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9.xml" ContentType="application/vnd.openxmlformats-officedocument.spreadsheetml.comments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indata\YKFP\Smolts2025\"/>
    </mc:Choice>
  </mc:AlternateContent>
  <xr:revisionPtr revIDLastSave="0" documentId="13_ncr:1_{E553C344-DDCA-4F29-98C4-CA12004AAD57}" xr6:coauthVersionLast="47" xr6:coauthVersionMax="47" xr10:uidLastSave="{00000000-0000-0000-0000-000000000000}"/>
  <bookViews>
    <workbookView xWindow="-98" yWindow="-98" windowWidth="21795" windowHeight="13875" tabRatio="952" xr2:uid="{00000000-000D-0000-FFFF-FFFF00000000}"/>
  </bookViews>
  <sheets>
    <sheet name="CleElumSpringChinook" sheetId="8" r:id="rId1"/>
    <sheet name="CleElumByDate" sheetId="40" r:id="rId2"/>
    <sheet name="RozaSpringChinook" sheetId="2" state="hidden" r:id="rId3"/>
    <sheet name="RozaReleases-Steelhead" sheetId="13" state="hidden" r:id="rId4"/>
    <sheet name="RozaReleases-Sockeye" sheetId="14" state="hidden" r:id="rId5"/>
    <sheet name="ProsserSpringChinook" sheetId="22" state="hidden" r:id="rId6"/>
    <sheet name="RozaTotalDetections" sheetId="11" state="hidden" r:id="rId7"/>
    <sheet name="RozaDailyDetections-AllSpp" sheetId="12" state="hidden" r:id="rId8"/>
    <sheet name="RozaDailyDetections-3Spp" sheetId="21" state="hidden" r:id="rId9"/>
    <sheet name="Sheet3" sheetId="39" state="hidden" r:id="rId10"/>
    <sheet name="CohoOld" sheetId="1" state="hidden" r:id="rId11"/>
    <sheet name="EIT_SpringChinook" sheetId="37" r:id="rId12"/>
    <sheet name="EIT_SpCk_TotalsByRelSite" sheetId="38" r:id="rId13"/>
    <sheet name="EIT_SpCkByDate" sheetId="41" r:id="rId14"/>
    <sheet name="Coho" sheetId="33" r:id="rId15"/>
    <sheet name="CohoSmoltsByDate" sheetId="15" state="hidden" r:id="rId16"/>
    <sheet name="CohoParrByDate" sheetId="16" state="hidden" r:id="rId17"/>
    <sheet name="Sockeye" sheetId="34" state="hidden" r:id="rId18"/>
    <sheet name="SockeyeByDate&amp;ObsSite" sheetId="35" state="hidden" r:id="rId19"/>
    <sheet name="SockeyeByDate" sheetId="36" state="hidden" r:id="rId20"/>
    <sheet name="SummerChinook" sheetId="20" r:id="rId21"/>
    <sheet name="SummersByDate&amp;ObsSite" sheetId="17" state="hidden" r:id="rId22"/>
    <sheet name="SummersByDate&amp;RelSite" sheetId="26" state="hidden" r:id="rId23"/>
    <sheet name="SummersByDate Prosser" sheetId="28" state="hidden" r:id="rId24"/>
    <sheet name="SummersByDate McNary" sheetId="29" state="hidden" r:id="rId25"/>
    <sheet name="FallChinook" sheetId="3" r:id="rId26"/>
    <sheet name="FallSubsByDate&amp;ObsSite" sheetId="27" state="hidden" r:id="rId27"/>
    <sheet name="FallSubsByDate&amp;RelSite" sheetId="18" state="hidden" r:id="rId28"/>
    <sheet name="FallYearlingsByDate " sheetId="19" state="hidden" r:id="rId29"/>
    <sheet name="FallSubsByDate McNary" sheetId="30" state="hidden" r:id="rId30"/>
    <sheet name="CohoByDate" sheetId="42" r:id="rId31"/>
    <sheet name="O_mykiss" sheetId="4" r:id="rId32"/>
    <sheet name="O_mykiss Graphs" sheetId="31" r:id="rId33"/>
    <sheet name="Sheet2" sheetId="25" state="hidden" r:id="rId34"/>
    <sheet name="PacificLamprey" sheetId="23" state="hidden" r:id="rId35"/>
    <sheet name="Sheet1" sheetId="24" state="hidden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3" i="42" l="1"/>
  <c r="M93" i="42"/>
  <c r="M94" i="42" s="1"/>
  <c r="N93" i="42"/>
  <c r="O93" i="42"/>
  <c r="O94" i="42" s="1"/>
  <c r="P93" i="42"/>
  <c r="Q93" i="42"/>
  <c r="R93" i="42"/>
  <c r="R94" i="42" s="1"/>
  <c r="L94" i="42"/>
  <c r="N94" i="42"/>
  <c r="P94" i="42"/>
  <c r="Q94" i="42"/>
  <c r="L160" i="41"/>
  <c r="M160" i="41"/>
  <c r="N160" i="41"/>
  <c r="O160" i="41"/>
  <c r="P160" i="41"/>
  <c r="Q160" i="41"/>
  <c r="R160" i="41"/>
  <c r="M95" i="40"/>
  <c r="N95" i="40"/>
  <c r="O95" i="40"/>
  <c r="P95" i="40"/>
  <c r="P96" i="40" s="1"/>
  <c r="P97" i="40" s="1"/>
  <c r="Q95" i="40"/>
  <c r="R95" i="40"/>
  <c r="S95" i="40"/>
  <c r="T95" i="40"/>
  <c r="V95" i="40" s="1"/>
  <c r="U95" i="40"/>
  <c r="W95" i="40"/>
  <c r="M96" i="40"/>
  <c r="N96" i="40"/>
  <c r="O96" i="40"/>
  <c r="Q96" i="40"/>
  <c r="Q97" i="40" s="1"/>
  <c r="R96" i="40"/>
  <c r="S96" i="40"/>
  <c r="S97" i="40" s="1"/>
  <c r="U96" i="40"/>
  <c r="U97" i="40" s="1"/>
  <c r="W96" i="40"/>
  <c r="M97" i="40"/>
  <c r="N97" i="40"/>
  <c r="O97" i="40"/>
  <c r="R97" i="40"/>
  <c r="W97" i="40"/>
  <c r="L89" i="42"/>
  <c r="L90" i="42"/>
  <c r="L91" i="42"/>
  <c r="L92" i="42"/>
  <c r="L157" i="41"/>
  <c r="L158" i="41"/>
  <c r="L159" i="41"/>
  <c r="M92" i="40"/>
  <c r="M93" i="40"/>
  <c r="M94" i="40"/>
  <c r="L87" i="42"/>
  <c r="L88" i="42"/>
  <c r="L156" i="41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AF15" i="38"/>
  <c r="T16" i="38"/>
  <c r="U16" i="38"/>
  <c r="V16" i="38"/>
  <c r="W16" i="38"/>
  <c r="X16" i="38"/>
  <c r="Y16" i="38"/>
  <c r="Z16" i="38"/>
  <c r="AA16" i="38"/>
  <c r="AB16" i="38"/>
  <c r="AC16" i="38"/>
  <c r="AD16" i="38"/>
  <c r="AE16" i="38"/>
  <c r="AF16" i="38"/>
  <c r="M90" i="40"/>
  <c r="M91" i="40"/>
  <c r="L85" i="42"/>
  <c r="L86" i="42"/>
  <c r="L153" i="41"/>
  <c r="L154" i="41"/>
  <c r="L155" i="41"/>
  <c r="M88" i="40"/>
  <c r="M89" i="40"/>
  <c r="L82" i="42"/>
  <c r="L83" i="42"/>
  <c r="L84" i="42"/>
  <c r="L151" i="41"/>
  <c r="L152" i="41"/>
  <c r="M84" i="40"/>
  <c r="M85" i="40"/>
  <c r="M86" i="40"/>
  <c r="M87" i="40"/>
  <c r="L80" i="42"/>
  <c r="L81" i="42"/>
  <c r="L149" i="41"/>
  <c r="L150" i="41"/>
  <c r="M83" i="40"/>
  <c r="L78" i="42"/>
  <c r="L79" i="42"/>
  <c r="L147" i="41"/>
  <c r="L148" i="41"/>
  <c r="M81" i="40"/>
  <c r="M82" i="40"/>
  <c r="L75" i="42"/>
  <c r="L76" i="42"/>
  <c r="L77" i="42"/>
  <c r="L144" i="41"/>
  <c r="L145" i="41"/>
  <c r="L146" i="41"/>
  <c r="M78" i="40"/>
  <c r="M79" i="40"/>
  <c r="M80" i="40"/>
  <c r="L73" i="42"/>
  <c r="L74" i="42"/>
  <c r="L142" i="41"/>
  <c r="L143" i="41"/>
  <c r="M76" i="40"/>
  <c r="M77" i="40"/>
  <c r="L69" i="42"/>
  <c r="L70" i="42"/>
  <c r="L71" i="42"/>
  <c r="L72" i="42"/>
  <c r="L140" i="41"/>
  <c r="L141" i="41"/>
  <c r="M74" i="40"/>
  <c r="M75" i="40"/>
  <c r="L59" i="42"/>
  <c r="L60" i="42"/>
  <c r="L61" i="42"/>
  <c r="L62" i="42"/>
  <c r="L63" i="42"/>
  <c r="L64" i="42"/>
  <c r="L65" i="42"/>
  <c r="L66" i="42"/>
  <c r="L67" i="42"/>
  <c r="L68" i="42"/>
  <c r="L137" i="41"/>
  <c r="L138" i="41"/>
  <c r="L139" i="41"/>
  <c r="D20" i="38"/>
  <c r="M4" i="41" s="1"/>
  <c r="M5" i="41" s="1"/>
  <c r="M6" i="41" s="1"/>
  <c r="M7" i="41" s="1"/>
  <c r="M8" i="41" s="1"/>
  <c r="M9" i="41" s="1"/>
  <c r="M10" i="41" s="1"/>
  <c r="M11" i="41" s="1"/>
  <c r="M12" i="41" s="1"/>
  <c r="M13" i="41" s="1"/>
  <c r="M14" i="41" s="1"/>
  <c r="M15" i="41" s="1"/>
  <c r="M16" i="41" s="1"/>
  <c r="M17" i="41" s="1"/>
  <c r="M18" i="41" s="1"/>
  <c r="M19" i="41" s="1"/>
  <c r="M20" i="41" s="1"/>
  <c r="M21" i="41" s="1"/>
  <c r="M22" i="41" s="1"/>
  <c r="M23" i="41" s="1"/>
  <c r="M24" i="41" s="1"/>
  <c r="M25" i="41" s="1"/>
  <c r="M26" i="41" s="1"/>
  <c r="M27" i="41" s="1"/>
  <c r="M28" i="41" s="1"/>
  <c r="M29" i="41" s="1"/>
  <c r="M30" i="41" s="1"/>
  <c r="M31" i="41" s="1"/>
  <c r="M32" i="41" s="1"/>
  <c r="M33" i="41" s="1"/>
  <c r="M34" i="41" s="1"/>
  <c r="M35" i="41" s="1"/>
  <c r="M36" i="41" s="1"/>
  <c r="M37" i="41" s="1"/>
  <c r="M38" i="41" s="1"/>
  <c r="M39" i="41" s="1"/>
  <c r="M40" i="41" s="1"/>
  <c r="M41" i="41" s="1"/>
  <c r="M42" i="41" s="1"/>
  <c r="M43" i="41" s="1"/>
  <c r="M44" i="41" s="1"/>
  <c r="M45" i="41" s="1"/>
  <c r="M46" i="41" s="1"/>
  <c r="M47" i="41" s="1"/>
  <c r="M48" i="41" s="1"/>
  <c r="M49" i="41" s="1"/>
  <c r="M50" i="41" s="1"/>
  <c r="M51" i="41" s="1"/>
  <c r="M52" i="41" s="1"/>
  <c r="M53" i="41" s="1"/>
  <c r="M54" i="41" s="1"/>
  <c r="M55" i="41" s="1"/>
  <c r="M56" i="41" s="1"/>
  <c r="M57" i="41" s="1"/>
  <c r="M58" i="41" s="1"/>
  <c r="M59" i="41" s="1"/>
  <c r="M60" i="41" s="1"/>
  <c r="M61" i="41" s="1"/>
  <c r="M62" i="41" s="1"/>
  <c r="M63" i="41" s="1"/>
  <c r="M64" i="41" s="1"/>
  <c r="M65" i="41" s="1"/>
  <c r="M66" i="41" s="1"/>
  <c r="M67" i="41" s="1"/>
  <c r="M68" i="41" s="1"/>
  <c r="M69" i="41" s="1"/>
  <c r="M70" i="41" s="1"/>
  <c r="M71" i="41" s="1"/>
  <c r="M72" i="41" s="1"/>
  <c r="M73" i="41" s="1"/>
  <c r="M74" i="41" s="1"/>
  <c r="M75" i="41" s="1"/>
  <c r="M76" i="41" s="1"/>
  <c r="M77" i="41" s="1"/>
  <c r="M78" i="41" s="1"/>
  <c r="M79" i="41" s="1"/>
  <c r="M80" i="41" s="1"/>
  <c r="M81" i="41" s="1"/>
  <c r="M82" i="41" s="1"/>
  <c r="M83" i="41" s="1"/>
  <c r="M84" i="41" s="1"/>
  <c r="M85" i="41" s="1"/>
  <c r="M86" i="41" s="1"/>
  <c r="M87" i="41" s="1"/>
  <c r="M88" i="41" s="1"/>
  <c r="M89" i="41" s="1"/>
  <c r="M90" i="41" s="1"/>
  <c r="M91" i="41" s="1"/>
  <c r="M92" i="41" s="1"/>
  <c r="M93" i="41" s="1"/>
  <c r="M94" i="41" s="1"/>
  <c r="M95" i="41" s="1"/>
  <c r="M96" i="41" s="1"/>
  <c r="M97" i="41" s="1"/>
  <c r="M98" i="41" s="1"/>
  <c r="M99" i="41" s="1"/>
  <c r="M100" i="41" s="1"/>
  <c r="M101" i="41" s="1"/>
  <c r="M102" i="41" s="1"/>
  <c r="M103" i="41" s="1"/>
  <c r="M104" i="41" s="1"/>
  <c r="M105" i="41" s="1"/>
  <c r="M106" i="41" s="1"/>
  <c r="M107" i="41" s="1"/>
  <c r="M108" i="41" s="1"/>
  <c r="M109" i="41" s="1"/>
  <c r="M110" i="41" s="1"/>
  <c r="M111" i="41" s="1"/>
  <c r="M112" i="41" s="1"/>
  <c r="M113" i="41" s="1"/>
  <c r="M114" i="41" s="1"/>
  <c r="M115" i="41" s="1"/>
  <c r="M116" i="41" s="1"/>
  <c r="M117" i="41" s="1"/>
  <c r="M118" i="41" s="1"/>
  <c r="M119" i="41" s="1"/>
  <c r="M120" i="41" s="1"/>
  <c r="M121" i="41" s="1"/>
  <c r="M122" i="41" s="1"/>
  <c r="M123" i="41" s="1"/>
  <c r="M124" i="41" s="1"/>
  <c r="M125" i="41" s="1"/>
  <c r="M126" i="41" s="1"/>
  <c r="M127" i="41" s="1"/>
  <c r="M128" i="41" s="1"/>
  <c r="M129" i="41" s="1"/>
  <c r="M130" i="41" s="1"/>
  <c r="M131" i="41" s="1"/>
  <c r="M132" i="41" s="1"/>
  <c r="M133" i="41" s="1"/>
  <c r="M134" i="41" s="1"/>
  <c r="M135" i="41" s="1"/>
  <c r="M136" i="41" s="1"/>
  <c r="M137" i="41" s="1"/>
  <c r="M138" i="41" s="1"/>
  <c r="M139" i="41" s="1"/>
  <c r="M140" i="41" s="1"/>
  <c r="M141" i="41" s="1"/>
  <c r="M142" i="41" s="1"/>
  <c r="M143" i="41" s="1"/>
  <c r="M144" i="41" s="1"/>
  <c r="M145" i="41" s="1"/>
  <c r="M146" i="41" s="1"/>
  <c r="M147" i="41" s="1"/>
  <c r="M148" i="41" s="1"/>
  <c r="M149" i="41" s="1"/>
  <c r="M150" i="41" s="1"/>
  <c r="M151" i="41" s="1"/>
  <c r="M152" i="41" s="1"/>
  <c r="M153" i="41" s="1"/>
  <c r="M154" i="41" s="1"/>
  <c r="M155" i="41" s="1"/>
  <c r="M156" i="41" s="1"/>
  <c r="M157" i="41" s="1"/>
  <c r="M158" i="41" s="1"/>
  <c r="M159" i="41" s="1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M71" i="40"/>
  <c r="M72" i="40"/>
  <c r="M73" i="40"/>
  <c r="L58" i="42"/>
  <c r="L135" i="41"/>
  <c r="L136" i="41"/>
  <c r="M69" i="40"/>
  <c r="M70" i="40"/>
  <c r="L56" i="42"/>
  <c r="L57" i="42"/>
  <c r="L134" i="41"/>
  <c r="M68" i="40"/>
  <c r="L55" i="42"/>
  <c r="L54" i="42"/>
  <c r="L53" i="42"/>
  <c r="L52" i="42"/>
  <c r="L51" i="42"/>
  <c r="L50" i="42"/>
  <c r="L49" i="42"/>
  <c r="L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7" i="42"/>
  <c r="L16" i="42"/>
  <c r="L15" i="42"/>
  <c r="L14" i="42"/>
  <c r="L13" i="42"/>
  <c r="L12" i="42"/>
  <c r="L11" i="42"/>
  <c r="L10" i="42"/>
  <c r="L9" i="42"/>
  <c r="L8" i="42"/>
  <c r="L7" i="42"/>
  <c r="L6" i="42"/>
  <c r="L5" i="42"/>
  <c r="L4" i="42"/>
  <c r="R3" i="42"/>
  <c r="P3" i="42"/>
  <c r="O3" i="42"/>
  <c r="N3" i="42"/>
  <c r="M3" i="42"/>
  <c r="L133" i="41"/>
  <c r="F2" i="38"/>
  <c r="G2" i="38"/>
  <c r="H2" i="38"/>
  <c r="I2" i="38"/>
  <c r="J2" i="38"/>
  <c r="K2" i="38"/>
  <c r="L2" i="38"/>
  <c r="M2" i="38"/>
  <c r="N2" i="38"/>
  <c r="O2" i="38"/>
  <c r="P2" i="38"/>
  <c r="Q2" i="38"/>
  <c r="R2" i="38"/>
  <c r="E2" i="38"/>
  <c r="U57" i="37"/>
  <c r="V57" i="37"/>
  <c r="W57" i="37"/>
  <c r="X57" i="37"/>
  <c r="Y57" i="37"/>
  <c r="Z57" i="37"/>
  <c r="AA57" i="37"/>
  <c r="AB57" i="37"/>
  <c r="AC57" i="37"/>
  <c r="AD57" i="37"/>
  <c r="AE57" i="37"/>
  <c r="AF57" i="37"/>
  <c r="AG57" i="37"/>
  <c r="U58" i="37"/>
  <c r="V58" i="37"/>
  <c r="W58" i="37"/>
  <c r="X58" i="37"/>
  <c r="Y58" i="37"/>
  <c r="Z58" i="37"/>
  <c r="AA58" i="37"/>
  <c r="AB58" i="37"/>
  <c r="AC58" i="37"/>
  <c r="AD58" i="37"/>
  <c r="AE58" i="37"/>
  <c r="AF58" i="37"/>
  <c r="AG58" i="37"/>
  <c r="U59" i="37"/>
  <c r="V59" i="37"/>
  <c r="W59" i="37"/>
  <c r="X59" i="37"/>
  <c r="Y59" i="37"/>
  <c r="Z59" i="37"/>
  <c r="AA59" i="37"/>
  <c r="AB59" i="37"/>
  <c r="AC59" i="37"/>
  <c r="AD59" i="37"/>
  <c r="AE59" i="37"/>
  <c r="AF59" i="37"/>
  <c r="AG59" i="37"/>
  <c r="U60" i="37"/>
  <c r="V60" i="37"/>
  <c r="W60" i="37"/>
  <c r="X60" i="37"/>
  <c r="Y60" i="37"/>
  <c r="Z60" i="37"/>
  <c r="AA60" i="37"/>
  <c r="AB60" i="37"/>
  <c r="AC60" i="37"/>
  <c r="AD60" i="37"/>
  <c r="AE60" i="37"/>
  <c r="AF60" i="37"/>
  <c r="AG60" i="37"/>
  <c r="M67" i="40"/>
  <c r="L129" i="41"/>
  <c r="L130" i="41"/>
  <c r="L131" i="41"/>
  <c r="L132" i="41"/>
  <c r="M63" i="40"/>
  <c r="M64" i="40"/>
  <c r="M65" i="40"/>
  <c r="M66" i="40"/>
  <c r="L127" i="41"/>
  <c r="L128" i="41"/>
  <c r="M62" i="40"/>
  <c r="L123" i="41"/>
  <c r="L124" i="41"/>
  <c r="L125" i="41"/>
  <c r="L126" i="41"/>
  <c r="U54" i="37"/>
  <c r="V54" i="37"/>
  <c r="W54" i="37"/>
  <c r="X54" i="37"/>
  <c r="Y54" i="37"/>
  <c r="Z54" i="37"/>
  <c r="AA54" i="37"/>
  <c r="AB54" i="37"/>
  <c r="AC54" i="37"/>
  <c r="AD54" i="37"/>
  <c r="AE54" i="37"/>
  <c r="AF54" i="37"/>
  <c r="AG54" i="37"/>
  <c r="U55" i="37"/>
  <c r="V55" i="37"/>
  <c r="W55" i="37"/>
  <c r="X55" i="37"/>
  <c r="Y55" i="37"/>
  <c r="Z55" i="37"/>
  <c r="AA55" i="37"/>
  <c r="AB55" i="37"/>
  <c r="AC55" i="37"/>
  <c r="AD55" i="37"/>
  <c r="AE55" i="37"/>
  <c r="AF55" i="37"/>
  <c r="AG55" i="37"/>
  <c r="U56" i="37"/>
  <c r="V56" i="37"/>
  <c r="W56" i="37"/>
  <c r="X56" i="37"/>
  <c r="Y56" i="37"/>
  <c r="Z56" i="37"/>
  <c r="AA56" i="37"/>
  <c r="AB56" i="37"/>
  <c r="AC56" i="37"/>
  <c r="AD56" i="37"/>
  <c r="AE56" i="37"/>
  <c r="AF56" i="37"/>
  <c r="AG56" i="37"/>
  <c r="E61" i="37"/>
  <c r="F61" i="37"/>
  <c r="G61" i="37"/>
  <c r="H61" i="37"/>
  <c r="I61" i="37"/>
  <c r="J61" i="37"/>
  <c r="K61" i="37"/>
  <c r="L61" i="37"/>
  <c r="M61" i="37"/>
  <c r="N61" i="37"/>
  <c r="O61" i="37"/>
  <c r="M57" i="40"/>
  <c r="M58" i="40"/>
  <c r="M59" i="40"/>
  <c r="M60" i="40"/>
  <c r="M61" i="40"/>
  <c r="L122" i="41"/>
  <c r="M56" i="40"/>
  <c r="L120" i="41"/>
  <c r="L121" i="41"/>
  <c r="M54" i="40"/>
  <c r="M55" i="40"/>
  <c r="L119" i="41"/>
  <c r="U52" i="37"/>
  <c r="V52" i="37"/>
  <c r="W52" i="37"/>
  <c r="X52" i="37"/>
  <c r="Y52" i="37"/>
  <c r="Z52" i="37"/>
  <c r="AA52" i="37"/>
  <c r="AB52" i="37"/>
  <c r="AC52" i="37"/>
  <c r="AD52" i="37"/>
  <c r="AE52" i="37"/>
  <c r="AF52" i="37"/>
  <c r="AG52" i="37"/>
  <c r="U53" i="37"/>
  <c r="V53" i="37"/>
  <c r="W53" i="37"/>
  <c r="X53" i="37"/>
  <c r="Y53" i="37"/>
  <c r="Z53" i="37"/>
  <c r="AA53" i="37"/>
  <c r="AB53" i="37"/>
  <c r="AC53" i="37"/>
  <c r="AD53" i="37"/>
  <c r="AE53" i="37"/>
  <c r="AF53" i="37"/>
  <c r="AG53" i="37"/>
  <c r="M53" i="40"/>
  <c r="L116" i="41"/>
  <c r="L117" i="41"/>
  <c r="L118" i="41"/>
  <c r="U51" i="37"/>
  <c r="V51" i="37"/>
  <c r="W51" i="37"/>
  <c r="X51" i="37"/>
  <c r="Y51" i="37"/>
  <c r="Z51" i="37"/>
  <c r="AA51" i="37"/>
  <c r="AB51" i="37"/>
  <c r="AC51" i="37"/>
  <c r="AD51" i="37"/>
  <c r="AE51" i="37"/>
  <c r="AF51" i="37"/>
  <c r="AG51" i="37"/>
  <c r="M50" i="40"/>
  <c r="M51" i="40"/>
  <c r="M52" i="40"/>
  <c r="M48" i="40"/>
  <c r="M49" i="40"/>
  <c r="L115" i="41"/>
  <c r="L114" i="41"/>
  <c r="L113" i="41"/>
  <c r="Q3" i="33"/>
  <c r="R3" i="41"/>
  <c r="P3" i="41"/>
  <c r="M6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U3" i="40"/>
  <c r="W3" i="40"/>
  <c r="S3" i="40"/>
  <c r="T3" i="40"/>
  <c r="O3" i="40"/>
  <c r="P3" i="40"/>
  <c r="Q3" i="40"/>
  <c r="R3" i="40"/>
  <c r="L47" i="41"/>
  <c r="L48" i="41"/>
  <c r="L49" i="41"/>
  <c r="L50" i="41"/>
  <c r="L51" i="41"/>
  <c r="L52" i="41"/>
  <c r="L53" i="41"/>
  <c r="L54" i="41"/>
  <c r="L55" i="41"/>
  <c r="L56" i="41"/>
  <c r="L57" i="41"/>
  <c r="L58" i="4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3" i="41"/>
  <c r="L74" i="41"/>
  <c r="L75" i="41"/>
  <c r="L76" i="41"/>
  <c r="L77" i="41"/>
  <c r="L78" i="41"/>
  <c r="L79" i="41"/>
  <c r="L80" i="41"/>
  <c r="L81" i="41"/>
  <c r="L82" i="41"/>
  <c r="L83" i="41"/>
  <c r="L84" i="41"/>
  <c r="L85" i="41"/>
  <c r="L86" i="41"/>
  <c r="L87" i="41"/>
  <c r="L88" i="41"/>
  <c r="L89" i="41"/>
  <c r="L90" i="41"/>
  <c r="L91" i="41"/>
  <c r="L92" i="41"/>
  <c r="L93" i="41"/>
  <c r="L94" i="41"/>
  <c r="L95" i="41"/>
  <c r="L96" i="41"/>
  <c r="L97" i="41"/>
  <c r="L98" i="41"/>
  <c r="L99" i="41"/>
  <c r="L100" i="41"/>
  <c r="L101" i="41"/>
  <c r="L102" i="41"/>
  <c r="L103" i="41"/>
  <c r="L104" i="41"/>
  <c r="L105" i="41"/>
  <c r="L106" i="41"/>
  <c r="L107" i="41"/>
  <c r="L108" i="41"/>
  <c r="L109" i="41"/>
  <c r="L110" i="41"/>
  <c r="L111" i="41"/>
  <c r="L112" i="41"/>
  <c r="O3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L4" i="41"/>
  <c r="N3" i="41"/>
  <c r="M3" i="41"/>
  <c r="M4" i="40"/>
  <c r="M5" i="40"/>
  <c r="O4" i="40"/>
  <c r="O5" i="40" s="1"/>
  <c r="O6" i="40" s="1"/>
  <c r="O7" i="40" s="1"/>
  <c r="O8" i="40" s="1"/>
  <c r="O9" i="40" s="1"/>
  <c r="O10" i="40" s="1"/>
  <c r="O11" i="40" s="1"/>
  <c r="O12" i="40" s="1"/>
  <c r="O13" i="40" s="1"/>
  <c r="O14" i="40" s="1"/>
  <c r="O15" i="40" s="1"/>
  <c r="O16" i="40" s="1"/>
  <c r="O17" i="40" s="1"/>
  <c r="O18" i="40" s="1"/>
  <c r="O19" i="40" s="1"/>
  <c r="O20" i="40" s="1"/>
  <c r="O21" i="40" s="1"/>
  <c r="O22" i="40" s="1"/>
  <c r="O23" i="40" s="1"/>
  <c r="O24" i="40" s="1"/>
  <c r="O25" i="40" s="1"/>
  <c r="O26" i="40" s="1"/>
  <c r="O27" i="40" s="1"/>
  <c r="O28" i="40" s="1"/>
  <c r="O29" i="40" s="1"/>
  <c r="O30" i="40" s="1"/>
  <c r="O31" i="40" s="1"/>
  <c r="O32" i="40" s="1"/>
  <c r="O33" i="40" s="1"/>
  <c r="O34" i="40" s="1"/>
  <c r="O35" i="40" s="1"/>
  <c r="O36" i="40" s="1"/>
  <c r="O37" i="40" s="1"/>
  <c r="O38" i="40" s="1"/>
  <c r="O39" i="40" s="1"/>
  <c r="O40" i="40" s="1"/>
  <c r="O41" i="40" s="1"/>
  <c r="O42" i="40" s="1"/>
  <c r="O43" i="40" s="1"/>
  <c r="O44" i="40" s="1"/>
  <c r="O45" i="40" s="1"/>
  <c r="O46" i="40" s="1"/>
  <c r="O47" i="40" s="1"/>
  <c r="O48" i="40" s="1"/>
  <c r="O49" i="40" s="1"/>
  <c r="O50" i="40" s="1"/>
  <c r="O51" i="40" s="1"/>
  <c r="O52" i="40" s="1"/>
  <c r="O53" i="40" s="1"/>
  <c r="O54" i="40" s="1"/>
  <c r="O55" i="40" s="1"/>
  <c r="O56" i="40" s="1"/>
  <c r="O57" i="40" s="1"/>
  <c r="O58" i="40" s="1"/>
  <c r="O59" i="40" s="1"/>
  <c r="O60" i="40" s="1"/>
  <c r="O61" i="40" s="1"/>
  <c r="O62" i="40" s="1"/>
  <c r="O63" i="40" s="1"/>
  <c r="O64" i="40" s="1"/>
  <c r="O65" i="40" s="1"/>
  <c r="O66" i="40" s="1"/>
  <c r="O67" i="40" s="1"/>
  <c r="O68" i="40" s="1"/>
  <c r="O69" i="40" s="1"/>
  <c r="O70" i="40" s="1"/>
  <c r="O71" i="40" s="1"/>
  <c r="O72" i="40" s="1"/>
  <c r="O73" i="40" s="1"/>
  <c r="O74" i="40" s="1"/>
  <c r="O75" i="40" s="1"/>
  <c r="O76" i="40" s="1"/>
  <c r="O77" i="40" s="1"/>
  <c r="O78" i="40" s="1"/>
  <c r="O79" i="40" s="1"/>
  <c r="O80" i="40" s="1"/>
  <c r="O81" i="40" s="1"/>
  <c r="O82" i="40" s="1"/>
  <c r="O83" i="40" s="1"/>
  <c r="O84" i="40" s="1"/>
  <c r="O85" i="40" s="1"/>
  <c r="O86" i="40" s="1"/>
  <c r="O87" i="40" s="1"/>
  <c r="O88" i="40" s="1"/>
  <c r="O89" i="40" s="1"/>
  <c r="O90" i="40" s="1"/>
  <c r="O91" i="40" s="1"/>
  <c r="O92" i="40" s="1"/>
  <c r="O93" i="40" s="1"/>
  <c r="O94" i="40" s="1"/>
  <c r="N4" i="40"/>
  <c r="N5" i="40" s="1"/>
  <c r="N6" i="40" s="1"/>
  <c r="N7" i="40" s="1"/>
  <c r="N8" i="40" s="1"/>
  <c r="N9" i="40" s="1"/>
  <c r="N10" i="40" s="1"/>
  <c r="N11" i="40" s="1"/>
  <c r="N12" i="40" s="1"/>
  <c r="N13" i="40" s="1"/>
  <c r="N14" i="40" s="1"/>
  <c r="N15" i="40" s="1"/>
  <c r="N16" i="40" s="1"/>
  <c r="N17" i="40" s="1"/>
  <c r="N18" i="40" s="1"/>
  <c r="N19" i="40" s="1"/>
  <c r="N20" i="40" s="1"/>
  <c r="N21" i="40" s="1"/>
  <c r="N22" i="40" s="1"/>
  <c r="N23" i="40" s="1"/>
  <c r="N24" i="40" s="1"/>
  <c r="N25" i="40" s="1"/>
  <c r="N26" i="40" s="1"/>
  <c r="N27" i="40" s="1"/>
  <c r="N28" i="40" s="1"/>
  <c r="N29" i="40" s="1"/>
  <c r="N30" i="40" s="1"/>
  <c r="N31" i="40" s="1"/>
  <c r="N32" i="40" s="1"/>
  <c r="N33" i="40" s="1"/>
  <c r="N34" i="40" s="1"/>
  <c r="N35" i="40" s="1"/>
  <c r="N36" i="40" s="1"/>
  <c r="N37" i="40" s="1"/>
  <c r="N38" i="40" s="1"/>
  <c r="N39" i="40" s="1"/>
  <c r="N40" i="40" s="1"/>
  <c r="N41" i="40" s="1"/>
  <c r="N42" i="40" s="1"/>
  <c r="N43" i="40" s="1"/>
  <c r="N44" i="40" s="1"/>
  <c r="N45" i="40" s="1"/>
  <c r="N46" i="40" s="1"/>
  <c r="N47" i="40" s="1"/>
  <c r="N48" i="40" s="1"/>
  <c r="N49" i="40" s="1"/>
  <c r="N50" i="40" s="1"/>
  <c r="N51" i="40" s="1"/>
  <c r="N52" i="40" s="1"/>
  <c r="N53" i="40" s="1"/>
  <c r="N54" i="40" s="1"/>
  <c r="N55" i="40" s="1"/>
  <c r="N56" i="40" s="1"/>
  <c r="N57" i="40" s="1"/>
  <c r="N58" i="40" s="1"/>
  <c r="N59" i="40" s="1"/>
  <c r="N60" i="40" s="1"/>
  <c r="N61" i="40" s="1"/>
  <c r="N62" i="40" s="1"/>
  <c r="N63" i="40" s="1"/>
  <c r="N64" i="40" s="1"/>
  <c r="N65" i="40" s="1"/>
  <c r="N66" i="40" s="1"/>
  <c r="N67" i="40" s="1"/>
  <c r="N68" i="40" s="1"/>
  <c r="N69" i="40" s="1"/>
  <c r="N70" i="40" s="1"/>
  <c r="N71" i="40" s="1"/>
  <c r="N72" i="40" s="1"/>
  <c r="N73" i="40" s="1"/>
  <c r="N74" i="40" s="1"/>
  <c r="N75" i="40" s="1"/>
  <c r="N76" i="40" s="1"/>
  <c r="N77" i="40" s="1"/>
  <c r="N78" i="40" s="1"/>
  <c r="N79" i="40" s="1"/>
  <c r="N80" i="40" s="1"/>
  <c r="N81" i="40" s="1"/>
  <c r="N82" i="40" s="1"/>
  <c r="N83" i="40" s="1"/>
  <c r="N84" i="40" s="1"/>
  <c r="N85" i="40" s="1"/>
  <c r="N86" i="40" s="1"/>
  <c r="N87" i="40" s="1"/>
  <c r="N88" i="40" s="1"/>
  <c r="N89" i="40" s="1"/>
  <c r="N90" i="40" s="1"/>
  <c r="N91" i="40" s="1"/>
  <c r="N92" i="40" s="1"/>
  <c r="N93" i="40" s="1"/>
  <c r="N94" i="40" s="1"/>
  <c r="N3" i="40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S6" i="39"/>
  <c r="S7" i="39" s="1"/>
  <c r="S8" i="39" s="1"/>
  <c r="S9" i="39" s="1"/>
  <c r="S10" i="39" s="1"/>
  <c r="S11" i="39" s="1"/>
  <c r="S12" i="39" s="1"/>
  <c r="S13" i="39" s="1"/>
  <c r="S14" i="39" s="1"/>
  <c r="S15" i="39" s="1"/>
  <c r="S16" i="39" s="1"/>
  <c r="S17" i="39" s="1"/>
  <c r="S18" i="39" s="1"/>
  <c r="S19" i="39" s="1"/>
  <c r="S20" i="39" s="1"/>
  <c r="S21" i="39" s="1"/>
  <c r="S22" i="39" s="1"/>
  <c r="S23" i="39" s="1"/>
  <c r="S24" i="39" s="1"/>
  <c r="S25" i="39" s="1"/>
  <c r="S26" i="39" s="1"/>
  <c r="S27" i="39" s="1"/>
  <c r="S28" i="39" s="1"/>
  <c r="S29" i="39" s="1"/>
  <c r="S30" i="39" s="1"/>
  <c r="S31" i="39" s="1"/>
  <c r="S32" i="39" s="1"/>
  <c r="S33" i="39" s="1"/>
  <c r="S34" i="39" s="1"/>
  <c r="S35" i="39" s="1"/>
  <c r="S36" i="39" s="1"/>
  <c r="S37" i="39" s="1"/>
  <c r="S38" i="39" s="1"/>
  <c r="S39" i="39" s="1"/>
  <c r="S40" i="39" s="1"/>
  <c r="S41" i="39" s="1"/>
  <c r="S42" i="39" s="1"/>
  <c r="S43" i="39" s="1"/>
  <c r="S44" i="39" s="1"/>
  <c r="S45" i="39" s="1"/>
  <c r="S46" i="39" s="1"/>
  <c r="S47" i="39" s="1"/>
  <c r="S48" i="39" s="1"/>
  <c r="S49" i="39" s="1"/>
  <c r="S50" i="39" s="1"/>
  <c r="S51" i="39" s="1"/>
  <c r="S52" i="39" s="1"/>
  <c r="S53" i="39" s="1"/>
  <c r="S54" i="39" s="1"/>
  <c r="S55" i="39" s="1"/>
  <c r="S56" i="39" s="1"/>
  <c r="S57" i="39" s="1"/>
  <c r="S58" i="39" s="1"/>
  <c r="S59" i="39" s="1"/>
  <c r="S60" i="39" s="1"/>
  <c r="S61" i="39" s="1"/>
  <c r="S62" i="39" s="1"/>
  <c r="S63" i="39" s="1"/>
  <c r="S64" i="39" s="1"/>
  <c r="S65" i="39" s="1"/>
  <c r="S66" i="39" s="1"/>
  <c r="S67" i="39" s="1"/>
  <c r="S68" i="39" s="1"/>
  <c r="S69" i="39" s="1"/>
  <c r="S70" i="39" s="1"/>
  <c r="S71" i="39" s="1"/>
  <c r="S72" i="39" s="1"/>
  <c r="S73" i="39" s="1"/>
  <c r="S74" i="39" s="1"/>
  <c r="S75" i="39" s="1"/>
  <c r="S76" i="39" s="1"/>
  <c r="S77" i="39" s="1"/>
  <c r="S78" i="39" s="1"/>
  <c r="S79" i="39" s="1"/>
  <c r="S80" i="39" s="1"/>
  <c r="S81" i="39" s="1"/>
  <c r="S82" i="39" s="1"/>
  <c r="S83" i="39" s="1"/>
  <c r="S84" i="39" s="1"/>
  <c r="S85" i="39" s="1"/>
  <c r="S86" i="39" s="1"/>
  <c r="S87" i="39" s="1"/>
  <c r="S88" i="39" s="1"/>
  <c r="S89" i="39" s="1"/>
  <c r="S90" i="39" s="1"/>
  <c r="S91" i="39" s="1"/>
  <c r="S92" i="39" s="1"/>
  <c r="S93" i="39" s="1"/>
  <c r="S94" i="39" s="1"/>
  <c r="S95" i="39" s="1"/>
  <c r="S96" i="39" s="1"/>
  <c r="S97" i="39" s="1"/>
  <c r="S98" i="39" s="1"/>
  <c r="S99" i="39" s="1"/>
  <c r="S100" i="39" s="1"/>
  <c r="S101" i="39" s="1"/>
  <c r="S102" i="39" s="1"/>
  <c r="S103" i="39" s="1"/>
  <c r="S104" i="39" s="1"/>
  <c r="S105" i="39" s="1"/>
  <c r="S106" i="39" s="1"/>
  <c r="S107" i="39" s="1"/>
  <c r="S108" i="39" s="1"/>
  <c r="S109" i="39" s="1"/>
  <c r="S110" i="39" s="1"/>
  <c r="S111" i="39" s="1"/>
  <c r="S112" i="39" s="1"/>
  <c r="S113" i="39" s="1"/>
  <c r="S114" i="39" s="1"/>
  <c r="S115" i="39" s="1"/>
  <c r="S116" i="39" s="1"/>
  <c r="S117" i="39" s="1"/>
  <c r="S118" i="39" s="1"/>
  <c r="S119" i="39" s="1"/>
  <c r="S120" i="39" s="1"/>
  <c r="S121" i="39" s="1"/>
  <c r="S122" i="39" s="1"/>
  <c r="S123" i="39" s="1"/>
  <c r="S124" i="39" s="1"/>
  <c r="S125" i="39" s="1"/>
  <c r="S126" i="39" s="1"/>
  <c r="S127" i="39" s="1"/>
  <c r="S128" i="39" s="1"/>
  <c r="S129" i="39" s="1"/>
  <c r="S130" i="39" s="1"/>
  <c r="S131" i="39" s="1"/>
  <c r="S132" i="39" s="1"/>
  <c r="S133" i="39" s="1"/>
  <c r="S134" i="39" s="1"/>
  <c r="S135" i="39" s="1"/>
  <c r="S136" i="39" s="1"/>
  <c r="S137" i="39" s="1"/>
  <c r="S138" i="39" s="1"/>
  <c r="T6" i="39"/>
  <c r="T7" i="39" s="1"/>
  <c r="T8" i="39" s="1"/>
  <c r="T9" i="39" s="1"/>
  <c r="T10" i="39" s="1"/>
  <c r="T11" i="39" s="1"/>
  <c r="T12" i="39" s="1"/>
  <c r="T13" i="39" s="1"/>
  <c r="T14" i="39" s="1"/>
  <c r="T15" i="39" s="1"/>
  <c r="T16" i="39" s="1"/>
  <c r="T17" i="39" s="1"/>
  <c r="T18" i="39" s="1"/>
  <c r="T19" i="39" s="1"/>
  <c r="T20" i="39" s="1"/>
  <c r="T21" i="39" s="1"/>
  <c r="T22" i="39" s="1"/>
  <c r="T23" i="39" s="1"/>
  <c r="T24" i="39" s="1"/>
  <c r="T25" i="39" s="1"/>
  <c r="T26" i="39" s="1"/>
  <c r="T27" i="39" s="1"/>
  <c r="T28" i="39" s="1"/>
  <c r="T29" i="39" s="1"/>
  <c r="T30" i="39" s="1"/>
  <c r="T31" i="39" s="1"/>
  <c r="T32" i="39" s="1"/>
  <c r="T33" i="39" s="1"/>
  <c r="T34" i="39" s="1"/>
  <c r="T35" i="39" s="1"/>
  <c r="T36" i="39" s="1"/>
  <c r="T37" i="39" s="1"/>
  <c r="T38" i="39" s="1"/>
  <c r="T39" i="39" s="1"/>
  <c r="T40" i="39" s="1"/>
  <c r="T41" i="39" s="1"/>
  <c r="T42" i="39" s="1"/>
  <c r="T43" i="39" s="1"/>
  <c r="T44" i="39" s="1"/>
  <c r="T45" i="39" s="1"/>
  <c r="T46" i="39" s="1"/>
  <c r="T47" i="39" s="1"/>
  <c r="T48" i="39" s="1"/>
  <c r="T49" i="39" s="1"/>
  <c r="T50" i="39" s="1"/>
  <c r="T51" i="39" s="1"/>
  <c r="T52" i="39" s="1"/>
  <c r="T53" i="39" s="1"/>
  <c r="T54" i="39" s="1"/>
  <c r="T55" i="39" s="1"/>
  <c r="T56" i="39" s="1"/>
  <c r="T57" i="39" s="1"/>
  <c r="T58" i="39" s="1"/>
  <c r="T59" i="39" s="1"/>
  <c r="T60" i="39" s="1"/>
  <c r="T61" i="39" s="1"/>
  <c r="T62" i="39" s="1"/>
  <c r="T63" i="39" s="1"/>
  <c r="T64" i="39" s="1"/>
  <c r="T65" i="39" s="1"/>
  <c r="T66" i="39" s="1"/>
  <c r="T67" i="39" s="1"/>
  <c r="T68" i="39" s="1"/>
  <c r="T69" i="39" s="1"/>
  <c r="T70" i="39" s="1"/>
  <c r="T71" i="39" s="1"/>
  <c r="T72" i="39" s="1"/>
  <c r="T73" i="39" s="1"/>
  <c r="T74" i="39" s="1"/>
  <c r="T75" i="39" s="1"/>
  <c r="T76" i="39" s="1"/>
  <c r="T77" i="39" s="1"/>
  <c r="T78" i="39" s="1"/>
  <c r="T79" i="39" s="1"/>
  <c r="T80" i="39" s="1"/>
  <c r="T81" i="39" s="1"/>
  <c r="T82" i="39" s="1"/>
  <c r="T83" i="39" s="1"/>
  <c r="T84" i="39" s="1"/>
  <c r="T85" i="39" s="1"/>
  <c r="T86" i="39" s="1"/>
  <c r="T87" i="39" s="1"/>
  <c r="T88" i="39" s="1"/>
  <c r="T89" i="39" s="1"/>
  <c r="T90" i="39" s="1"/>
  <c r="T91" i="39" s="1"/>
  <c r="T92" i="39" s="1"/>
  <c r="T93" i="39" s="1"/>
  <c r="T94" i="39" s="1"/>
  <c r="T95" i="39" s="1"/>
  <c r="T96" i="39" s="1"/>
  <c r="T97" i="39" s="1"/>
  <c r="T98" i="39" s="1"/>
  <c r="T99" i="39" s="1"/>
  <c r="T100" i="39" s="1"/>
  <c r="T101" i="39" s="1"/>
  <c r="T102" i="39" s="1"/>
  <c r="T103" i="39" s="1"/>
  <c r="T104" i="39" s="1"/>
  <c r="T105" i="39" s="1"/>
  <c r="T106" i="39" s="1"/>
  <c r="T107" i="39" s="1"/>
  <c r="T108" i="39" s="1"/>
  <c r="T109" i="39" s="1"/>
  <c r="T110" i="39" s="1"/>
  <c r="T111" i="39" s="1"/>
  <c r="T112" i="39" s="1"/>
  <c r="T113" i="39" s="1"/>
  <c r="T114" i="39" s="1"/>
  <c r="T115" i="39" s="1"/>
  <c r="T116" i="39" s="1"/>
  <c r="T117" i="39" s="1"/>
  <c r="T118" i="39" s="1"/>
  <c r="T119" i="39" s="1"/>
  <c r="T120" i="39" s="1"/>
  <c r="T121" i="39" s="1"/>
  <c r="T122" i="39" s="1"/>
  <c r="T123" i="39" s="1"/>
  <c r="T124" i="39" s="1"/>
  <c r="T125" i="39" s="1"/>
  <c r="T126" i="39" s="1"/>
  <c r="T127" i="39" s="1"/>
  <c r="T128" i="39" s="1"/>
  <c r="T129" i="39" s="1"/>
  <c r="T130" i="39" s="1"/>
  <c r="T131" i="39" s="1"/>
  <c r="T132" i="39" s="1"/>
  <c r="T133" i="39" s="1"/>
  <c r="T134" i="39" s="1"/>
  <c r="T135" i="39" s="1"/>
  <c r="T136" i="39" s="1"/>
  <c r="T137" i="39" s="1"/>
  <c r="T138" i="39" s="1"/>
  <c r="Z6" i="39"/>
  <c r="AA6" i="39"/>
  <c r="AA7" i="39" s="1"/>
  <c r="AA8" i="39" s="1"/>
  <c r="AA9" i="39" s="1"/>
  <c r="AA10" i="39" s="1"/>
  <c r="AA11" i="39" s="1"/>
  <c r="AA12" i="39" s="1"/>
  <c r="AA13" i="39" s="1"/>
  <c r="AA14" i="39" s="1"/>
  <c r="AA15" i="39" s="1"/>
  <c r="AA16" i="39" s="1"/>
  <c r="AA17" i="39" s="1"/>
  <c r="AA18" i="39" s="1"/>
  <c r="AA19" i="39" s="1"/>
  <c r="AA20" i="39" s="1"/>
  <c r="AA21" i="39" s="1"/>
  <c r="AA22" i="39" s="1"/>
  <c r="AA23" i="39" s="1"/>
  <c r="AA24" i="39" s="1"/>
  <c r="AA25" i="39" s="1"/>
  <c r="AA26" i="39" s="1"/>
  <c r="AA27" i="39" s="1"/>
  <c r="AA28" i="39" s="1"/>
  <c r="AA29" i="39" s="1"/>
  <c r="AA30" i="39" s="1"/>
  <c r="AA31" i="39" s="1"/>
  <c r="AA32" i="39" s="1"/>
  <c r="AA33" i="39" s="1"/>
  <c r="AA34" i="39" s="1"/>
  <c r="AA35" i="39" s="1"/>
  <c r="AA36" i="39" s="1"/>
  <c r="AA37" i="39" s="1"/>
  <c r="AA38" i="39" s="1"/>
  <c r="AA39" i="39" s="1"/>
  <c r="AA40" i="39" s="1"/>
  <c r="AA41" i="39" s="1"/>
  <c r="AA42" i="39" s="1"/>
  <c r="AA43" i="39" s="1"/>
  <c r="AA44" i="39" s="1"/>
  <c r="AA45" i="39" s="1"/>
  <c r="AA46" i="39" s="1"/>
  <c r="AA47" i="39" s="1"/>
  <c r="AA48" i="39" s="1"/>
  <c r="AA49" i="39" s="1"/>
  <c r="AA50" i="39" s="1"/>
  <c r="AA51" i="39" s="1"/>
  <c r="AA52" i="39" s="1"/>
  <c r="AA53" i="39" s="1"/>
  <c r="AA54" i="39" s="1"/>
  <c r="AA55" i="39" s="1"/>
  <c r="AA56" i="39" s="1"/>
  <c r="AA57" i="39" s="1"/>
  <c r="AA58" i="39" s="1"/>
  <c r="AA59" i="39" s="1"/>
  <c r="AA60" i="39" s="1"/>
  <c r="AA61" i="39" s="1"/>
  <c r="AA62" i="39" s="1"/>
  <c r="AA63" i="39" s="1"/>
  <c r="AA64" i="39" s="1"/>
  <c r="AA65" i="39" s="1"/>
  <c r="AA66" i="39" s="1"/>
  <c r="AA67" i="39" s="1"/>
  <c r="AA68" i="39" s="1"/>
  <c r="AA69" i="39" s="1"/>
  <c r="AA70" i="39" s="1"/>
  <c r="AA71" i="39" s="1"/>
  <c r="AA72" i="39" s="1"/>
  <c r="AA73" i="39" s="1"/>
  <c r="AA74" i="39" s="1"/>
  <c r="AA75" i="39" s="1"/>
  <c r="AA76" i="39" s="1"/>
  <c r="AA77" i="39" s="1"/>
  <c r="AA78" i="39" s="1"/>
  <c r="AA79" i="39" s="1"/>
  <c r="AA80" i="39" s="1"/>
  <c r="AA81" i="39" s="1"/>
  <c r="AA82" i="39" s="1"/>
  <c r="AA83" i="39" s="1"/>
  <c r="AA84" i="39" s="1"/>
  <c r="AA85" i="39" s="1"/>
  <c r="AA86" i="39" s="1"/>
  <c r="AA87" i="39" s="1"/>
  <c r="AA88" i="39" s="1"/>
  <c r="AA89" i="39" s="1"/>
  <c r="AA90" i="39" s="1"/>
  <c r="AA91" i="39" s="1"/>
  <c r="AA92" i="39" s="1"/>
  <c r="AA93" i="39" s="1"/>
  <c r="AA94" i="39" s="1"/>
  <c r="AA95" i="39" s="1"/>
  <c r="AA96" i="39" s="1"/>
  <c r="AA97" i="39" s="1"/>
  <c r="AA98" i="39" s="1"/>
  <c r="AA99" i="39" s="1"/>
  <c r="AA100" i="39" s="1"/>
  <c r="AA101" i="39" s="1"/>
  <c r="AA102" i="39" s="1"/>
  <c r="AA103" i="39" s="1"/>
  <c r="AA104" i="39" s="1"/>
  <c r="AA105" i="39" s="1"/>
  <c r="AA106" i="39" s="1"/>
  <c r="AA107" i="39" s="1"/>
  <c r="AA108" i="39" s="1"/>
  <c r="AA109" i="39" s="1"/>
  <c r="AA110" i="39" s="1"/>
  <c r="AA111" i="39" s="1"/>
  <c r="AA112" i="39" s="1"/>
  <c r="AA113" i="39" s="1"/>
  <c r="AA114" i="39" s="1"/>
  <c r="AA115" i="39" s="1"/>
  <c r="AA116" i="39" s="1"/>
  <c r="AA117" i="39" s="1"/>
  <c r="AA118" i="39" s="1"/>
  <c r="AA119" i="39" s="1"/>
  <c r="AA120" i="39" s="1"/>
  <c r="AA121" i="39" s="1"/>
  <c r="AA122" i="39" s="1"/>
  <c r="AA123" i="39" s="1"/>
  <c r="AA124" i="39" s="1"/>
  <c r="AA125" i="39" s="1"/>
  <c r="AA126" i="39" s="1"/>
  <c r="AA127" i="39" s="1"/>
  <c r="AA128" i="39" s="1"/>
  <c r="AA129" i="39" s="1"/>
  <c r="AA130" i="39" s="1"/>
  <c r="AA131" i="39" s="1"/>
  <c r="AA132" i="39" s="1"/>
  <c r="AA133" i="39" s="1"/>
  <c r="AA134" i="39" s="1"/>
  <c r="AA135" i="39" s="1"/>
  <c r="AA136" i="39" s="1"/>
  <c r="AA137" i="39" s="1"/>
  <c r="AA138" i="39" s="1"/>
  <c r="AB6" i="39"/>
  <c r="AB7" i="39" s="1"/>
  <c r="AB8" i="39" s="1"/>
  <c r="AB9" i="39" s="1"/>
  <c r="AB10" i="39" s="1"/>
  <c r="AB11" i="39" s="1"/>
  <c r="AB12" i="39" s="1"/>
  <c r="AB13" i="39" s="1"/>
  <c r="AB14" i="39" s="1"/>
  <c r="AB15" i="39" s="1"/>
  <c r="AB16" i="39" s="1"/>
  <c r="AB17" i="39" s="1"/>
  <c r="AB18" i="39" s="1"/>
  <c r="AB19" i="39" s="1"/>
  <c r="AB20" i="39" s="1"/>
  <c r="AB21" i="39" s="1"/>
  <c r="AB22" i="39" s="1"/>
  <c r="AB23" i="39" s="1"/>
  <c r="AB24" i="39" s="1"/>
  <c r="AB25" i="39" s="1"/>
  <c r="AB26" i="39" s="1"/>
  <c r="AB27" i="39" s="1"/>
  <c r="AB28" i="39" s="1"/>
  <c r="AB29" i="39" s="1"/>
  <c r="AB30" i="39" s="1"/>
  <c r="AB31" i="39" s="1"/>
  <c r="AB32" i="39" s="1"/>
  <c r="AB33" i="39" s="1"/>
  <c r="AB34" i="39" s="1"/>
  <c r="AB35" i="39" s="1"/>
  <c r="AB36" i="39" s="1"/>
  <c r="AB37" i="39" s="1"/>
  <c r="AB38" i="39" s="1"/>
  <c r="AB39" i="39" s="1"/>
  <c r="AB40" i="39" s="1"/>
  <c r="AB41" i="39" s="1"/>
  <c r="AB42" i="39" s="1"/>
  <c r="AB43" i="39" s="1"/>
  <c r="AB44" i="39" s="1"/>
  <c r="AB45" i="39" s="1"/>
  <c r="AB46" i="39" s="1"/>
  <c r="AB47" i="39" s="1"/>
  <c r="AB48" i="39" s="1"/>
  <c r="AB49" i="39" s="1"/>
  <c r="AB50" i="39" s="1"/>
  <c r="AB51" i="39" s="1"/>
  <c r="AB52" i="39" s="1"/>
  <c r="AB53" i="39" s="1"/>
  <c r="AB54" i="39" s="1"/>
  <c r="AB55" i="39" s="1"/>
  <c r="AB56" i="39" s="1"/>
  <c r="AB57" i="39" s="1"/>
  <c r="AB58" i="39" s="1"/>
  <c r="AB59" i="39" s="1"/>
  <c r="AB60" i="39" s="1"/>
  <c r="AB61" i="39" s="1"/>
  <c r="AB62" i="39" s="1"/>
  <c r="AB63" i="39" s="1"/>
  <c r="AB64" i="39" s="1"/>
  <c r="AB65" i="39" s="1"/>
  <c r="AB66" i="39" s="1"/>
  <c r="AB67" i="39" s="1"/>
  <c r="AB68" i="39" s="1"/>
  <c r="AB69" i="39" s="1"/>
  <c r="AB70" i="39" s="1"/>
  <c r="AB71" i="39" s="1"/>
  <c r="AB72" i="39" s="1"/>
  <c r="AB73" i="39" s="1"/>
  <c r="AB74" i="39" s="1"/>
  <c r="AB75" i="39" s="1"/>
  <c r="AB76" i="39" s="1"/>
  <c r="AB77" i="39" s="1"/>
  <c r="AB78" i="39" s="1"/>
  <c r="AB79" i="39" s="1"/>
  <c r="AB80" i="39" s="1"/>
  <c r="AB81" i="39" s="1"/>
  <c r="AB82" i="39" s="1"/>
  <c r="AB83" i="39" s="1"/>
  <c r="AB84" i="39" s="1"/>
  <c r="AB85" i="39" s="1"/>
  <c r="AB86" i="39" s="1"/>
  <c r="AB87" i="39" s="1"/>
  <c r="AB88" i="39" s="1"/>
  <c r="AB89" i="39" s="1"/>
  <c r="AB90" i="39" s="1"/>
  <c r="AB91" i="39" s="1"/>
  <c r="AB92" i="39" s="1"/>
  <c r="AB93" i="39" s="1"/>
  <c r="AB94" i="39" s="1"/>
  <c r="AB95" i="39" s="1"/>
  <c r="AB96" i="39" s="1"/>
  <c r="AB97" i="39" s="1"/>
  <c r="AB98" i="39" s="1"/>
  <c r="AB99" i="39" s="1"/>
  <c r="AB100" i="39" s="1"/>
  <c r="AB101" i="39" s="1"/>
  <c r="AB102" i="39" s="1"/>
  <c r="AB103" i="39" s="1"/>
  <c r="AB104" i="39" s="1"/>
  <c r="AB105" i="39" s="1"/>
  <c r="AB106" i="39" s="1"/>
  <c r="AB107" i="39" s="1"/>
  <c r="AB108" i="39" s="1"/>
  <c r="AB109" i="39" s="1"/>
  <c r="AB110" i="39" s="1"/>
  <c r="AB111" i="39" s="1"/>
  <c r="AB112" i="39" s="1"/>
  <c r="AB113" i="39" s="1"/>
  <c r="AB114" i="39" s="1"/>
  <c r="AB115" i="39" s="1"/>
  <c r="AB116" i="39" s="1"/>
  <c r="AB117" i="39" s="1"/>
  <c r="AB118" i="39" s="1"/>
  <c r="AB119" i="39" s="1"/>
  <c r="AB120" i="39" s="1"/>
  <c r="AB121" i="39" s="1"/>
  <c r="AB122" i="39" s="1"/>
  <c r="AB123" i="39" s="1"/>
  <c r="AB124" i="39" s="1"/>
  <c r="AB125" i="39" s="1"/>
  <c r="AB126" i="39" s="1"/>
  <c r="AB127" i="39" s="1"/>
  <c r="AB128" i="39" s="1"/>
  <c r="AB129" i="39" s="1"/>
  <c r="AB130" i="39" s="1"/>
  <c r="AB131" i="39" s="1"/>
  <c r="AB132" i="39" s="1"/>
  <c r="AB133" i="39" s="1"/>
  <c r="AB134" i="39" s="1"/>
  <c r="AB135" i="39" s="1"/>
  <c r="AB136" i="39" s="1"/>
  <c r="AB137" i="39" s="1"/>
  <c r="AB138" i="39" s="1"/>
  <c r="Z7" i="39"/>
  <c r="Z8" i="39" s="1"/>
  <c r="Z9" i="39" s="1"/>
  <c r="Z10" i="39" s="1"/>
  <c r="Z11" i="39" s="1"/>
  <c r="Z12" i="39" s="1"/>
  <c r="Z13" i="39" s="1"/>
  <c r="Z14" i="39" s="1"/>
  <c r="Z15" i="39" s="1"/>
  <c r="Z16" i="39" s="1"/>
  <c r="Z17" i="39" s="1"/>
  <c r="Z18" i="39" s="1"/>
  <c r="Z19" i="39" s="1"/>
  <c r="Z20" i="39" s="1"/>
  <c r="Z21" i="39" s="1"/>
  <c r="Z22" i="39" s="1"/>
  <c r="Z23" i="39" s="1"/>
  <c r="Z24" i="39" s="1"/>
  <c r="Z25" i="39" s="1"/>
  <c r="Z26" i="39" s="1"/>
  <c r="Z27" i="39" s="1"/>
  <c r="Z28" i="39" s="1"/>
  <c r="Z29" i="39" s="1"/>
  <c r="Z30" i="39" s="1"/>
  <c r="Z31" i="39" s="1"/>
  <c r="Z32" i="39" s="1"/>
  <c r="Z33" i="39" s="1"/>
  <c r="Z34" i="39" s="1"/>
  <c r="Z35" i="39" s="1"/>
  <c r="Z36" i="39" s="1"/>
  <c r="Z37" i="39" s="1"/>
  <c r="Z38" i="39" s="1"/>
  <c r="Z39" i="39" s="1"/>
  <c r="Z40" i="39" s="1"/>
  <c r="Z41" i="39" s="1"/>
  <c r="Z42" i="39" s="1"/>
  <c r="Z43" i="39" s="1"/>
  <c r="Z44" i="39" s="1"/>
  <c r="Z45" i="39" s="1"/>
  <c r="Z46" i="39" s="1"/>
  <c r="Z47" i="39" s="1"/>
  <c r="Z48" i="39" s="1"/>
  <c r="Z49" i="39" s="1"/>
  <c r="Z50" i="39" s="1"/>
  <c r="Z51" i="39" s="1"/>
  <c r="Z52" i="39" s="1"/>
  <c r="Z53" i="39" s="1"/>
  <c r="Z54" i="39" s="1"/>
  <c r="Z55" i="39" s="1"/>
  <c r="Z56" i="39" s="1"/>
  <c r="Z57" i="39" s="1"/>
  <c r="Z58" i="39" s="1"/>
  <c r="Z59" i="39" s="1"/>
  <c r="Z60" i="39" s="1"/>
  <c r="Z61" i="39" s="1"/>
  <c r="Z62" i="39" s="1"/>
  <c r="Z63" i="39" s="1"/>
  <c r="Z64" i="39" s="1"/>
  <c r="Z65" i="39" s="1"/>
  <c r="Z66" i="39" s="1"/>
  <c r="Z67" i="39" s="1"/>
  <c r="Z68" i="39" s="1"/>
  <c r="Z69" i="39" s="1"/>
  <c r="Z70" i="39" s="1"/>
  <c r="Z71" i="39" s="1"/>
  <c r="Z72" i="39" s="1"/>
  <c r="Z73" i="39" s="1"/>
  <c r="Z74" i="39" s="1"/>
  <c r="Z75" i="39" s="1"/>
  <c r="Z76" i="39" s="1"/>
  <c r="Z77" i="39" s="1"/>
  <c r="Z78" i="39" s="1"/>
  <c r="Z79" i="39" s="1"/>
  <c r="Z80" i="39" s="1"/>
  <c r="Z81" i="39" s="1"/>
  <c r="Z82" i="39" s="1"/>
  <c r="Z83" i="39" s="1"/>
  <c r="Z84" i="39" s="1"/>
  <c r="Z85" i="39" s="1"/>
  <c r="Z86" i="39" s="1"/>
  <c r="Z87" i="39" s="1"/>
  <c r="Z88" i="39" s="1"/>
  <c r="Z89" i="39" s="1"/>
  <c r="Z90" i="39" s="1"/>
  <c r="Z91" i="39" s="1"/>
  <c r="Z92" i="39" s="1"/>
  <c r="Z93" i="39" s="1"/>
  <c r="Z94" i="39" s="1"/>
  <c r="Z95" i="39" s="1"/>
  <c r="Z96" i="39" s="1"/>
  <c r="Z97" i="39" s="1"/>
  <c r="Z98" i="39" s="1"/>
  <c r="Z99" i="39" s="1"/>
  <c r="Z100" i="39" s="1"/>
  <c r="Z101" i="39" s="1"/>
  <c r="Z102" i="39" s="1"/>
  <c r="Z103" i="39" s="1"/>
  <c r="Z104" i="39" s="1"/>
  <c r="Z105" i="39" s="1"/>
  <c r="Z106" i="39" s="1"/>
  <c r="Z107" i="39" s="1"/>
  <c r="Z108" i="39" s="1"/>
  <c r="Z109" i="39" s="1"/>
  <c r="Z110" i="39" s="1"/>
  <c r="Z111" i="39" s="1"/>
  <c r="Z112" i="39" s="1"/>
  <c r="Z113" i="39" s="1"/>
  <c r="Z114" i="39" s="1"/>
  <c r="Z115" i="39" s="1"/>
  <c r="Z116" i="39" s="1"/>
  <c r="Z117" i="39" s="1"/>
  <c r="Z118" i="39" s="1"/>
  <c r="Z119" i="39" s="1"/>
  <c r="Z120" i="39" s="1"/>
  <c r="Z121" i="39" s="1"/>
  <c r="Z122" i="39" s="1"/>
  <c r="Z123" i="39" s="1"/>
  <c r="Z124" i="39" s="1"/>
  <c r="Z125" i="39" s="1"/>
  <c r="Z126" i="39" s="1"/>
  <c r="Z127" i="39" s="1"/>
  <c r="Z128" i="39" s="1"/>
  <c r="Z129" i="39" s="1"/>
  <c r="Z130" i="39" s="1"/>
  <c r="Z131" i="39" s="1"/>
  <c r="Z132" i="39" s="1"/>
  <c r="Z133" i="39" s="1"/>
  <c r="Z134" i="39" s="1"/>
  <c r="Z135" i="39" s="1"/>
  <c r="Z136" i="39" s="1"/>
  <c r="Z137" i="39" s="1"/>
  <c r="Z138" i="39" s="1"/>
  <c r="AC3" i="39"/>
  <c r="AD3" i="39"/>
  <c r="AE3" i="39"/>
  <c r="AC4" i="39"/>
  <c r="AC5" i="39" s="1"/>
  <c r="AC6" i="39" s="1"/>
  <c r="AC7" i="39" s="1"/>
  <c r="AC8" i="39" s="1"/>
  <c r="AC9" i="39" s="1"/>
  <c r="AC10" i="39" s="1"/>
  <c r="AC11" i="39" s="1"/>
  <c r="AC12" i="39" s="1"/>
  <c r="AC13" i="39" s="1"/>
  <c r="AC14" i="39" s="1"/>
  <c r="AC15" i="39" s="1"/>
  <c r="AC16" i="39" s="1"/>
  <c r="AC17" i="39" s="1"/>
  <c r="AC18" i="39" s="1"/>
  <c r="AC19" i="39" s="1"/>
  <c r="AC20" i="39" s="1"/>
  <c r="AC21" i="39" s="1"/>
  <c r="AC22" i="39" s="1"/>
  <c r="AC23" i="39" s="1"/>
  <c r="AC24" i="39" s="1"/>
  <c r="AC25" i="39" s="1"/>
  <c r="AC26" i="39" s="1"/>
  <c r="AC27" i="39" s="1"/>
  <c r="AC28" i="39" s="1"/>
  <c r="AC29" i="39" s="1"/>
  <c r="AC30" i="39" s="1"/>
  <c r="AC31" i="39" s="1"/>
  <c r="AC32" i="39" s="1"/>
  <c r="AC33" i="39" s="1"/>
  <c r="AC34" i="39" s="1"/>
  <c r="AC35" i="39" s="1"/>
  <c r="AC36" i="39" s="1"/>
  <c r="AC37" i="39" s="1"/>
  <c r="AC38" i="39" s="1"/>
  <c r="AC39" i="39" s="1"/>
  <c r="AC40" i="39" s="1"/>
  <c r="AC41" i="39" s="1"/>
  <c r="AC42" i="39" s="1"/>
  <c r="AC43" i="39" s="1"/>
  <c r="AC44" i="39" s="1"/>
  <c r="AC45" i="39" s="1"/>
  <c r="AC46" i="39" s="1"/>
  <c r="AC47" i="39" s="1"/>
  <c r="AC48" i="39" s="1"/>
  <c r="AC49" i="39" s="1"/>
  <c r="AC50" i="39" s="1"/>
  <c r="AC51" i="39" s="1"/>
  <c r="AC52" i="39" s="1"/>
  <c r="AC53" i="39" s="1"/>
  <c r="AC54" i="39" s="1"/>
  <c r="AC55" i="39" s="1"/>
  <c r="AC56" i="39" s="1"/>
  <c r="AC57" i="39" s="1"/>
  <c r="AC58" i="39" s="1"/>
  <c r="AC59" i="39" s="1"/>
  <c r="AC60" i="39" s="1"/>
  <c r="AC61" i="39" s="1"/>
  <c r="AC62" i="39" s="1"/>
  <c r="AC63" i="39" s="1"/>
  <c r="AC64" i="39" s="1"/>
  <c r="AC65" i="39" s="1"/>
  <c r="AC66" i="39" s="1"/>
  <c r="AC67" i="39" s="1"/>
  <c r="AC68" i="39" s="1"/>
  <c r="AC69" i="39" s="1"/>
  <c r="AC70" i="39" s="1"/>
  <c r="AC71" i="39" s="1"/>
  <c r="AC72" i="39" s="1"/>
  <c r="AC73" i="39" s="1"/>
  <c r="AC74" i="39" s="1"/>
  <c r="AC75" i="39" s="1"/>
  <c r="AC76" i="39" s="1"/>
  <c r="AC77" i="39" s="1"/>
  <c r="AC78" i="39" s="1"/>
  <c r="AC79" i="39" s="1"/>
  <c r="AC80" i="39" s="1"/>
  <c r="AC81" i="39" s="1"/>
  <c r="AC82" i="39" s="1"/>
  <c r="AC83" i="39" s="1"/>
  <c r="AC84" i="39" s="1"/>
  <c r="AC85" i="39" s="1"/>
  <c r="AC86" i="39" s="1"/>
  <c r="AC87" i="39" s="1"/>
  <c r="AC88" i="39" s="1"/>
  <c r="AC89" i="39" s="1"/>
  <c r="AC90" i="39" s="1"/>
  <c r="AC91" i="39" s="1"/>
  <c r="AC92" i="39" s="1"/>
  <c r="AC93" i="39" s="1"/>
  <c r="AC94" i="39" s="1"/>
  <c r="AC95" i="39" s="1"/>
  <c r="AC96" i="39" s="1"/>
  <c r="AC97" i="39" s="1"/>
  <c r="AC98" i="39" s="1"/>
  <c r="AC99" i="39" s="1"/>
  <c r="AC100" i="39" s="1"/>
  <c r="AC101" i="39" s="1"/>
  <c r="AC102" i="39" s="1"/>
  <c r="AC103" i="39" s="1"/>
  <c r="AC104" i="39" s="1"/>
  <c r="AC105" i="39" s="1"/>
  <c r="AC106" i="39" s="1"/>
  <c r="AC107" i="39" s="1"/>
  <c r="AC108" i="39" s="1"/>
  <c r="AC109" i="39" s="1"/>
  <c r="AC110" i="39" s="1"/>
  <c r="AC111" i="39" s="1"/>
  <c r="AC112" i="39" s="1"/>
  <c r="AC113" i="39" s="1"/>
  <c r="AC114" i="39" s="1"/>
  <c r="AC115" i="39" s="1"/>
  <c r="AC116" i="39" s="1"/>
  <c r="AC117" i="39" s="1"/>
  <c r="AC118" i="39" s="1"/>
  <c r="AC119" i="39" s="1"/>
  <c r="AC120" i="39" s="1"/>
  <c r="AC121" i="39" s="1"/>
  <c r="AC122" i="39" s="1"/>
  <c r="AC123" i="39" s="1"/>
  <c r="AC124" i="39" s="1"/>
  <c r="AC125" i="39" s="1"/>
  <c r="AC126" i="39" s="1"/>
  <c r="AC127" i="39" s="1"/>
  <c r="AC128" i="39" s="1"/>
  <c r="AC129" i="39" s="1"/>
  <c r="AC130" i="39" s="1"/>
  <c r="AC131" i="39" s="1"/>
  <c r="AC132" i="39" s="1"/>
  <c r="AC133" i="39" s="1"/>
  <c r="AC134" i="39" s="1"/>
  <c r="AC135" i="39" s="1"/>
  <c r="AC136" i="39" s="1"/>
  <c r="AC137" i="39" s="1"/>
  <c r="AC138" i="39" s="1"/>
  <c r="AD4" i="39"/>
  <c r="AD5" i="39" s="1"/>
  <c r="AD6" i="39" s="1"/>
  <c r="AD7" i="39" s="1"/>
  <c r="AD8" i="39" s="1"/>
  <c r="AD9" i="39" s="1"/>
  <c r="AD10" i="39" s="1"/>
  <c r="AD11" i="39" s="1"/>
  <c r="AD12" i="39" s="1"/>
  <c r="AD13" i="39" s="1"/>
  <c r="AD14" i="39" s="1"/>
  <c r="AD15" i="39" s="1"/>
  <c r="AD16" i="39" s="1"/>
  <c r="AD17" i="39" s="1"/>
  <c r="AD18" i="39" s="1"/>
  <c r="AD19" i="39" s="1"/>
  <c r="AD20" i="39" s="1"/>
  <c r="AD21" i="39" s="1"/>
  <c r="AD22" i="39" s="1"/>
  <c r="AD23" i="39" s="1"/>
  <c r="AD24" i="39" s="1"/>
  <c r="AD25" i="39" s="1"/>
  <c r="AD26" i="39" s="1"/>
  <c r="AD27" i="39" s="1"/>
  <c r="AD28" i="39" s="1"/>
  <c r="AD29" i="39" s="1"/>
  <c r="AD30" i="39" s="1"/>
  <c r="AD31" i="39" s="1"/>
  <c r="AD32" i="39" s="1"/>
  <c r="AD33" i="39" s="1"/>
  <c r="AD34" i="39" s="1"/>
  <c r="AD35" i="39" s="1"/>
  <c r="AD36" i="39" s="1"/>
  <c r="AD37" i="39" s="1"/>
  <c r="AD38" i="39" s="1"/>
  <c r="AD39" i="39" s="1"/>
  <c r="AD40" i="39" s="1"/>
  <c r="AD41" i="39" s="1"/>
  <c r="AD42" i="39" s="1"/>
  <c r="AD43" i="39" s="1"/>
  <c r="AD44" i="39" s="1"/>
  <c r="AD45" i="39" s="1"/>
  <c r="AD46" i="39" s="1"/>
  <c r="AD47" i="39" s="1"/>
  <c r="AD48" i="39" s="1"/>
  <c r="AD49" i="39" s="1"/>
  <c r="AD50" i="39" s="1"/>
  <c r="AD51" i="39" s="1"/>
  <c r="AD52" i="39" s="1"/>
  <c r="AD53" i="39" s="1"/>
  <c r="AD54" i="39" s="1"/>
  <c r="AD55" i="39" s="1"/>
  <c r="AD56" i="39" s="1"/>
  <c r="AD57" i="39" s="1"/>
  <c r="AD58" i="39" s="1"/>
  <c r="AD59" i="39" s="1"/>
  <c r="AD60" i="39" s="1"/>
  <c r="AD61" i="39" s="1"/>
  <c r="AD62" i="39" s="1"/>
  <c r="AD63" i="39" s="1"/>
  <c r="AD64" i="39" s="1"/>
  <c r="AD65" i="39" s="1"/>
  <c r="AD66" i="39" s="1"/>
  <c r="AD67" i="39" s="1"/>
  <c r="AD68" i="39" s="1"/>
  <c r="AD69" i="39" s="1"/>
  <c r="AD70" i="39" s="1"/>
  <c r="AD71" i="39" s="1"/>
  <c r="AD72" i="39" s="1"/>
  <c r="AD73" i="39" s="1"/>
  <c r="AD74" i="39" s="1"/>
  <c r="AD75" i="39" s="1"/>
  <c r="AD76" i="39" s="1"/>
  <c r="AD77" i="39" s="1"/>
  <c r="AD78" i="39" s="1"/>
  <c r="AD79" i="39" s="1"/>
  <c r="AD80" i="39" s="1"/>
  <c r="AD81" i="39" s="1"/>
  <c r="AD82" i="39" s="1"/>
  <c r="AD83" i="39" s="1"/>
  <c r="AD84" i="39" s="1"/>
  <c r="AD85" i="39" s="1"/>
  <c r="AD86" i="39" s="1"/>
  <c r="AD87" i="39" s="1"/>
  <c r="AD88" i="39" s="1"/>
  <c r="AD89" i="39" s="1"/>
  <c r="AD90" i="39" s="1"/>
  <c r="AD91" i="39" s="1"/>
  <c r="AD92" i="39" s="1"/>
  <c r="AD93" i="39" s="1"/>
  <c r="AD94" i="39" s="1"/>
  <c r="AD95" i="39" s="1"/>
  <c r="AD96" i="39" s="1"/>
  <c r="AD97" i="39" s="1"/>
  <c r="AD98" i="39" s="1"/>
  <c r="AD99" i="39" s="1"/>
  <c r="AD100" i="39" s="1"/>
  <c r="AD101" i="39" s="1"/>
  <c r="AD102" i="39" s="1"/>
  <c r="AD103" i="39" s="1"/>
  <c r="AD104" i="39" s="1"/>
  <c r="AD105" i="39" s="1"/>
  <c r="AD106" i="39" s="1"/>
  <c r="AD107" i="39" s="1"/>
  <c r="AD108" i="39" s="1"/>
  <c r="AD109" i="39" s="1"/>
  <c r="AD110" i="39" s="1"/>
  <c r="AD111" i="39" s="1"/>
  <c r="AD112" i="39" s="1"/>
  <c r="AD113" i="39" s="1"/>
  <c r="AD114" i="39" s="1"/>
  <c r="AD115" i="39" s="1"/>
  <c r="AD116" i="39" s="1"/>
  <c r="AD117" i="39" s="1"/>
  <c r="AD118" i="39" s="1"/>
  <c r="AD119" i="39" s="1"/>
  <c r="AD120" i="39" s="1"/>
  <c r="AD121" i="39" s="1"/>
  <c r="AD122" i="39" s="1"/>
  <c r="AD123" i="39" s="1"/>
  <c r="AD124" i="39" s="1"/>
  <c r="AD125" i="39" s="1"/>
  <c r="AD126" i="39" s="1"/>
  <c r="AD127" i="39" s="1"/>
  <c r="AD128" i="39" s="1"/>
  <c r="AD129" i="39" s="1"/>
  <c r="AD130" i="39" s="1"/>
  <c r="AD131" i="39" s="1"/>
  <c r="AD132" i="39" s="1"/>
  <c r="AD133" i="39" s="1"/>
  <c r="AD134" i="39" s="1"/>
  <c r="AD135" i="39" s="1"/>
  <c r="AD136" i="39" s="1"/>
  <c r="AD137" i="39" s="1"/>
  <c r="AD138" i="39" s="1"/>
  <c r="AE4" i="39"/>
  <c r="AE5" i="39" s="1"/>
  <c r="AE6" i="39" s="1"/>
  <c r="AE7" i="39" s="1"/>
  <c r="AE8" i="39" s="1"/>
  <c r="AE9" i="39" s="1"/>
  <c r="AE10" i="39" s="1"/>
  <c r="AE11" i="39" s="1"/>
  <c r="AE12" i="39" s="1"/>
  <c r="AE13" i="39" s="1"/>
  <c r="AE14" i="39" s="1"/>
  <c r="AE15" i="39" s="1"/>
  <c r="AE16" i="39" s="1"/>
  <c r="AE17" i="39" s="1"/>
  <c r="AE18" i="39" s="1"/>
  <c r="AE19" i="39" s="1"/>
  <c r="AE20" i="39" s="1"/>
  <c r="AE21" i="39" s="1"/>
  <c r="AE22" i="39" s="1"/>
  <c r="AE23" i="39" s="1"/>
  <c r="AE24" i="39" s="1"/>
  <c r="AE25" i="39" s="1"/>
  <c r="AE26" i="39" s="1"/>
  <c r="AE27" i="39" s="1"/>
  <c r="AE28" i="39" s="1"/>
  <c r="AE29" i="39" s="1"/>
  <c r="AE30" i="39" s="1"/>
  <c r="AE31" i="39" s="1"/>
  <c r="AE32" i="39" s="1"/>
  <c r="AE33" i="39" s="1"/>
  <c r="AE34" i="39" s="1"/>
  <c r="AE35" i="39" s="1"/>
  <c r="AE36" i="39" s="1"/>
  <c r="AE37" i="39" s="1"/>
  <c r="AE38" i="39" s="1"/>
  <c r="AE39" i="39" s="1"/>
  <c r="AE40" i="39" s="1"/>
  <c r="AE41" i="39" s="1"/>
  <c r="AE42" i="39" s="1"/>
  <c r="AE43" i="39" s="1"/>
  <c r="AE44" i="39" s="1"/>
  <c r="AE45" i="39" s="1"/>
  <c r="AE46" i="39" s="1"/>
  <c r="AE47" i="39" s="1"/>
  <c r="AE48" i="39" s="1"/>
  <c r="AE49" i="39" s="1"/>
  <c r="AE50" i="39" s="1"/>
  <c r="AE51" i="39" s="1"/>
  <c r="AE52" i="39" s="1"/>
  <c r="AE53" i="39" s="1"/>
  <c r="AE54" i="39" s="1"/>
  <c r="AE55" i="39" s="1"/>
  <c r="AE56" i="39" s="1"/>
  <c r="AE57" i="39" s="1"/>
  <c r="AE58" i="39" s="1"/>
  <c r="AE59" i="39" s="1"/>
  <c r="AE60" i="39" s="1"/>
  <c r="AE61" i="39" s="1"/>
  <c r="AE62" i="39" s="1"/>
  <c r="AE63" i="39" s="1"/>
  <c r="AE64" i="39" s="1"/>
  <c r="AE65" i="39" s="1"/>
  <c r="AE66" i="39" s="1"/>
  <c r="AE67" i="39" s="1"/>
  <c r="AE68" i="39" s="1"/>
  <c r="AE69" i="39" s="1"/>
  <c r="AE70" i="39" s="1"/>
  <c r="AE71" i="39" s="1"/>
  <c r="AE72" i="39" s="1"/>
  <c r="AE73" i="39" s="1"/>
  <c r="AE74" i="39" s="1"/>
  <c r="AE75" i="39" s="1"/>
  <c r="AE76" i="39" s="1"/>
  <c r="AE77" i="39" s="1"/>
  <c r="AE78" i="39" s="1"/>
  <c r="AE79" i="39" s="1"/>
  <c r="AE80" i="39" s="1"/>
  <c r="AE81" i="39" s="1"/>
  <c r="AE82" i="39" s="1"/>
  <c r="AE83" i="39" s="1"/>
  <c r="AE84" i="39" s="1"/>
  <c r="AE85" i="39" s="1"/>
  <c r="AE86" i="39" s="1"/>
  <c r="AE87" i="39" s="1"/>
  <c r="AE88" i="39" s="1"/>
  <c r="AE89" i="39" s="1"/>
  <c r="AE90" i="39" s="1"/>
  <c r="AE91" i="39" s="1"/>
  <c r="AE92" i="39" s="1"/>
  <c r="AE93" i="39" s="1"/>
  <c r="AE94" i="39" s="1"/>
  <c r="AE95" i="39" s="1"/>
  <c r="AE96" i="39" s="1"/>
  <c r="AE97" i="39" s="1"/>
  <c r="AE98" i="39" s="1"/>
  <c r="AE99" i="39" s="1"/>
  <c r="AE100" i="39" s="1"/>
  <c r="AE101" i="39" s="1"/>
  <c r="AE102" i="39" s="1"/>
  <c r="AE103" i="39" s="1"/>
  <c r="AE104" i="39" s="1"/>
  <c r="AE105" i="39" s="1"/>
  <c r="AE106" i="39" s="1"/>
  <c r="AE107" i="39" s="1"/>
  <c r="AE108" i="39" s="1"/>
  <c r="AE109" i="39" s="1"/>
  <c r="AE110" i="39" s="1"/>
  <c r="AE111" i="39" s="1"/>
  <c r="AE112" i="39" s="1"/>
  <c r="AE113" i="39" s="1"/>
  <c r="AE114" i="39" s="1"/>
  <c r="AE115" i="39" s="1"/>
  <c r="AE116" i="39" s="1"/>
  <c r="AE117" i="39" s="1"/>
  <c r="AE118" i="39" s="1"/>
  <c r="AE119" i="39" s="1"/>
  <c r="AE120" i="39" s="1"/>
  <c r="AE121" i="39" s="1"/>
  <c r="AE122" i="39" s="1"/>
  <c r="AE123" i="39" s="1"/>
  <c r="AE124" i="39" s="1"/>
  <c r="AE125" i="39" s="1"/>
  <c r="AE126" i="39" s="1"/>
  <c r="AE127" i="39" s="1"/>
  <c r="AE128" i="39" s="1"/>
  <c r="AE129" i="39" s="1"/>
  <c r="AE130" i="39" s="1"/>
  <c r="AE131" i="39" s="1"/>
  <c r="AE132" i="39" s="1"/>
  <c r="AE133" i="39" s="1"/>
  <c r="AE134" i="39" s="1"/>
  <c r="AE135" i="39" s="1"/>
  <c r="AE136" i="39" s="1"/>
  <c r="AE137" i="39" s="1"/>
  <c r="AE138" i="39" s="1"/>
  <c r="S3" i="39"/>
  <c r="T3" i="39"/>
  <c r="U3" i="39"/>
  <c r="V3" i="39"/>
  <c r="W3" i="39"/>
  <c r="X3" i="39"/>
  <c r="Y3" i="39"/>
  <c r="Z3" i="39"/>
  <c r="AA3" i="39"/>
  <c r="AB3" i="39"/>
  <c r="S4" i="39"/>
  <c r="T4" i="39"/>
  <c r="U4" i="39"/>
  <c r="V4" i="39"/>
  <c r="W4" i="39"/>
  <c r="W5" i="39" s="1"/>
  <c r="W6" i="39" s="1"/>
  <c r="W7" i="39" s="1"/>
  <c r="W8" i="39" s="1"/>
  <c r="W9" i="39" s="1"/>
  <c r="W10" i="39" s="1"/>
  <c r="W11" i="39" s="1"/>
  <c r="W12" i="39" s="1"/>
  <c r="W13" i="39" s="1"/>
  <c r="W14" i="39" s="1"/>
  <c r="W15" i="39" s="1"/>
  <c r="W16" i="39" s="1"/>
  <c r="W17" i="39" s="1"/>
  <c r="W18" i="39" s="1"/>
  <c r="W19" i="39" s="1"/>
  <c r="W20" i="39" s="1"/>
  <c r="W21" i="39" s="1"/>
  <c r="W22" i="39" s="1"/>
  <c r="W23" i="39" s="1"/>
  <c r="W24" i="39" s="1"/>
  <c r="W25" i="39" s="1"/>
  <c r="W26" i="39" s="1"/>
  <c r="W27" i="39" s="1"/>
  <c r="W28" i="39" s="1"/>
  <c r="W29" i="39" s="1"/>
  <c r="W30" i="39" s="1"/>
  <c r="W31" i="39" s="1"/>
  <c r="W32" i="39" s="1"/>
  <c r="W33" i="39" s="1"/>
  <c r="W34" i="39" s="1"/>
  <c r="W35" i="39" s="1"/>
  <c r="W36" i="39" s="1"/>
  <c r="W37" i="39" s="1"/>
  <c r="W38" i="39" s="1"/>
  <c r="W39" i="39" s="1"/>
  <c r="W40" i="39" s="1"/>
  <c r="W41" i="39" s="1"/>
  <c r="W42" i="39" s="1"/>
  <c r="W43" i="39" s="1"/>
  <c r="W44" i="39" s="1"/>
  <c r="W45" i="39" s="1"/>
  <c r="W46" i="39" s="1"/>
  <c r="W47" i="39" s="1"/>
  <c r="W48" i="39" s="1"/>
  <c r="W49" i="39" s="1"/>
  <c r="W50" i="39" s="1"/>
  <c r="W51" i="39" s="1"/>
  <c r="W52" i="39" s="1"/>
  <c r="W53" i="39" s="1"/>
  <c r="W54" i="39" s="1"/>
  <c r="W55" i="39" s="1"/>
  <c r="W56" i="39" s="1"/>
  <c r="W57" i="39" s="1"/>
  <c r="W58" i="39" s="1"/>
  <c r="W59" i="39" s="1"/>
  <c r="W60" i="39" s="1"/>
  <c r="W61" i="39" s="1"/>
  <c r="W62" i="39" s="1"/>
  <c r="W63" i="39" s="1"/>
  <c r="W64" i="39" s="1"/>
  <c r="W65" i="39" s="1"/>
  <c r="W66" i="39" s="1"/>
  <c r="W67" i="39" s="1"/>
  <c r="W68" i="39" s="1"/>
  <c r="W69" i="39" s="1"/>
  <c r="W70" i="39" s="1"/>
  <c r="W71" i="39" s="1"/>
  <c r="W72" i="39" s="1"/>
  <c r="W73" i="39" s="1"/>
  <c r="W74" i="39" s="1"/>
  <c r="W75" i="39" s="1"/>
  <c r="W76" i="39" s="1"/>
  <c r="W77" i="39" s="1"/>
  <c r="W78" i="39" s="1"/>
  <c r="W79" i="39" s="1"/>
  <c r="W80" i="39" s="1"/>
  <c r="W81" i="39" s="1"/>
  <c r="W82" i="39" s="1"/>
  <c r="W83" i="39" s="1"/>
  <c r="W84" i="39" s="1"/>
  <c r="W85" i="39" s="1"/>
  <c r="W86" i="39" s="1"/>
  <c r="W87" i="39" s="1"/>
  <c r="W88" i="39" s="1"/>
  <c r="W89" i="39" s="1"/>
  <c r="W90" i="39" s="1"/>
  <c r="W91" i="39" s="1"/>
  <c r="W92" i="39" s="1"/>
  <c r="W93" i="39" s="1"/>
  <c r="W94" i="39" s="1"/>
  <c r="W95" i="39" s="1"/>
  <c r="W96" i="39" s="1"/>
  <c r="W97" i="39" s="1"/>
  <c r="W98" i="39" s="1"/>
  <c r="W99" i="39" s="1"/>
  <c r="W100" i="39" s="1"/>
  <c r="W101" i="39" s="1"/>
  <c r="W102" i="39" s="1"/>
  <c r="W103" i="39" s="1"/>
  <c r="W104" i="39" s="1"/>
  <c r="W105" i="39" s="1"/>
  <c r="W106" i="39" s="1"/>
  <c r="W107" i="39" s="1"/>
  <c r="W108" i="39" s="1"/>
  <c r="W109" i="39" s="1"/>
  <c r="W110" i="39" s="1"/>
  <c r="W111" i="39" s="1"/>
  <c r="W112" i="39" s="1"/>
  <c r="W113" i="39" s="1"/>
  <c r="W114" i="39" s="1"/>
  <c r="W115" i="39" s="1"/>
  <c r="W116" i="39" s="1"/>
  <c r="W117" i="39" s="1"/>
  <c r="W118" i="39" s="1"/>
  <c r="W119" i="39" s="1"/>
  <c r="W120" i="39" s="1"/>
  <c r="W121" i="39" s="1"/>
  <c r="W122" i="39" s="1"/>
  <c r="W123" i="39" s="1"/>
  <c r="W124" i="39" s="1"/>
  <c r="W125" i="39" s="1"/>
  <c r="W126" i="39" s="1"/>
  <c r="W127" i="39" s="1"/>
  <c r="W128" i="39" s="1"/>
  <c r="W129" i="39" s="1"/>
  <c r="W130" i="39" s="1"/>
  <c r="W131" i="39" s="1"/>
  <c r="W132" i="39" s="1"/>
  <c r="W133" i="39" s="1"/>
  <c r="W134" i="39" s="1"/>
  <c r="W135" i="39" s="1"/>
  <c r="W136" i="39" s="1"/>
  <c r="W137" i="39" s="1"/>
  <c r="W138" i="39" s="1"/>
  <c r="X4" i="39"/>
  <c r="X5" i="39" s="1"/>
  <c r="X6" i="39" s="1"/>
  <c r="X7" i="39" s="1"/>
  <c r="X8" i="39" s="1"/>
  <c r="X9" i="39" s="1"/>
  <c r="X10" i="39" s="1"/>
  <c r="X11" i="39" s="1"/>
  <c r="X12" i="39" s="1"/>
  <c r="X13" i="39" s="1"/>
  <c r="X14" i="39" s="1"/>
  <c r="X15" i="39" s="1"/>
  <c r="X16" i="39" s="1"/>
  <c r="X17" i="39" s="1"/>
  <c r="X18" i="39" s="1"/>
  <c r="X19" i="39" s="1"/>
  <c r="X20" i="39" s="1"/>
  <c r="X21" i="39" s="1"/>
  <c r="X22" i="39" s="1"/>
  <c r="X23" i="39" s="1"/>
  <c r="X24" i="39" s="1"/>
  <c r="X25" i="39" s="1"/>
  <c r="X26" i="39" s="1"/>
  <c r="X27" i="39" s="1"/>
  <c r="X28" i="39" s="1"/>
  <c r="X29" i="39" s="1"/>
  <c r="X30" i="39" s="1"/>
  <c r="X31" i="39" s="1"/>
  <c r="X32" i="39" s="1"/>
  <c r="X33" i="39" s="1"/>
  <c r="X34" i="39" s="1"/>
  <c r="X35" i="39" s="1"/>
  <c r="X36" i="39" s="1"/>
  <c r="X37" i="39" s="1"/>
  <c r="X38" i="39" s="1"/>
  <c r="X39" i="39" s="1"/>
  <c r="X40" i="39" s="1"/>
  <c r="X41" i="39" s="1"/>
  <c r="X42" i="39" s="1"/>
  <c r="X43" i="39" s="1"/>
  <c r="X44" i="39" s="1"/>
  <c r="X45" i="39" s="1"/>
  <c r="X46" i="39" s="1"/>
  <c r="X47" i="39" s="1"/>
  <c r="X48" i="39" s="1"/>
  <c r="X49" i="39" s="1"/>
  <c r="X50" i="39" s="1"/>
  <c r="X51" i="39" s="1"/>
  <c r="X52" i="39" s="1"/>
  <c r="X53" i="39" s="1"/>
  <c r="X54" i="39" s="1"/>
  <c r="X55" i="39" s="1"/>
  <c r="X56" i="39" s="1"/>
  <c r="X57" i="39" s="1"/>
  <c r="X58" i="39" s="1"/>
  <c r="X59" i="39" s="1"/>
  <c r="X60" i="39" s="1"/>
  <c r="X61" i="39" s="1"/>
  <c r="X62" i="39" s="1"/>
  <c r="X63" i="39" s="1"/>
  <c r="X64" i="39" s="1"/>
  <c r="X65" i="39" s="1"/>
  <c r="X66" i="39" s="1"/>
  <c r="X67" i="39" s="1"/>
  <c r="X68" i="39" s="1"/>
  <c r="X69" i="39" s="1"/>
  <c r="X70" i="39" s="1"/>
  <c r="X71" i="39" s="1"/>
  <c r="X72" i="39" s="1"/>
  <c r="X73" i="39" s="1"/>
  <c r="X74" i="39" s="1"/>
  <c r="X75" i="39" s="1"/>
  <c r="X76" i="39" s="1"/>
  <c r="X77" i="39" s="1"/>
  <c r="X78" i="39" s="1"/>
  <c r="X79" i="39" s="1"/>
  <c r="X80" i="39" s="1"/>
  <c r="X81" i="39" s="1"/>
  <c r="X82" i="39" s="1"/>
  <c r="X83" i="39" s="1"/>
  <c r="X84" i="39" s="1"/>
  <c r="X85" i="39" s="1"/>
  <c r="X86" i="39" s="1"/>
  <c r="X87" i="39" s="1"/>
  <c r="X88" i="39" s="1"/>
  <c r="X89" i="39" s="1"/>
  <c r="X90" i="39" s="1"/>
  <c r="X91" i="39" s="1"/>
  <c r="X92" i="39" s="1"/>
  <c r="X93" i="39" s="1"/>
  <c r="X94" i="39" s="1"/>
  <c r="X95" i="39" s="1"/>
  <c r="X96" i="39" s="1"/>
  <c r="X97" i="39" s="1"/>
  <c r="X98" i="39" s="1"/>
  <c r="X99" i="39" s="1"/>
  <c r="X100" i="39" s="1"/>
  <c r="X101" i="39" s="1"/>
  <c r="X102" i="39" s="1"/>
  <c r="X103" i="39" s="1"/>
  <c r="X104" i="39" s="1"/>
  <c r="X105" i="39" s="1"/>
  <c r="X106" i="39" s="1"/>
  <c r="X107" i="39" s="1"/>
  <c r="X108" i="39" s="1"/>
  <c r="X109" i="39" s="1"/>
  <c r="X110" i="39" s="1"/>
  <c r="X111" i="39" s="1"/>
  <c r="X112" i="39" s="1"/>
  <c r="X113" i="39" s="1"/>
  <c r="X114" i="39" s="1"/>
  <c r="X115" i="39" s="1"/>
  <c r="X116" i="39" s="1"/>
  <c r="X117" i="39" s="1"/>
  <c r="X118" i="39" s="1"/>
  <c r="X119" i="39" s="1"/>
  <c r="X120" i="39" s="1"/>
  <c r="X121" i="39" s="1"/>
  <c r="X122" i="39" s="1"/>
  <c r="X123" i="39" s="1"/>
  <c r="X124" i="39" s="1"/>
  <c r="X125" i="39" s="1"/>
  <c r="X126" i="39" s="1"/>
  <c r="X127" i="39" s="1"/>
  <c r="X128" i="39" s="1"/>
  <c r="X129" i="39" s="1"/>
  <c r="X130" i="39" s="1"/>
  <c r="X131" i="39" s="1"/>
  <c r="X132" i="39" s="1"/>
  <c r="X133" i="39" s="1"/>
  <c r="X134" i="39" s="1"/>
  <c r="X135" i="39" s="1"/>
  <c r="X136" i="39" s="1"/>
  <c r="X137" i="39" s="1"/>
  <c r="X138" i="39" s="1"/>
  <c r="Y4" i="39"/>
  <c r="Y5" i="39" s="1"/>
  <c r="Y6" i="39" s="1"/>
  <c r="Y7" i="39" s="1"/>
  <c r="Y8" i="39" s="1"/>
  <c r="Y9" i="39" s="1"/>
  <c r="Y10" i="39" s="1"/>
  <c r="Y11" i="39" s="1"/>
  <c r="Y12" i="39" s="1"/>
  <c r="Y13" i="39" s="1"/>
  <c r="Y14" i="39" s="1"/>
  <c r="Y15" i="39" s="1"/>
  <c r="Y16" i="39" s="1"/>
  <c r="Y17" i="39" s="1"/>
  <c r="Y18" i="39" s="1"/>
  <c r="Y19" i="39" s="1"/>
  <c r="Y20" i="39" s="1"/>
  <c r="Y21" i="39" s="1"/>
  <c r="Y22" i="39" s="1"/>
  <c r="Y23" i="39" s="1"/>
  <c r="Y24" i="39" s="1"/>
  <c r="Y25" i="39" s="1"/>
  <c r="Y26" i="39" s="1"/>
  <c r="Y27" i="39" s="1"/>
  <c r="Y28" i="39" s="1"/>
  <c r="Y29" i="39" s="1"/>
  <c r="Y30" i="39" s="1"/>
  <c r="Y31" i="39" s="1"/>
  <c r="Y32" i="39" s="1"/>
  <c r="Y33" i="39" s="1"/>
  <c r="Y34" i="39" s="1"/>
  <c r="Y35" i="39" s="1"/>
  <c r="Y36" i="39" s="1"/>
  <c r="Y37" i="39" s="1"/>
  <c r="Y38" i="39" s="1"/>
  <c r="Y39" i="39" s="1"/>
  <c r="Y40" i="39" s="1"/>
  <c r="Y41" i="39" s="1"/>
  <c r="Y42" i="39" s="1"/>
  <c r="Y43" i="39" s="1"/>
  <c r="Y44" i="39" s="1"/>
  <c r="Y45" i="39" s="1"/>
  <c r="Y46" i="39" s="1"/>
  <c r="Y47" i="39" s="1"/>
  <c r="Y48" i="39" s="1"/>
  <c r="Y49" i="39" s="1"/>
  <c r="Y50" i="39" s="1"/>
  <c r="Y51" i="39" s="1"/>
  <c r="Y52" i="39" s="1"/>
  <c r="Y53" i="39" s="1"/>
  <c r="Y54" i="39" s="1"/>
  <c r="Y55" i="39" s="1"/>
  <c r="Y56" i="39" s="1"/>
  <c r="Y57" i="39" s="1"/>
  <c r="Y58" i="39" s="1"/>
  <c r="Y59" i="39" s="1"/>
  <c r="Y60" i="39" s="1"/>
  <c r="Y61" i="39" s="1"/>
  <c r="Y62" i="39" s="1"/>
  <c r="Y63" i="39" s="1"/>
  <c r="Y64" i="39" s="1"/>
  <c r="Y65" i="39" s="1"/>
  <c r="Y66" i="39" s="1"/>
  <c r="Y67" i="39" s="1"/>
  <c r="Y68" i="39" s="1"/>
  <c r="Y69" i="39" s="1"/>
  <c r="Y70" i="39" s="1"/>
  <c r="Y71" i="39" s="1"/>
  <c r="Y72" i="39" s="1"/>
  <c r="Y73" i="39" s="1"/>
  <c r="Y74" i="39" s="1"/>
  <c r="Y75" i="39" s="1"/>
  <c r="Y76" i="39" s="1"/>
  <c r="Y77" i="39" s="1"/>
  <c r="Y78" i="39" s="1"/>
  <c r="Y79" i="39" s="1"/>
  <c r="Y80" i="39" s="1"/>
  <c r="Y81" i="39" s="1"/>
  <c r="Y82" i="39" s="1"/>
  <c r="Y83" i="39" s="1"/>
  <c r="Y84" i="39" s="1"/>
  <c r="Y85" i="39" s="1"/>
  <c r="Y86" i="39" s="1"/>
  <c r="Y87" i="39" s="1"/>
  <c r="Y88" i="39" s="1"/>
  <c r="Y89" i="39" s="1"/>
  <c r="Y90" i="39" s="1"/>
  <c r="Y91" i="39" s="1"/>
  <c r="Y92" i="39" s="1"/>
  <c r="Y93" i="39" s="1"/>
  <c r="Y94" i="39" s="1"/>
  <c r="Y95" i="39" s="1"/>
  <c r="Y96" i="39" s="1"/>
  <c r="Y97" i="39" s="1"/>
  <c r="Y98" i="39" s="1"/>
  <c r="Y99" i="39" s="1"/>
  <c r="Y100" i="39" s="1"/>
  <c r="Y101" i="39" s="1"/>
  <c r="Y102" i="39" s="1"/>
  <c r="Y103" i="39" s="1"/>
  <c r="Y104" i="39" s="1"/>
  <c r="Y105" i="39" s="1"/>
  <c r="Y106" i="39" s="1"/>
  <c r="Y107" i="39" s="1"/>
  <c r="Y108" i="39" s="1"/>
  <c r="Y109" i="39" s="1"/>
  <c r="Y110" i="39" s="1"/>
  <c r="Y111" i="39" s="1"/>
  <c r="Y112" i="39" s="1"/>
  <c r="Y113" i="39" s="1"/>
  <c r="Y114" i="39" s="1"/>
  <c r="Y115" i="39" s="1"/>
  <c r="Y116" i="39" s="1"/>
  <c r="Y117" i="39" s="1"/>
  <c r="Y118" i="39" s="1"/>
  <c r="Y119" i="39" s="1"/>
  <c r="Y120" i="39" s="1"/>
  <c r="Y121" i="39" s="1"/>
  <c r="Y122" i="39" s="1"/>
  <c r="Y123" i="39" s="1"/>
  <c r="Y124" i="39" s="1"/>
  <c r="Y125" i="39" s="1"/>
  <c r="Y126" i="39" s="1"/>
  <c r="Y127" i="39" s="1"/>
  <c r="Y128" i="39" s="1"/>
  <c r="Y129" i="39" s="1"/>
  <c r="Y130" i="39" s="1"/>
  <c r="Y131" i="39" s="1"/>
  <c r="Y132" i="39" s="1"/>
  <c r="Y133" i="39" s="1"/>
  <c r="Y134" i="39" s="1"/>
  <c r="Y135" i="39" s="1"/>
  <c r="Y136" i="39" s="1"/>
  <c r="Y137" i="39" s="1"/>
  <c r="Y138" i="39" s="1"/>
  <c r="Z4" i="39"/>
  <c r="AA4" i="39"/>
  <c r="AB4" i="39"/>
  <c r="S5" i="39"/>
  <c r="T5" i="39"/>
  <c r="U5" i="39"/>
  <c r="U6" i="39" s="1"/>
  <c r="U7" i="39" s="1"/>
  <c r="U8" i="39" s="1"/>
  <c r="U9" i="39" s="1"/>
  <c r="U10" i="39" s="1"/>
  <c r="U11" i="39" s="1"/>
  <c r="U12" i="39" s="1"/>
  <c r="U13" i="39" s="1"/>
  <c r="U14" i="39" s="1"/>
  <c r="U15" i="39" s="1"/>
  <c r="U16" i="39" s="1"/>
  <c r="U17" i="39" s="1"/>
  <c r="U18" i="39" s="1"/>
  <c r="U19" i="39" s="1"/>
  <c r="U20" i="39" s="1"/>
  <c r="U21" i="39" s="1"/>
  <c r="U22" i="39" s="1"/>
  <c r="U23" i="39" s="1"/>
  <c r="U24" i="39" s="1"/>
  <c r="U25" i="39" s="1"/>
  <c r="U26" i="39" s="1"/>
  <c r="U27" i="39" s="1"/>
  <c r="U28" i="39" s="1"/>
  <c r="U29" i="39" s="1"/>
  <c r="U30" i="39" s="1"/>
  <c r="U31" i="39" s="1"/>
  <c r="U32" i="39" s="1"/>
  <c r="U33" i="39" s="1"/>
  <c r="U34" i="39" s="1"/>
  <c r="U35" i="39" s="1"/>
  <c r="U36" i="39" s="1"/>
  <c r="U37" i="39" s="1"/>
  <c r="U38" i="39" s="1"/>
  <c r="U39" i="39" s="1"/>
  <c r="U40" i="39" s="1"/>
  <c r="U41" i="39" s="1"/>
  <c r="U42" i="39" s="1"/>
  <c r="U43" i="39" s="1"/>
  <c r="U44" i="39" s="1"/>
  <c r="U45" i="39" s="1"/>
  <c r="U46" i="39" s="1"/>
  <c r="U47" i="39" s="1"/>
  <c r="U48" i="39" s="1"/>
  <c r="U49" i="39" s="1"/>
  <c r="U50" i="39" s="1"/>
  <c r="U51" i="39" s="1"/>
  <c r="U52" i="39" s="1"/>
  <c r="U53" i="39" s="1"/>
  <c r="U54" i="39" s="1"/>
  <c r="U55" i="39" s="1"/>
  <c r="U56" i="39" s="1"/>
  <c r="U57" i="39" s="1"/>
  <c r="U58" i="39" s="1"/>
  <c r="U59" i="39" s="1"/>
  <c r="U60" i="39" s="1"/>
  <c r="U61" i="39" s="1"/>
  <c r="U62" i="39" s="1"/>
  <c r="U63" i="39" s="1"/>
  <c r="U64" i="39" s="1"/>
  <c r="U65" i="39" s="1"/>
  <c r="U66" i="39" s="1"/>
  <c r="U67" i="39" s="1"/>
  <c r="U68" i="39" s="1"/>
  <c r="U69" i="39" s="1"/>
  <c r="U70" i="39" s="1"/>
  <c r="U71" i="39" s="1"/>
  <c r="U72" i="39" s="1"/>
  <c r="U73" i="39" s="1"/>
  <c r="U74" i="39" s="1"/>
  <c r="U75" i="39" s="1"/>
  <c r="U76" i="39" s="1"/>
  <c r="U77" i="39" s="1"/>
  <c r="U78" i="39" s="1"/>
  <c r="U79" i="39" s="1"/>
  <c r="U80" i="39" s="1"/>
  <c r="U81" i="39" s="1"/>
  <c r="U82" i="39" s="1"/>
  <c r="U83" i="39" s="1"/>
  <c r="U84" i="39" s="1"/>
  <c r="U85" i="39" s="1"/>
  <c r="U86" i="39" s="1"/>
  <c r="U87" i="39" s="1"/>
  <c r="U88" i="39" s="1"/>
  <c r="U89" i="39" s="1"/>
  <c r="U90" i="39" s="1"/>
  <c r="U91" i="39" s="1"/>
  <c r="U92" i="39" s="1"/>
  <c r="U93" i="39" s="1"/>
  <c r="U94" i="39" s="1"/>
  <c r="U95" i="39" s="1"/>
  <c r="U96" i="39" s="1"/>
  <c r="U97" i="39" s="1"/>
  <c r="U98" i="39" s="1"/>
  <c r="U99" i="39" s="1"/>
  <c r="U100" i="39" s="1"/>
  <c r="U101" i="39" s="1"/>
  <c r="U102" i="39" s="1"/>
  <c r="U103" i="39" s="1"/>
  <c r="U104" i="39" s="1"/>
  <c r="U105" i="39" s="1"/>
  <c r="U106" i="39" s="1"/>
  <c r="U107" i="39" s="1"/>
  <c r="U108" i="39" s="1"/>
  <c r="U109" i="39" s="1"/>
  <c r="U110" i="39" s="1"/>
  <c r="U111" i="39" s="1"/>
  <c r="U112" i="39" s="1"/>
  <c r="U113" i="39" s="1"/>
  <c r="U114" i="39" s="1"/>
  <c r="U115" i="39" s="1"/>
  <c r="U116" i="39" s="1"/>
  <c r="U117" i="39" s="1"/>
  <c r="U118" i="39" s="1"/>
  <c r="U119" i="39" s="1"/>
  <c r="U120" i="39" s="1"/>
  <c r="U121" i="39" s="1"/>
  <c r="U122" i="39" s="1"/>
  <c r="U123" i="39" s="1"/>
  <c r="U124" i="39" s="1"/>
  <c r="U125" i="39" s="1"/>
  <c r="U126" i="39" s="1"/>
  <c r="U127" i="39" s="1"/>
  <c r="U128" i="39" s="1"/>
  <c r="U129" i="39" s="1"/>
  <c r="U130" i="39" s="1"/>
  <c r="U131" i="39" s="1"/>
  <c r="U132" i="39" s="1"/>
  <c r="U133" i="39" s="1"/>
  <c r="U134" i="39" s="1"/>
  <c r="U135" i="39" s="1"/>
  <c r="U136" i="39" s="1"/>
  <c r="U137" i="39" s="1"/>
  <c r="U138" i="39" s="1"/>
  <c r="V5" i="39"/>
  <c r="V6" i="39" s="1"/>
  <c r="V7" i="39" s="1"/>
  <c r="V8" i="39" s="1"/>
  <c r="V9" i="39" s="1"/>
  <c r="V10" i="39" s="1"/>
  <c r="V11" i="39" s="1"/>
  <c r="V12" i="39" s="1"/>
  <c r="V13" i="39" s="1"/>
  <c r="V14" i="39" s="1"/>
  <c r="V15" i="39" s="1"/>
  <c r="V16" i="39" s="1"/>
  <c r="V17" i="39" s="1"/>
  <c r="V18" i="39" s="1"/>
  <c r="V19" i="39" s="1"/>
  <c r="V20" i="39" s="1"/>
  <c r="V21" i="39" s="1"/>
  <c r="V22" i="39" s="1"/>
  <c r="V23" i="39" s="1"/>
  <c r="V24" i="39" s="1"/>
  <c r="V25" i="39" s="1"/>
  <c r="V26" i="39" s="1"/>
  <c r="V27" i="39" s="1"/>
  <c r="V28" i="39" s="1"/>
  <c r="V29" i="39" s="1"/>
  <c r="V30" i="39" s="1"/>
  <c r="V31" i="39" s="1"/>
  <c r="V32" i="39" s="1"/>
  <c r="V33" i="39" s="1"/>
  <c r="V34" i="39" s="1"/>
  <c r="V35" i="39" s="1"/>
  <c r="V36" i="39" s="1"/>
  <c r="V37" i="39" s="1"/>
  <c r="V38" i="39" s="1"/>
  <c r="V39" i="39" s="1"/>
  <c r="V40" i="39" s="1"/>
  <c r="V41" i="39" s="1"/>
  <c r="V42" i="39" s="1"/>
  <c r="V43" i="39" s="1"/>
  <c r="V44" i="39" s="1"/>
  <c r="V45" i="39" s="1"/>
  <c r="V46" i="39" s="1"/>
  <c r="V47" i="39" s="1"/>
  <c r="V48" i="39" s="1"/>
  <c r="V49" i="39" s="1"/>
  <c r="V50" i="39" s="1"/>
  <c r="V51" i="39" s="1"/>
  <c r="V52" i="39" s="1"/>
  <c r="V53" i="39" s="1"/>
  <c r="V54" i="39" s="1"/>
  <c r="V55" i="39" s="1"/>
  <c r="V56" i="39" s="1"/>
  <c r="V57" i="39" s="1"/>
  <c r="V58" i="39" s="1"/>
  <c r="V59" i="39" s="1"/>
  <c r="V60" i="39" s="1"/>
  <c r="V61" i="39" s="1"/>
  <c r="V62" i="39" s="1"/>
  <c r="V63" i="39" s="1"/>
  <c r="V64" i="39" s="1"/>
  <c r="V65" i="39" s="1"/>
  <c r="V66" i="39" s="1"/>
  <c r="V67" i="39" s="1"/>
  <c r="V68" i="39" s="1"/>
  <c r="V69" i="39" s="1"/>
  <c r="V70" i="39" s="1"/>
  <c r="V71" i="39" s="1"/>
  <c r="V72" i="39" s="1"/>
  <c r="V73" i="39" s="1"/>
  <c r="V74" i="39" s="1"/>
  <c r="V75" i="39" s="1"/>
  <c r="V76" i="39" s="1"/>
  <c r="V77" i="39" s="1"/>
  <c r="V78" i="39" s="1"/>
  <c r="V79" i="39" s="1"/>
  <c r="V80" i="39" s="1"/>
  <c r="V81" i="39" s="1"/>
  <c r="V82" i="39" s="1"/>
  <c r="V83" i="39" s="1"/>
  <c r="V84" i="39" s="1"/>
  <c r="V85" i="39" s="1"/>
  <c r="V86" i="39" s="1"/>
  <c r="V87" i="39" s="1"/>
  <c r="V88" i="39" s="1"/>
  <c r="V89" i="39" s="1"/>
  <c r="V90" i="39" s="1"/>
  <c r="V91" i="39" s="1"/>
  <c r="V92" i="39" s="1"/>
  <c r="V93" i="39" s="1"/>
  <c r="V94" i="39" s="1"/>
  <c r="V95" i="39" s="1"/>
  <c r="V96" i="39" s="1"/>
  <c r="V97" i="39" s="1"/>
  <c r="V98" i="39" s="1"/>
  <c r="V99" i="39" s="1"/>
  <c r="V100" i="39" s="1"/>
  <c r="V101" i="39" s="1"/>
  <c r="V102" i="39" s="1"/>
  <c r="V103" i="39" s="1"/>
  <c r="V104" i="39" s="1"/>
  <c r="V105" i="39" s="1"/>
  <c r="V106" i="39" s="1"/>
  <c r="V107" i="39" s="1"/>
  <c r="V108" i="39" s="1"/>
  <c r="V109" i="39" s="1"/>
  <c r="V110" i="39" s="1"/>
  <c r="V111" i="39" s="1"/>
  <c r="V112" i="39" s="1"/>
  <c r="V113" i="39" s="1"/>
  <c r="V114" i="39" s="1"/>
  <c r="V115" i="39" s="1"/>
  <c r="V116" i="39" s="1"/>
  <c r="V117" i="39" s="1"/>
  <c r="V118" i="39" s="1"/>
  <c r="V119" i="39" s="1"/>
  <c r="V120" i="39" s="1"/>
  <c r="V121" i="39" s="1"/>
  <c r="V122" i="39" s="1"/>
  <c r="V123" i="39" s="1"/>
  <c r="V124" i="39" s="1"/>
  <c r="V125" i="39" s="1"/>
  <c r="V126" i="39" s="1"/>
  <c r="V127" i="39" s="1"/>
  <c r="V128" i="39" s="1"/>
  <c r="V129" i="39" s="1"/>
  <c r="V130" i="39" s="1"/>
  <c r="V131" i="39" s="1"/>
  <c r="V132" i="39" s="1"/>
  <c r="V133" i="39" s="1"/>
  <c r="V134" i="39" s="1"/>
  <c r="V135" i="39" s="1"/>
  <c r="V136" i="39" s="1"/>
  <c r="V137" i="39" s="1"/>
  <c r="V138" i="39" s="1"/>
  <c r="Z5" i="39"/>
  <c r="AA5" i="39"/>
  <c r="AB5" i="39"/>
  <c r="R4" i="39"/>
  <c r="R5" i="39" s="1"/>
  <c r="R6" i="39" s="1"/>
  <c r="R7" i="39" s="1"/>
  <c r="R8" i="39" s="1"/>
  <c r="R9" i="39" s="1"/>
  <c r="R10" i="39" s="1"/>
  <c r="R11" i="39" s="1"/>
  <c r="R12" i="39" s="1"/>
  <c r="R13" i="39" s="1"/>
  <c r="R14" i="39" s="1"/>
  <c r="R15" i="39" s="1"/>
  <c r="R16" i="39" s="1"/>
  <c r="R17" i="39" s="1"/>
  <c r="R18" i="39" s="1"/>
  <c r="R19" i="39" s="1"/>
  <c r="R20" i="39" s="1"/>
  <c r="R21" i="39" s="1"/>
  <c r="R22" i="39" s="1"/>
  <c r="R23" i="39" s="1"/>
  <c r="R24" i="39" s="1"/>
  <c r="R25" i="39" s="1"/>
  <c r="R26" i="39" s="1"/>
  <c r="R27" i="39" s="1"/>
  <c r="R28" i="39" s="1"/>
  <c r="R29" i="39" s="1"/>
  <c r="R30" i="39" s="1"/>
  <c r="R31" i="39" s="1"/>
  <c r="R32" i="39" s="1"/>
  <c r="R33" i="39" s="1"/>
  <c r="R34" i="39" s="1"/>
  <c r="R35" i="39" s="1"/>
  <c r="R36" i="39" s="1"/>
  <c r="R37" i="39" s="1"/>
  <c r="R38" i="39" s="1"/>
  <c r="R39" i="39" s="1"/>
  <c r="R40" i="39" s="1"/>
  <c r="R41" i="39" s="1"/>
  <c r="R42" i="39" s="1"/>
  <c r="R43" i="39" s="1"/>
  <c r="R44" i="39" s="1"/>
  <c r="R45" i="39" s="1"/>
  <c r="R46" i="39" s="1"/>
  <c r="R47" i="39" s="1"/>
  <c r="R48" i="39" s="1"/>
  <c r="R49" i="39" s="1"/>
  <c r="R50" i="39" s="1"/>
  <c r="R51" i="39" s="1"/>
  <c r="R52" i="39" s="1"/>
  <c r="R53" i="39" s="1"/>
  <c r="R54" i="39" s="1"/>
  <c r="R55" i="39" s="1"/>
  <c r="R56" i="39" s="1"/>
  <c r="R57" i="39" s="1"/>
  <c r="R58" i="39" s="1"/>
  <c r="R59" i="39" s="1"/>
  <c r="R60" i="39" s="1"/>
  <c r="R61" i="39" s="1"/>
  <c r="R62" i="39" s="1"/>
  <c r="R63" i="39" s="1"/>
  <c r="R64" i="39" s="1"/>
  <c r="R65" i="39" s="1"/>
  <c r="R66" i="39" s="1"/>
  <c r="R67" i="39" s="1"/>
  <c r="R68" i="39" s="1"/>
  <c r="R69" i="39" s="1"/>
  <c r="R70" i="39" s="1"/>
  <c r="R71" i="39" s="1"/>
  <c r="R72" i="39" s="1"/>
  <c r="R73" i="39" s="1"/>
  <c r="R74" i="39" s="1"/>
  <c r="R75" i="39" s="1"/>
  <c r="R76" i="39" s="1"/>
  <c r="R77" i="39" s="1"/>
  <c r="R78" i="39" s="1"/>
  <c r="R79" i="39" s="1"/>
  <c r="R80" i="39" s="1"/>
  <c r="R81" i="39" s="1"/>
  <c r="R82" i="39" s="1"/>
  <c r="R83" i="39" s="1"/>
  <c r="R84" i="39" s="1"/>
  <c r="R85" i="39" s="1"/>
  <c r="R86" i="39" s="1"/>
  <c r="R87" i="39" s="1"/>
  <c r="R88" i="39" s="1"/>
  <c r="R89" i="39" s="1"/>
  <c r="R90" i="39" s="1"/>
  <c r="R91" i="39" s="1"/>
  <c r="R92" i="39" s="1"/>
  <c r="R93" i="39" s="1"/>
  <c r="R94" i="39" s="1"/>
  <c r="R95" i="39" s="1"/>
  <c r="R96" i="39" s="1"/>
  <c r="R97" i="39" s="1"/>
  <c r="R98" i="39" s="1"/>
  <c r="R99" i="39" s="1"/>
  <c r="R100" i="39" s="1"/>
  <c r="R101" i="39" s="1"/>
  <c r="R102" i="39" s="1"/>
  <c r="R103" i="39" s="1"/>
  <c r="R104" i="39" s="1"/>
  <c r="R105" i="39" s="1"/>
  <c r="R106" i="39" s="1"/>
  <c r="R107" i="39" s="1"/>
  <c r="R108" i="39" s="1"/>
  <c r="R109" i="39" s="1"/>
  <c r="R110" i="39" s="1"/>
  <c r="R111" i="39" s="1"/>
  <c r="R112" i="39" s="1"/>
  <c r="R113" i="39" s="1"/>
  <c r="R114" i="39" s="1"/>
  <c r="R115" i="39" s="1"/>
  <c r="R116" i="39" s="1"/>
  <c r="R117" i="39" s="1"/>
  <c r="R118" i="39" s="1"/>
  <c r="R119" i="39" s="1"/>
  <c r="R120" i="39" s="1"/>
  <c r="R121" i="39" s="1"/>
  <c r="R122" i="39" s="1"/>
  <c r="R123" i="39" s="1"/>
  <c r="R124" i="39" s="1"/>
  <c r="R125" i="39" s="1"/>
  <c r="R126" i="39" s="1"/>
  <c r="R127" i="39" s="1"/>
  <c r="R128" i="39" s="1"/>
  <c r="R129" i="39" s="1"/>
  <c r="R130" i="39" s="1"/>
  <c r="R131" i="39" s="1"/>
  <c r="R132" i="39" s="1"/>
  <c r="R133" i="39" s="1"/>
  <c r="R134" i="39" s="1"/>
  <c r="R135" i="39" s="1"/>
  <c r="R136" i="39" s="1"/>
  <c r="R137" i="39" s="1"/>
  <c r="R138" i="39" s="1"/>
  <c r="R3" i="39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T96" i="40" l="1"/>
  <c r="N4" i="42"/>
  <c r="N5" i="42" s="1"/>
  <c r="N6" i="42" s="1"/>
  <c r="N7" i="42" s="1"/>
  <c r="N8" i="42" s="1"/>
  <c r="N9" i="42" s="1"/>
  <c r="N10" i="42" s="1"/>
  <c r="N11" i="42" s="1"/>
  <c r="N12" i="42" s="1"/>
  <c r="N13" i="42" s="1"/>
  <c r="N14" i="42" s="1"/>
  <c r="N15" i="42" s="1"/>
  <c r="N16" i="42" s="1"/>
  <c r="N17" i="42" s="1"/>
  <c r="N18" i="42" s="1"/>
  <c r="N19" i="42" s="1"/>
  <c r="N20" i="42" s="1"/>
  <c r="N21" i="42" s="1"/>
  <c r="N22" i="42" s="1"/>
  <c r="N23" i="42" s="1"/>
  <c r="N24" i="42" s="1"/>
  <c r="N25" i="42" s="1"/>
  <c r="N26" i="42" s="1"/>
  <c r="N27" i="42" s="1"/>
  <c r="N28" i="42" s="1"/>
  <c r="N29" i="42" s="1"/>
  <c r="N30" i="42" s="1"/>
  <c r="N31" i="42" s="1"/>
  <c r="N32" i="42" s="1"/>
  <c r="N33" i="42" s="1"/>
  <c r="N34" i="42" s="1"/>
  <c r="N35" i="42" s="1"/>
  <c r="N36" i="42" s="1"/>
  <c r="N37" i="42" s="1"/>
  <c r="N38" i="42" s="1"/>
  <c r="N39" i="42" s="1"/>
  <c r="N40" i="42" s="1"/>
  <c r="N41" i="42" s="1"/>
  <c r="N42" i="42" s="1"/>
  <c r="N43" i="42" s="1"/>
  <c r="N44" i="42" s="1"/>
  <c r="N45" i="42" s="1"/>
  <c r="N46" i="42" s="1"/>
  <c r="N47" i="42" s="1"/>
  <c r="N48" i="42" s="1"/>
  <c r="N49" i="42" s="1"/>
  <c r="N50" i="42" s="1"/>
  <c r="N51" i="42" s="1"/>
  <c r="N52" i="42" s="1"/>
  <c r="N53" i="42" s="1"/>
  <c r="N54" i="42" s="1"/>
  <c r="N55" i="42" s="1"/>
  <c r="N56" i="42" s="1"/>
  <c r="N57" i="42" s="1"/>
  <c r="N58" i="42" s="1"/>
  <c r="N59" i="42" s="1"/>
  <c r="N60" i="42" s="1"/>
  <c r="N61" i="42" s="1"/>
  <c r="N62" i="42" s="1"/>
  <c r="N63" i="42" s="1"/>
  <c r="N64" i="42" s="1"/>
  <c r="N65" i="42" s="1"/>
  <c r="N66" i="42" s="1"/>
  <c r="N67" i="42" s="1"/>
  <c r="N68" i="42" s="1"/>
  <c r="N69" i="42" s="1"/>
  <c r="N70" i="42" s="1"/>
  <c r="N71" i="42" s="1"/>
  <c r="N72" i="42" s="1"/>
  <c r="N73" i="42" s="1"/>
  <c r="N74" i="42" s="1"/>
  <c r="N75" i="42" s="1"/>
  <c r="N76" i="42" s="1"/>
  <c r="N77" i="42" s="1"/>
  <c r="N78" i="42" s="1"/>
  <c r="N79" i="42" s="1"/>
  <c r="N80" i="42" s="1"/>
  <c r="N81" i="42" s="1"/>
  <c r="N82" i="42" s="1"/>
  <c r="N83" i="42" s="1"/>
  <c r="N84" i="42" s="1"/>
  <c r="N85" i="42" s="1"/>
  <c r="N86" i="42" s="1"/>
  <c r="N87" i="42" s="1"/>
  <c r="N88" i="42" s="1"/>
  <c r="N89" i="42" s="1"/>
  <c r="N90" i="42" s="1"/>
  <c r="N91" i="42" s="1"/>
  <c r="N92" i="42" s="1"/>
  <c r="Q4" i="41"/>
  <c r="M4" i="42"/>
  <c r="M5" i="42" s="1"/>
  <c r="M6" i="42" s="1"/>
  <c r="M7" i="42" s="1"/>
  <c r="M8" i="42" s="1"/>
  <c r="M9" i="42" s="1"/>
  <c r="M10" i="42" s="1"/>
  <c r="M11" i="42" s="1"/>
  <c r="M12" i="42" s="1"/>
  <c r="M13" i="42" s="1"/>
  <c r="M14" i="42" s="1"/>
  <c r="M15" i="42" s="1"/>
  <c r="M16" i="42" s="1"/>
  <c r="M17" i="42" s="1"/>
  <c r="M18" i="42" s="1"/>
  <c r="M19" i="42" s="1"/>
  <c r="M20" i="42" s="1"/>
  <c r="M21" i="42" s="1"/>
  <c r="M22" i="42" s="1"/>
  <c r="M23" i="42" s="1"/>
  <c r="M24" i="42" s="1"/>
  <c r="M25" i="42" s="1"/>
  <c r="M26" i="42" s="1"/>
  <c r="M27" i="42" s="1"/>
  <c r="M28" i="42" s="1"/>
  <c r="M29" i="42" s="1"/>
  <c r="M30" i="42" s="1"/>
  <c r="M31" i="42" s="1"/>
  <c r="M32" i="42" s="1"/>
  <c r="M33" i="42" s="1"/>
  <c r="M34" i="42" s="1"/>
  <c r="M35" i="42" s="1"/>
  <c r="M36" i="42" s="1"/>
  <c r="M37" i="42" s="1"/>
  <c r="M38" i="42" s="1"/>
  <c r="M39" i="42" s="1"/>
  <c r="M40" i="42" s="1"/>
  <c r="M41" i="42" s="1"/>
  <c r="M42" i="42" s="1"/>
  <c r="M43" i="42" s="1"/>
  <c r="M44" i="42" s="1"/>
  <c r="M45" i="42" s="1"/>
  <c r="M46" i="42" s="1"/>
  <c r="M47" i="42" s="1"/>
  <c r="M48" i="42" s="1"/>
  <c r="M49" i="42" s="1"/>
  <c r="M50" i="42" s="1"/>
  <c r="M51" i="42" s="1"/>
  <c r="M52" i="42" s="1"/>
  <c r="M53" i="42" s="1"/>
  <c r="M54" i="42" s="1"/>
  <c r="M55" i="42" s="1"/>
  <c r="M56" i="42" s="1"/>
  <c r="M57" i="42" s="1"/>
  <c r="M58" i="42" s="1"/>
  <c r="M59" i="42" s="1"/>
  <c r="M60" i="42" s="1"/>
  <c r="M61" i="42" s="1"/>
  <c r="M62" i="42" s="1"/>
  <c r="M63" i="42" s="1"/>
  <c r="M64" i="42" s="1"/>
  <c r="M65" i="42" s="1"/>
  <c r="M66" i="42" s="1"/>
  <c r="M67" i="42" s="1"/>
  <c r="M68" i="42" s="1"/>
  <c r="M69" i="42" s="1"/>
  <c r="M70" i="42" s="1"/>
  <c r="M71" i="42" s="1"/>
  <c r="M72" i="42" s="1"/>
  <c r="M73" i="42" s="1"/>
  <c r="M74" i="42" s="1"/>
  <c r="M75" i="42" s="1"/>
  <c r="M76" i="42" s="1"/>
  <c r="M77" i="42" s="1"/>
  <c r="M78" i="42" s="1"/>
  <c r="M79" i="42" s="1"/>
  <c r="M80" i="42" s="1"/>
  <c r="M81" i="42" s="1"/>
  <c r="M82" i="42" s="1"/>
  <c r="M83" i="42" s="1"/>
  <c r="M84" i="42" s="1"/>
  <c r="M85" i="42" s="1"/>
  <c r="M86" i="42" s="1"/>
  <c r="M87" i="42" s="1"/>
  <c r="M88" i="42" s="1"/>
  <c r="M89" i="42" s="1"/>
  <c r="M90" i="42" s="1"/>
  <c r="M91" i="42" s="1"/>
  <c r="M92" i="42" s="1"/>
  <c r="P4" i="42"/>
  <c r="P5" i="42" s="1"/>
  <c r="P6" i="42" s="1"/>
  <c r="P7" i="42" s="1"/>
  <c r="P8" i="42" s="1"/>
  <c r="P9" i="42" s="1"/>
  <c r="P10" i="42" s="1"/>
  <c r="P11" i="42" s="1"/>
  <c r="P12" i="42" s="1"/>
  <c r="P13" i="42" s="1"/>
  <c r="P14" i="42" s="1"/>
  <c r="P15" i="42" s="1"/>
  <c r="P16" i="42" s="1"/>
  <c r="P17" i="42" s="1"/>
  <c r="P18" i="42" s="1"/>
  <c r="P19" i="42" s="1"/>
  <c r="P20" i="42" s="1"/>
  <c r="P21" i="42" s="1"/>
  <c r="P22" i="42" s="1"/>
  <c r="P23" i="42" s="1"/>
  <c r="P24" i="42" s="1"/>
  <c r="P25" i="42" s="1"/>
  <c r="P26" i="42" s="1"/>
  <c r="P27" i="42" s="1"/>
  <c r="P28" i="42" s="1"/>
  <c r="P29" i="42" s="1"/>
  <c r="P30" i="42" s="1"/>
  <c r="P31" i="42" s="1"/>
  <c r="P32" i="42" s="1"/>
  <c r="P33" i="42" s="1"/>
  <c r="P34" i="42" s="1"/>
  <c r="P35" i="42" s="1"/>
  <c r="P36" i="42" s="1"/>
  <c r="P37" i="42" s="1"/>
  <c r="P38" i="42" s="1"/>
  <c r="P39" i="42" s="1"/>
  <c r="P40" i="42" s="1"/>
  <c r="P41" i="42" s="1"/>
  <c r="P42" i="42" s="1"/>
  <c r="P43" i="42" s="1"/>
  <c r="P44" i="42" s="1"/>
  <c r="P45" i="42" s="1"/>
  <c r="P46" i="42" s="1"/>
  <c r="P47" i="42" s="1"/>
  <c r="P48" i="42" s="1"/>
  <c r="P49" i="42" s="1"/>
  <c r="P50" i="42" s="1"/>
  <c r="P51" i="42" s="1"/>
  <c r="P52" i="42" s="1"/>
  <c r="P53" i="42" s="1"/>
  <c r="P54" i="42" s="1"/>
  <c r="P55" i="42" s="1"/>
  <c r="P56" i="42" s="1"/>
  <c r="P57" i="42" s="1"/>
  <c r="P58" i="42" s="1"/>
  <c r="P59" i="42" s="1"/>
  <c r="P60" i="42" s="1"/>
  <c r="P61" i="42" s="1"/>
  <c r="P62" i="42" s="1"/>
  <c r="P63" i="42" s="1"/>
  <c r="P64" i="42" s="1"/>
  <c r="P65" i="42" s="1"/>
  <c r="P66" i="42" s="1"/>
  <c r="P67" i="42" s="1"/>
  <c r="P68" i="42" s="1"/>
  <c r="P69" i="42" s="1"/>
  <c r="P70" i="42" s="1"/>
  <c r="P71" i="42" s="1"/>
  <c r="P72" i="42" s="1"/>
  <c r="P73" i="42" s="1"/>
  <c r="P74" i="42" s="1"/>
  <c r="P75" i="42" s="1"/>
  <c r="P76" i="42" s="1"/>
  <c r="P77" i="42" s="1"/>
  <c r="P78" i="42" s="1"/>
  <c r="P79" i="42" s="1"/>
  <c r="P80" i="42" s="1"/>
  <c r="P81" i="42" s="1"/>
  <c r="P82" i="42" s="1"/>
  <c r="P83" i="42" s="1"/>
  <c r="P84" i="42" s="1"/>
  <c r="P85" i="42" s="1"/>
  <c r="P86" i="42" s="1"/>
  <c r="P87" i="42" s="1"/>
  <c r="P88" i="42" s="1"/>
  <c r="P89" i="42" s="1"/>
  <c r="P90" i="42" s="1"/>
  <c r="P91" i="42" s="1"/>
  <c r="P92" i="42" s="1"/>
  <c r="O4" i="42"/>
  <c r="O5" i="42" s="1"/>
  <c r="O6" i="42" s="1"/>
  <c r="O7" i="42" s="1"/>
  <c r="O8" i="42" s="1"/>
  <c r="O9" i="42" s="1"/>
  <c r="O10" i="42" s="1"/>
  <c r="O11" i="42" s="1"/>
  <c r="O12" i="42" s="1"/>
  <c r="O13" i="42" s="1"/>
  <c r="O14" i="42" s="1"/>
  <c r="O15" i="42" s="1"/>
  <c r="O16" i="42" s="1"/>
  <c r="O17" i="42" s="1"/>
  <c r="O18" i="42" s="1"/>
  <c r="O19" i="42" s="1"/>
  <c r="O20" i="42" s="1"/>
  <c r="O21" i="42" s="1"/>
  <c r="O22" i="42" s="1"/>
  <c r="O23" i="42" s="1"/>
  <c r="O24" i="42" s="1"/>
  <c r="O25" i="42" s="1"/>
  <c r="O26" i="42" s="1"/>
  <c r="O27" i="42" s="1"/>
  <c r="O28" i="42" s="1"/>
  <c r="O29" i="42" s="1"/>
  <c r="O30" i="42" s="1"/>
  <c r="O31" i="42" s="1"/>
  <c r="O32" i="42" s="1"/>
  <c r="O33" i="42" s="1"/>
  <c r="O34" i="42" s="1"/>
  <c r="O35" i="42" s="1"/>
  <c r="O36" i="42" s="1"/>
  <c r="O37" i="42" s="1"/>
  <c r="O38" i="42" s="1"/>
  <c r="O39" i="42" s="1"/>
  <c r="O40" i="42" s="1"/>
  <c r="O41" i="42" s="1"/>
  <c r="O42" i="42" s="1"/>
  <c r="O43" i="42" s="1"/>
  <c r="O44" i="42" s="1"/>
  <c r="O45" i="42" s="1"/>
  <c r="O46" i="42" s="1"/>
  <c r="O47" i="42" s="1"/>
  <c r="O48" i="42" s="1"/>
  <c r="O49" i="42" s="1"/>
  <c r="O50" i="42" s="1"/>
  <c r="O51" i="42" s="1"/>
  <c r="O52" i="42" s="1"/>
  <c r="O53" i="42" s="1"/>
  <c r="O54" i="42" s="1"/>
  <c r="O55" i="42" s="1"/>
  <c r="O56" i="42" s="1"/>
  <c r="O57" i="42" s="1"/>
  <c r="O58" i="42" s="1"/>
  <c r="O59" i="42" s="1"/>
  <c r="O60" i="42" s="1"/>
  <c r="O61" i="42" s="1"/>
  <c r="O62" i="42" s="1"/>
  <c r="O63" i="42" s="1"/>
  <c r="O64" i="42" s="1"/>
  <c r="O65" i="42" s="1"/>
  <c r="O66" i="42" s="1"/>
  <c r="O67" i="42" s="1"/>
  <c r="O68" i="42" s="1"/>
  <c r="O69" i="42" s="1"/>
  <c r="O70" i="42" s="1"/>
  <c r="O71" i="42" s="1"/>
  <c r="O72" i="42" s="1"/>
  <c r="O73" i="42" s="1"/>
  <c r="O74" i="42" s="1"/>
  <c r="O75" i="42" s="1"/>
  <c r="O76" i="42" s="1"/>
  <c r="O77" i="42" s="1"/>
  <c r="O78" i="42" s="1"/>
  <c r="O79" i="42" s="1"/>
  <c r="O80" i="42" s="1"/>
  <c r="O81" i="42" s="1"/>
  <c r="O82" i="42" s="1"/>
  <c r="O83" i="42" s="1"/>
  <c r="O84" i="42" s="1"/>
  <c r="O85" i="42" s="1"/>
  <c r="O86" i="42" s="1"/>
  <c r="O87" i="42" s="1"/>
  <c r="O88" i="42" s="1"/>
  <c r="O89" i="42" s="1"/>
  <c r="O90" i="42" s="1"/>
  <c r="O91" i="42" s="1"/>
  <c r="O92" i="42" s="1"/>
  <c r="Q4" i="42"/>
  <c r="Q5" i="42" s="1"/>
  <c r="Q6" i="42" s="1"/>
  <c r="Q7" i="42" s="1"/>
  <c r="Q8" i="42" s="1"/>
  <c r="Q9" i="42" s="1"/>
  <c r="Q10" i="42" s="1"/>
  <c r="Q11" i="42" s="1"/>
  <c r="Q12" i="42" s="1"/>
  <c r="Q13" i="42" s="1"/>
  <c r="Q14" i="42" s="1"/>
  <c r="Q15" i="42" s="1"/>
  <c r="Q16" i="42" s="1"/>
  <c r="Q17" i="42" s="1"/>
  <c r="Q18" i="42" s="1"/>
  <c r="Q19" i="42" s="1"/>
  <c r="Q20" i="42" s="1"/>
  <c r="Q21" i="42" s="1"/>
  <c r="Q22" i="42" s="1"/>
  <c r="Q23" i="42" s="1"/>
  <c r="Q24" i="42" s="1"/>
  <c r="Q25" i="42" s="1"/>
  <c r="Q26" i="42" s="1"/>
  <c r="Q27" i="42" s="1"/>
  <c r="Q28" i="42" s="1"/>
  <c r="Q29" i="42" s="1"/>
  <c r="Q30" i="42" s="1"/>
  <c r="Q31" i="42" s="1"/>
  <c r="Q32" i="42" s="1"/>
  <c r="Q33" i="42" s="1"/>
  <c r="Q34" i="42" s="1"/>
  <c r="Q35" i="42" s="1"/>
  <c r="Q36" i="42" s="1"/>
  <c r="Q37" i="42" s="1"/>
  <c r="Q38" i="42" s="1"/>
  <c r="Q39" i="42" s="1"/>
  <c r="Q40" i="42" s="1"/>
  <c r="Q41" i="42" s="1"/>
  <c r="Q42" i="42" s="1"/>
  <c r="Q43" i="42" s="1"/>
  <c r="Q44" i="42" s="1"/>
  <c r="Q45" i="42" s="1"/>
  <c r="Q46" i="42" s="1"/>
  <c r="Q47" i="42" s="1"/>
  <c r="Q48" i="42" s="1"/>
  <c r="Q49" i="42" s="1"/>
  <c r="Q50" i="42" s="1"/>
  <c r="Q51" i="42" s="1"/>
  <c r="Q52" i="42" s="1"/>
  <c r="Q53" i="42" s="1"/>
  <c r="Q54" i="42" s="1"/>
  <c r="Q55" i="42" s="1"/>
  <c r="Q56" i="42" s="1"/>
  <c r="Q57" i="42" s="1"/>
  <c r="Q58" i="42" s="1"/>
  <c r="Q59" i="42" s="1"/>
  <c r="Q60" i="42" s="1"/>
  <c r="Q61" i="42" s="1"/>
  <c r="Q62" i="42" s="1"/>
  <c r="Q63" i="42" s="1"/>
  <c r="Q64" i="42" s="1"/>
  <c r="Q65" i="42" s="1"/>
  <c r="Q66" i="42" s="1"/>
  <c r="Q67" i="42" s="1"/>
  <c r="Q68" i="42" s="1"/>
  <c r="Q69" i="42" s="1"/>
  <c r="Q70" i="42" s="1"/>
  <c r="Q71" i="42" s="1"/>
  <c r="Q72" i="42" s="1"/>
  <c r="Q73" i="42" s="1"/>
  <c r="Q74" i="42" s="1"/>
  <c r="Q75" i="42" s="1"/>
  <c r="Q76" i="42" s="1"/>
  <c r="Q77" i="42" s="1"/>
  <c r="Q78" i="42" s="1"/>
  <c r="Q79" i="42" s="1"/>
  <c r="Q80" i="42" s="1"/>
  <c r="Q81" i="42" s="1"/>
  <c r="Q82" i="42" s="1"/>
  <c r="Q83" i="42" s="1"/>
  <c r="Q84" i="42" s="1"/>
  <c r="Q85" i="42" s="1"/>
  <c r="Q86" i="42" s="1"/>
  <c r="Q87" i="42" s="1"/>
  <c r="Q88" i="42" s="1"/>
  <c r="Q89" i="42" s="1"/>
  <c r="Q90" i="42" s="1"/>
  <c r="Q91" i="42" s="1"/>
  <c r="Q92" i="42" s="1"/>
  <c r="R4" i="42"/>
  <c r="R5" i="42" s="1"/>
  <c r="R6" i="42" s="1"/>
  <c r="R7" i="42" s="1"/>
  <c r="R8" i="42" s="1"/>
  <c r="R9" i="42" s="1"/>
  <c r="R10" i="42" s="1"/>
  <c r="R11" i="42" s="1"/>
  <c r="R12" i="42" s="1"/>
  <c r="R13" i="42" s="1"/>
  <c r="R14" i="42" s="1"/>
  <c r="R15" i="42" s="1"/>
  <c r="R16" i="42" s="1"/>
  <c r="R17" i="42" s="1"/>
  <c r="R18" i="42" s="1"/>
  <c r="R19" i="42" s="1"/>
  <c r="R20" i="42" s="1"/>
  <c r="R21" i="42" s="1"/>
  <c r="R22" i="42" s="1"/>
  <c r="R23" i="42" s="1"/>
  <c r="R24" i="42" s="1"/>
  <c r="R25" i="42" s="1"/>
  <c r="R26" i="42" s="1"/>
  <c r="R27" i="42" s="1"/>
  <c r="R28" i="42" s="1"/>
  <c r="R29" i="42" s="1"/>
  <c r="R30" i="42" s="1"/>
  <c r="R31" i="42" s="1"/>
  <c r="R32" i="42" s="1"/>
  <c r="R33" i="42" s="1"/>
  <c r="R34" i="42" s="1"/>
  <c r="R35" i="42" s="1"/>
  <c r="R36" i="42" s="1"/>
  <c r="R37" i="42" s="1"/>
  <c r="R38" i="42" s="1"/>
  <c r="R39" i="42" s="1"/>
  <c r="R40" i="42" s="1"/>
  <c r="R41" i="42" s="1"/>
  <c r="R42" i="42" s="1"/>
  <c r="R43" i="42" s="1"/>
  <c r="R44" i="42" s="1"/>
  <c r="R45" i="42" s="1"/>
  <c r="R46" i="42" s="1"/>
  <c r="R47" i="42" s="1"/>
  <c r="R48" i="42" s="1"/>
  <c r="R49" i="42" s="1"/>
  <c r="R50" i="42" s="1"/>
  <c r="R51" i="42" s="1"/>
  <c r="R52" i="42" s="1"/>
  <c r="R53" i="42" s="1"/>
  <c r="R54" i="42" s="1"/>
  <c r="R55" i="42" s="1"/>
  <c r="R56" i="42" s="1"/>
  <c r="R57" i="42" s="1"/>
  <c r="R58" i="42" s="1"/>
  <c r="R59" i="42" s="1"/>
  <c r="R60" i="42" s="1"/>
  <c r="R61" i="42" s="1"/>
  <c r="R62" i="42" s="1"/>
  <c r="R63" i="42" s="1"/>
  <c r="R64" i="42" s="1"/>
  <c r="R65" i="42" s="1"/>
  <c r="R66" i="42" s="1"/>
  <c r="R67" i="42" s="1"/>
  <c r="R68" i="42" s="1"/>
  <c r="R69" i="42" s="1"/>
  <c r="R70" i="42" s="1"/>
  <c r="R71" i="42" s="1"/>
  <c r="R72" i="42" s="1"/>
  <c r="R73" i="42" s="1"/>
  <c r="R74" i="42" s="1"/>
  <c r="R75" i="42" s="1"/>
  <c r="R76" i="42" s="1"/>
  <c r="R77" i="42" s="1"/>
  <c r="R78" i="42" s="1"/>
  <c r="R79" i="42" s="1"/>
  <c r="R80" i="42" s="1"/>
  <c r="R81" i="42" s="1"/>
  <c r="R82" i="42" s="1"/>
  <c r="R83" i="42" s="1"/>
  <c r="R84" i="42" s="1"/>
  <c r="R85" i="42" s="1"/>
  <c r="R86" i="42" s="1"/>
  <c r="R87" i="42" s="1"/>
  <c r="R88" i="42" s="1"/>
  <c r="R89" i="42" s="1"/>
  <c r="R90" i="42" s="1"/>
  <c r="R91" i="42" s="1"/>
  <c r="R92" i="42" s="1"/>
  <c r="O4" i="41"/>
  <c r="O5" i="41" s="1"/>
  <c r="O6" i="41" s="1"/>
  <c r="O7" i="41" s="1"/>
  <c r="O8" i="41" s="1"/>
  <c r="O9" i="41" s="1"/>
  <c r="O10" i="41" s="1"/>
  <c r="O11" i="41" s="1"/>
  <c r="O12" i="41" s="1"/>
  <c r="O13" i="41" s="1"/>
  <c r="O14" i="41" s="1"/>
  <c r="O15" i="41" s="1"/>
  <c r="O16" i="41" s="1"/>
  <c r="O17" i="41" s="1"/>
  <c r="O18" i="41" s="1"/>
  <c r="O19" i="41" s="1"/>
  <c r="O20" i="41" s="1"/>
  <c r="O21" i="41" s="1"/>
  <c r="O22" i="41" s="1"/>
  <c r="O23" i="41" s="1"/>
  <c r="O24" i="41" s="1"/>
  <c r="O25" i="41" s="1"/>
  <c r="O26" i="41" s="1"/>
  <c r="O27" i="41" s="1"/>
  <c r="O28" i="41" s="1"/>
  <c r="O29" i="41" s="1"/>
  <c r="O30" i="41" s="1"/>
  <c r="O31" i="41" s="1"/>
  <c r="O32" i="41" s="1"/>
  <c r="O33" i="41" s="1"/>
  <c r="O34" i="41" s="1"/>
  <c r="O35" i="41" s="1"/>
  <c r="O36" i="41" s="1"/>
  <c r="O37" i="41" s="1"/>
  <c r="O38" i="41" s="1"/>
  <c r="O39" i="41" s="1"/>
  <c r="O40" i="41" s="1"/>
  <c r="O41" i="41" s="1"/>
  <c r="O42" i="41" s="1"/>
  <c r="O43" i="41" s="1"/>
  <c r="O44" i="41" s="1"/>
  <c r="O45" i="41" s="1"/>
  <c r="O46" i="41" s="1"/>
  <c r="O47" i="41" s="1"/>
  <c r="O48" i="41" s="1"/>
  <c r="O49" i="41" s="1"/>
  <c r="O50" i="41" s="1"/>
  <c r="O51" i="41" s="1"/>
  <c r="O52" i="41" s="1"/>
  <c r="O53" i="41" s="1"/>
  <c r="O54" i="41" s="1"/>
  <c r="O55" i="41" s="1"/>
  <c r="O56" i="41" s="1"/>
  <c r="O57" i="41" s="1"/>
  <c r="O58" i="41" s="1"/>
  <c r="O59" i="41" s="1"/>
  <c r="O60" i="41" s="1"/>
  <c r="O61" i="41" s="1"/>
  <c r="O62" i="41" s="1"/>
  <c r="O63" i="41" s="1"/>
  <c r="O64" i="41" s="1"/>
  <c r="O65" i="41" s="1"/>
  <c r="O66" i="41" s="1"/>
  <c r="O67" i="41" s="1"/>
  <c r="O68" i="41" s="1"/>
  <c r="O69" i="41" s="1"/>
  <c r="O70" i="41" s="1"/>
  <c r="O71" i="41" s="1"/>
  <c r="O72" i="41" s="1"/>
  <c r="O73" i="41" s="1"/>
  <c r="O74" i="41" s="1"/>
  <c r="O75" i="41" s="1"/>
  <c r="O76" i="41" s="1"/>
  <c r="O77" i="41" s="1"/>
  <c r="O78" i="41" s="1"/>
  <c r="O79" i="41" s="1"/>
  <c r="O80" i="41" s="1"/>
  <c r="O81" i="41" s="1"/>
  <c r="O82" i="41" s="1"/>
  <c r="O83" i="41" s="1"/>
  <c r="O84" i="41" s="1"/>
  <c r="O85" i="41" s="1"/>
  <c r="O86" i="41" s="1"/>
  <c r="O87" i="41" s="1"/>
  <c r="O88" i="41" s="1"/>
  <c r="O89" i="41" s="1"/>
  <c r="O90" i="41" s="1"/>
  <c r="O91" i="41" s="1"/>
  <c r="O92" i="41" s="1"/>
  <c r="O93" i="41" s="1"/>
  <c r="O94" i="41" s="1"/>
  <c r="O95" i="41" s="1"/>
  <c r="O96" i="41" s="1"/>
  <c r="O97" i="41" s="1"/>
  <c r="O98" i="41" s="1"/>
  <c r="O99" i="41" s="1"/>
  <c r="O100" i="41" s="1"/>
  <c r="O101" i="41" s="1"/>
  <c r="O102" i="41" s="1"/>
  <c r="O103" i="41" s="1"/>
  <c r="O104" i="41" s="1"/>
  <c r="O105" i="41" s="1"/>
  <c r="O106" i="41" s="1"/>
  <c r="O107" i="41" s="1"/>
  <c r="O108" i="41" s="1"/>
  <c r="O109" i="41" s="1"/>
  <c r="O110" i="41" s="1"/>
  <c r="O111" i="41" s="1"/>
  <c r="O112" i="41" s="1"/>
  <c r="O113" i="41" s="1"/>
  <c r="O114" i="41" s="1"/>
  <c r="O115" i="41" s="1"/>
  <c r="O116" i="41" s="1"/>
  <c r="O117" i="41" s="1"/>
  <c r="O118" i="41" s="1"/>
  <c r="O119" i="41" s="1"/>
  <c r="O120" i="41" s="1"/>
  <c r="O121" i="41" s="1"/>
  <c r="O122" i="41" s="1"/>
  <c r="O123" i="41" s="1"/>
  <c r="O124" i="41" s="1"/>
  <c r="O125" i="41" s="1"/>
  <c r="O126" i="41" s="1"/>
  <c r="O127" i="41" s="1"/>
  <c r="O128" i="41" s="1"/>
  <c r="O129" i="41" s="1"/>
  <c r="O130" i="41" s="1"/>
  <c r="O131" i="41" s="1"/>
  <c r="O132" i="41" s="1"/>
  <c r="O133" i="41" s="1"/>
  <c r="O134" i="41" s="1"/>
  <c r="O135" i="41" s="1"/>
  <c r="O136" i="41" s="1"/>
  <c r="O137" i="41" s="1"/>
  <c r="O138" i="41" s="1"/>
  <c r="O139" i="41" s="1"/>
  <c r="O140" i="41" s="1"/>
  <c r="O141" i="41" s="1"/>
  <c r="O142" i="41" s="1"/>
  <c r="O143" i="41" s="1"/>
  <c r="O144" i="41" s="1"/>
  <c r="O145" i="41" s="1"/>
  <c r="O146" i="41" s="1"/>
  <c r="O147" i="41" s="1"/>
  <c r="O148" i="41" s="1"/>
  <c r="O149" i="41" s="1"/>
  <c r="O150" i="41" s="1"/>
  <c r="O151" i="41" s="1"/>
  <c r="O152" i="41" s="1"/>
  <c r="O153" i="41" s="1"/>
  <c r="O154" i="41" s="1"/>
  <c r="O155" i="41" s="1"/>
  <c r="O156" i="41" s="1"/>
  <c r="O157" i="41" s="1"/>
  <c r="O158" i="41" s="1"/>
  <c r="O159" i="41" s="1"/>
  <c r="R4" i="41"/>
  <c r="R5" i="41" s="1"/>
  <c r="R6" i="41" s="1"/>
  <c r="R7" i="41" s="1"/>
  <c r="R8" i="41" s="1"/>
  <c r="R9" i="41" s="1"/>
  <c r="R10" i="41" s="1"/>
  <c r="R11" i="41" s="1"/>
  <c r="R12" i="41" s="1"/>
  <c r="R13" i="41" s="1"/>
  <c r="R14" i="41" s="1"/>
  <c r="R15" i="41" s="1"/>
  <c r="R16" i="41" s="1"/>
  <c r="R17" i="41" s="1"/>
  <c r="R18" i="41" s="1"/>
  <c r="R19" i="41" s="1"/>
  <c r="R20" i="41" s="1"/>
  <c r="R21" i="41" s="1"/>
  <c r="R22" i="41" s="1"/>
  <c r="R23" i="41" s="1"/>
  <c r="R24" i="41" s="1"/>
  <c r="R25" i="41" s="1"/>
  <c r="R26" i="41" s="1"/>
  <c r="R27" i="41" s="1"/>
  <c r="R28" i="41" s="1"/>
  <c r="R29" i="41" s="1"/>
  <c r="R30" i="41" s="1"/>
  <c r="R31" i="41" s="1"/>
  <c r="R32" i="41" s="1"/>
  <c r="R33" i="41" s="1"/>
  <c r="R34" i="41" s="1"/>
  <c r="R35" i="41" s="1"/>
  <c r="R36" i="41" s="1"/>
  <c r="R37" i="41" s="1"/>
  <c r="R38" i="41" s="1"/>
  <c r="R39" i="41" s="1"/>
  <c r="R40" i="41" s="1"/>
  <c r="R41" i="41" s="1"/>
  <c r="R42" i="41" s="1"/>
  <c r="R43" i="41" s="1"/>
  <c r="R44" i="41" s="1"/>
  <c r="R45" i="41" s="1"/>
  <c r="R46" i="41" s="1"/>
  <c r="R47" i="41" s="1"/>
  <c r="R48" i="41" s="1"/>
  <c r="R49" i="41" s="1"/>
  <c r="R50" i="41" s="1"/>
  <c r="R51" i="41" s="1"/>
  <c r="R52" i="41" s="1"/>
  <c r="R53" i="41" s="1"/>
  <c r="R54" i="41" s="1"/>
  <c r="R55" i="41" s="1"/>
  <c r="R56" i="41" s="1"/>
  <c r="R57" i="41" s="1"/>
  <c r="R58" i="41" s="1"/>
  <c r="R59" i="41" s="1"/>
  <c r="R60" i="41" s="1"/>
  <c r="R61" i="41" s="1"/>
  <c r="R62" i="41" s="1"/>
  <c r="R63" i="41" s="1"/>
  <c r="R64" i="41" s="1"/>
  <c r="R65" i="41" s="1"/>
  <c r="R66" i="41" s="1"/>
  <c r="R67" i="41" s="1"/>
  <c r="R68" i="41" s="1"/>
  <c r="R69" i="41" s="1"/>
  <c r="R70" i="41" s="1"/>
  <c r="R71" i="41" s="1"/>
  <c r="R72" i="41" s="1"/>
  <c r="R73" i="41" s="1"/>
  <c r="R74" i="41" s="1"/>
  <c r="R75" i="41" s="1"/>
  <c r="R76" i="41" s="1"/>
  <c r="R77" i="41" s="1"/>
  <c r="R78" i="41" s="1"/>
  <c r="R79" i="41" s="1"/>
  <c r="R80" i="41" s="1"/>
  <c r="R81" i="41" s="1"/>
  <c r="R82" i="41" s="1"/>
  <c r="R83" i="41" s="1"/>
  <c r="R84" i="41" s="1"/>
  <c r="R85" i="41" s="1"/>
  <c r="R86" i="41" s="1"/>
  <c r="R87" i="41" s="1"/>
  <c r="R88" i="41" s="1"/>
  <c r="R89" i="41" s="1"/>
  <c r="R90" i="41" s="1"/>
  <c r="R91" i="41" s="1"/>
  <c r="R92" i="41" s="1"/>
  <c r="R93" i="41" s="1"/>
  <c r="R94" i="41" s="1"/>
  <c r="R95" i="41" s="1"/>
  <c r="R96" i="41" s="1"/>
  <c r="R97" i="41" s="1"/>
  <c r="R98" i="41" s="1"/>
  <c r="R99" i="41" s="1"/>
  <c r="R100" i="41" s="1"/>
  <c r="R101" i="41" s="1"/>
  <c r="R102" i="41" s="1"/>
  <c r="R103" i="41" s="1"/>
  <c r="R104" i="41" s="1"/>
  <c r="R105" i="41" s="1"/>
  <c r="R106" i="41" s="1"/>
  <c r="R107" i="41" s="1"/>
  <c r="R108" i="41" s="1"/>
  <c r="R109" i="41" s="1"/>
  <c r="R110" i="41" s="1"/>
  <c r="R111" i="41" s="1"/>
  <c r="R112" i="41" s="1"/>
  <c r="R113" i="41" s="1"/>
  <c r="R114" i="41" s="1"/>
  <c r="R115" i="41" s="1"/>
  <c r="R116" i="41" s="1"/>
  <c r="R117" i="41" s="1"/>
  <c r="R118" i="41" s="1"/>
  <c r="R119" i="41" s="1"/>
  <c r="R120" i="41" s="1"/>
  <c r="R121" i="41" s="1"/>
  <c r="R122" i="41" s="1"/>
  <c r="R123" i="41" s="1"/>
  <c r="R124" i="41" s="1"/>
  <c r="R125" i="41" s="1"/>
  <c r="R126" i="41" s="1"/>
  <c r="R127" i="41" s="1"/>
  <c r="R128" i="41" s="1"/>
  <c r="R129" i="41" s="1"/>
  <c r="R130" i="41" s="1"/>
  <c r="R131" i="41" s="1"/>
  <c r="R132" i="41" s="1"/>
  <c r="R133" i="41" s="1"/>
  <c r="R134" i="41" s="1"/>
  <c r="R135" i="41" s="1"/>
  <c r="R136" i="41" s="1"/>
  <c r="R137" i="41" s="1"/>
  <c r="R138" i="41" s="1"/>
  <c r="R139" i="41" s="1"/>
  <c r="R140" i="41" s="1"/>
  <c r="R141" i="41" s="1"/>
  <c r="R142" i="41" s="1"/>
  <c r="R143" i="41" s="1"/>
  <c r="R144" i="41" s="1"/>
  <c r="R145" i="41" s="1"/>
  <c r="R146" i="41" s="1"/>
  <c r="R147" i="41" s="1"/>
  <c r="R148" i="41" s="1"/>
  <c r="R149" i="41" s="1"/>
  <c r="R150" i="41" s="1"/>
  <c r="R151" i="41" s="1"/>
  <c r="R152" i="41" s="1"/>
  <c r="R153" i="41" s="1"/>
  <c r="R154" i="41" s="1"/>
  <c r="R155" i="41" s="1"/>
  <c r="R156" i="41" s="1"/>
  <c r="R157" i="41" s="1"/>
  <c r="R158" i="41" s="1"/>
  <c r="R159" i="41" s="1"/>
  <c r="Q5" i="41"/>
  <c r="Q6" i="41" s="1"/>
  <c r="Q7" i="41" s="1"/>
  <c r="Q8" i="41" s="1"/>
  <c r="Q9" i="41" s="1"/>
  <c r="Q10" i="41" s="1"/>
  <c r="Q11" i="41" s="1"/>
  <c r="Q12" i="41" s="1"/>
  <c r="Q13" i="41" s="1"/>
  <c r="Q14" i="41" s="1"/>
  <c r="Q15" i="41" s="1"/>
  <c r="Q16" i="41" s="1"/>
  <c r="Q17" i="41" s="1"/>
  <c r="Q18" i="41" s="1"/>
  <c r="Q19" i="41" s="1"/>
  <c r="Q20" i="41" s="1"/>
  <c r="Q21" i="41" s="1"/>
  <c r="Q22" i="41" s="1"/>
  <c r="Q23" i="41" s="1"/>
  <c r="Q24" i="41" s="1"/>
  <c r="Q25" i="41" s="1"/>
  <c r="Q26" i="41" s="1"/>
  <c r="Q27" i="41" s="1"/>
  <c r="Q28" i="41" s="1"/>
  <c r="Q29" i="41" s="1"/>
  <c r="Q30" i="41" s="1"/>
  <c r="Q31" i="41" s="1"/>
  <c r="Q32" i="41" s="1"/>
  <c r="Q33" i="41" s="1"/>
  <c r="Q34" i="41" s="1"/>
  <c r="Q35" i="41" s="1"/>
  <c r="Q36" i="41" s="1"/>
  <c r="Q37" i="41" s="1"/>
  <c r="Q38" i="41" s="1"/>
  <c r="Q39" i="41" s="1"/>
  <c r="Q40" i="41" s="1"/>
  <c r="Q41" i="41" s="1"/>
  <c r="Q42" i="41" s="1"/>
  <c r="Q43" i="41" s="1"/>
  <c r="Q44" i="41" s="1"/>
  <c r="Q45" i="41" s="1"/>
  <c r="Q46" i="41" s="1"/>
  <c r="Q47" i="41" s="1"/>
  <c r="Q48" i="41" s="1"/>
  <c r="Q49" i="41" s="1"/>
  <c r="Q50" i="41" s="1"/>
  <c r="Q51" i="41" s="1"/>
  <c r="Q52" i="41" s="1"/>
  <c r="Q53" i="41" s="1"/>
  <c r="Q54" i="41" s="1"/>
  <c r="Q55" i="41" s="1"/>
  <c r="Q56" i="41" s="1"/>
  <c r="Q57" i="41" s="1"/>
  <c r="Q58" i="41" s="1"/>
  <c r="Q59" i="41" s="1"/>
  <c r="Q60" i="41" s="1"/>
  <c r="Q61" i="41" s="1"/>
  <c r="Q62" i="41" s="1"/>
  <c r="Q63" i="41" s="1"/>
  <c r="Q64" i="41" s="1"/>
  <c r="Q65" i="41" s="1"/>
  <c r="Q66" i="41" s="1"/>
  <c r="Q67" i="41" s="1"/>
  <c r="Q68" i="41" s="1"/>
  <c r="Q69" i="41" s="1"/>
  <c r="Q70" i="41" s="1"/>
  <c r="Q71" i="41" s="1"/>
  <c r="Q72" i="41" s="1"/>
  <c r="Q73" i="41" s="1"/>
  <c r="Q74" i="41" s="1"/>
  <c r="Q75" i="41" s="1"/>
  <c r="Q76" i="41" s="1"/>
  <c r="Q77" i="41" s="1"/>
  <c r="Q78" i="41" s="1"/>
  <c r="Q79" i="41" s="1"/>
  <c r="Q80" i="41" s="1"/>
  <c r="Q81" i="41" s="1"/>
  <c r="Q82" i="41" s="1"/>
  <c r="Q83" i="41" s="1"/>
  <c r="Q84" i="41" s="1"/>
  <c r="Q85" i="41" s="1"/>
  <c r="Q86" i="41" s="1"/>
  <c r="Q87" i="41" s="1"/>
  <c r="Q88" i="41" s="1"/>
  <c r="Q89" i="41" s="1"/>
  <c r="Q90" i="41" s="1"/>
  <c r="Q91" i="41" s="1"/>
  <c r="Q92" i="41" s="1"/>
  <c r="Q93" i="41" s="1"/>
  <c r="Q94" i="41" s="1"/>
  <c r="Q95" i="41" s="1"/>
  <c r="Q96" i="41" s="1"/>
  <c r="Q97" i="41" s="1"/>
  <c r="Q98" i="41" s="1"/>
  <c r="Q99" i="41" s="1"/>
  <c r="Q100" i="41" s="1"/>
  <c r="Q101" i="41" s="1"/>
  <c r="Q102" i="41" s="1"/>
  <c r="Q103" i="41" s="1"/>
  <c r="Q104" i="41" s="1"/>
  <c r="Q105" i="41" s="1"/>
  <c r="Q106" i="41" s="1"/>
  <c r="Q107" i="41" s="1"/>
  <c r="Q108" i="41" s="1"/>
  <c r="Q109" i="41" s="1"/>
  <c r="Q110" i="41" s="1"/>
  <c r="Q111" i="41" s="1"/>
  <c r="Q112" i="41" s="1"/>
  <c r="Q113" i="41" s="1"/>
  <c r="Q114" i="41" s="1"/>
  <c r="Q115" i="41" s="1"/>
  <c r="Q116" i="41" s="1"/>
  <c r="Q117" i="41" s="1"/>
  <c r="Q118" i="41" s="1"/>
  <c r="Q119" i="41" s="1"/>
  <c r="Q120" i="41" s="1"/>
  <c r="Q121" i="41" s="1"/>
  <c r="Q122" i="41" s="1"/>
  <c r="Q123" i="41" s="1"/>
  <c r="Q124" i="41" s="1"/>
  <c r="Q125" i="41" s="1"/>
  <c r="Q126" i="41" s="1"/>
  <c r="Q127" i="41" s="1"/>
  <c r="Q128" i="41" s="1"/>
  <c r="Q129" i="41" s="1"/>
  <c r="Q130" i="41" s="1"/>
  <c r="Q131" i="41" s="1"/>
  <c r="Q132" i="41" s="1"/>
  <c r="Q133" i="41" s="1"/>
  <c r="Q134" i="41" s="1"/>
  <c r="Q135" i="41" s="1"/>
  <c r="Q136" i="41" s="1"/>
  <c r="Q137" i="41" s="1"/>
  <c r="Q138" i="41" s="1"/>
  <c r="Q139" i="41" s="1"/>
  <c r="Q140" i="41" s="1"/>
  <c r="Q141" i="41" s="1"/>
  <c r="Q142" i="41" s="1"/>
  <c r="Q143" i="41" s="1"/>
  <c r="Q144" i="41" s="1"/>
  <c r="Q145" i="41" s="1"/>
  <c r="Q146" i="41" s="1"/>
  <c r="Q147" i="41" s="1"/>
  <c r="Q148" i="41" s="1"/>
  <c r="Q149" i="41" s="1"/>
  <c r="Q150" i="41" s="1"/>
  <c r="Q151" i="41" s="1"/>
  <c r="Q152" i="41" s="1"/>
  <c r="Q153" i="41" s="1"/>
  <c r="Q154" i="41" s="1"/>
  <c r="Q155" i="41" s="1"/>
  <c r="Q156" i="41" s="1"/>
  <c r="Q157" i="41" s="1"/>
  <c r="Q158" i="41" s="1"/>
  <c r="Q159" i="41" s="1"/>
  <c r="P4" i="41"/>
  <c r="P5" i="41" s="1"/>
  <c r="P6" i="41" s="1"/>
  <c r="P7" i="41" s="1"/>
  <c r="P8" i="41" s="1"/>
  <c r="P9" i="41" s="1"/>
  <c r="P10" i="41" s="1"/>
  <c r="P11" i="41" s="1"/>
  <c r="P12" i="41" s="1"/>
  <c r="P13" i="41" s="1"/>
  <c r="P14" i="41" s="1"/>
  <c r="P15" i="41" s="1"/>
  <c r="P16" i="41" s="1"/>
  <c r="P17" i="41" s="1"/>
  <c r="P18" i="41" s="1"/>
  <c r="P19" i="41" s="1"/>
  <c r="P20" i="41" s="1"/>
  <c r="P21" i="41" s="1"/>
  <c r="P22" i="41" s="1"/>
  <c r="P23" i="41" s="1"/>
  <c r="P24" i="41" s="1"/>
  <c r="P25" i="41" s="1"/>
  <c r="P26" i="41" s="1"/>
  <c r="P27" i="41" s="1"/>
  <c r="P28" i="41" s="1"/>
  <c r="P29" i="41" s="1"/>
  <c r="P30" i="41" s="1"/>
  <c r="P31" i="41" s="1"/>
  <c r="P32" i="41" s="1"/>
  <c r="P33" i="41" s="1"/>
  <c r="P34" i="41" s="1"/>
  <c r="P35" i="41" s="1"/>
  <c r="P36" i="41" s="1"/>
  <c r="P37" i="41" s="1"/>
  <c r="P38" i="41" s="1"/>
  <c r="P39" i="41" s="1"/>
  <c r="P40" i="41" s="1"/>
  <c r="P41" i="41" s="1"/>
  <c r="P42" i="41" s="1"/>
  <c r="P43" i="41" s="1"/>
  <c r="P44" i="41" s="1"/>
  <c r="P45" i="41" s="1"/>
  <c r="P46" i="41" s="1"/>
  <c r="P47" i="41" s="1"/>
  <c r="P48" i="41" s="1"/>
  <c r="P49" i="41" s="1"/>
  <c r="P50" i="41" s="1"/>
  <c r="P51" i="41" s="1"/>
  <c r="P52" i="41" s="1"/>
  <c r="P53" i="41" s="1"/>
  <c r="P54" i="41" s="1"/>
  <c r="P55" i="41" s="1"/>
  <c r="P56" i="41" s="1"/>
  <c r="P57" i="41" s="1"/>
  <c r="P58" i="41" s="1"/>
  <c r="P59" i="41" s="1"/>
  <c r="P60" i="41" s="1"/>
  <c r="P61" i="41" s="1"/>
  <c r="P62" i="41" s="1"/>
  <c r="P63" i="41" s="1"/>
  <c r="P64" i="41" s="1"/>
  <c r="P65" i="41" s="1"/>
  <c r="P66" i="41" s="1"/>
  <c r="P67" i="41" s="1"/>
  <c r="P68" i="41" s="1"/>
  <c r="P69" i="41" s="1"/>
  <c r="P70" i="41" s="1"/>
  <c r="P71" i="41" s="1"/>
  <c r="P72" i="41" s="1"/>
  <c r="P73" i="41" s="1"/>
  <c r="P74" i="41" s="1"/>
  <c r="P75" i="41" s="1"/>
  <c r="P76" i="41" s="1"/>
  <c r="P77" i="41" s="1"/>
  <c r="P78" i="41" s="1"/>
  <c r="P79" i="41" s="1"/>
  <c r="P80" i="41" s="1"/>
  <c r="P81" i="41" s="1"/>
  <c r="P82" i="41" s="1"/>
  <c r="P83" i="41" s="1"/>
  <c r="P84" i="41" s="1"/>
  <c r="P85" i="41" s="1"/>
  <c r="P86" i="41" s="1"/>
  <c r="P87" i="41" s="1"/>
  <c r="P88" i="41" s="1"/>
  <c r="P89" i="41" s="1"/>
  <c r="P90" i="41" s="1"/>
  <c r="P91" i="41" s="1"/>
  <c r="P92" i="41" s="1"/>
  <c r="P93" i="41" s="1"/>
  <c r="P94" i="41" s="1"/>
  <c r="P95" i="41" s="1"/>
  <c r="P96" i="41" s="1"/>
  <c r="P97" i="41" s="1"/>
  <c r="P98" i="41" s="1"/>
  <c r="P99" i="41" s="1"/>
  <c r="P100" i="41" s="1"/>
  <c r="P101" i="41" s="1"/>
  <c r="P102" i="41" s="1"/>
  <c r="P103" i="41" s="1"/>
  <c r="P104" i="41" s="1"/>
  <c r="P105" i="41" s="1"/>
  <c r="P106" i="41" s="1"/>
  <c r="P107" i="41" s="1"/>
  <c r="P108" i="41" s="1"/>
  <c r="P109" i="41" s="1"/>
  <c r="P110" i="41" s="1"/>
  <c r="P111" i="41" s="1"/>
  <c r="P112" i="41" s="1"/>
  <c r="P113" i="41" s="1"/>
  <c r="P114" i="41" s="1"/>
  <c r="P115" i="41" s="1"/>
  <c r="P116" i="41" s="1"/>
  <c r="P117" i="41" s="1"/>
  <c r="P118" i="41" s="1"/>
  <c r="P119" i="41" s="1"/>
  <c r="P120" i="41" s="1"/>
  <c r="P121" i="41" s="1"/>
  <c r="P122" i="41" s="1"/>
  <c r="P123" i="41" s="1"/>
  <c r="P124" i="41" s="1"/>
  <c r="P125" i="41" s="1"/>
  <c r="P126" i="41" s="1"/>
  <c r="P127" i="41" s="1"/>
  <c r="P128" i="41" s="1"/>
  <c r="P129" i="41" s="1"/>
  <c r="P130" i="41" s="1"/>
  <c r="P131" i="41" s="1"/>
  <c r="P132" i="41" s="1"/>
  <c r="P133" i="41" s="1"/>
  <c r="P134" i="41" s="1"/>
  <c r="P135" i="41" s="1"/>
  <c r="P136" i="41" s="1"/>
  <c r="P137" i="41" s="1"/>
  <c r="P138" i="41" s="1"/>
  <c r="P139" i="41" s="1"/>
  <c r="P140" i="41" s="1"/>
  <c r="P141" i="41" s="1"/>
  <c r="P142" i="41" s="1"/>
  <c r="P143" i="41" s="1"/>
  <c r="P144" i="41" s="1"/>
  <c r="P145" i="41" s="1"/>
  <c r="P146" i="41" s="1"/>
  <c r="P147" i="41" s="1"/>
  <c r="P148" i="41" s="1"/>
  <c r="P149" i="41" s="1"/>
  <c r="P150" i="41" s="1"/>
  <c r="P151" i="41" s="1"/>
  <c r="P152" i="41" s="1"/>
  <c r="P153" i="41" s="1"/>
  <c r="P154" i="41" s="1"/>
  <c r="P155" i="41" s="1"/>
  <c r="P156" i="41" s="1"/>
  <c r="P157" i="41" s="1"/>
  <c r="P158" i="41" s="1"/>
  <c r="P159" i="41" s="1"/>
  <c r="N4" i="41"/>
  <c r="N5" i="41" s="1"/>
  <c r="N6" i="41" s="1"/>
  <c r="N7" i="41" s="1"/>
  <c r="N8" i="41" s="1"/>
  <c r="N9" i="41" s="1"/>
  <c r="N10" i="41" s="1"/>
  <c r="N11" i="41" s="1"/>
  <c r="N12" i="41" s="1"/>
  <c r="N13" i="41" s="1"/>
  <c r="N14" i="41" s="1"/>
  <c r="N15" i="41" s="1"/>
  <c r="N16" i="41" s="1"/>
  <c r="N17" i="41" s="1"/>
  <c r="N18" i="41" s="1"/>
  <c r="N19" i="41" s="1"/>
  <c r="N20" i="41" s="1"/>
  <c r="N21" i="41" s="1"/>
  <c r="N22" i="41" s="1"/>
  <c r="N23" i="41" s="1"/>
  <c r="N24" i="41" s="1"/>
  <c r="N25" i="41" s="1"/>
  <c r="N26" i="41" s="1"/>
  <c r="N27" i="41" s="1"/>
  <c r="N28" i="41" s="1"/>
  <c r="N29" i="41" s="1"/>
  <c r="N30" i="41" s="1"/>
  <c r="N31" i="41" s="1"/>
  <c r="N32" i="41" s="1"/>
  <c r="N33" i="41" s="1"/>
  <c r="N34" i="41" s="1"/>
  <c r="N35" i="41" s="1"/>
  <c r="N36" i="41" s="1"/>
  <c r="N37" i="41" s="1"/>
  <c r="N38" i="41" s="1"/>
  <c r="N39" i="41" s="1"/>
  <c r="N40" i="41" s="1"/>
  <c r="N41" i="41" s="1"/>
  <c r="N42" i="41" s="1"/>
  <c r="N43" i="41" s="1"/>
  <c r="N44" i="41" s="1"/>
  <c r="N45" i="41" s="1"/>
  <c r="N46" i="41" s="1"/>
  <c r="N47" i="41" s="1"/>
  <c r="N48" i="41" s="1"/>
  <c r="N49" i="41" s="1"/>
  <c r="N50" i="41" s="1"/>
  <c r="N51" i="41" s="1"/>
  <c r="N52" i="41" s="1"/>
  <c r="N53" i="41" s="1"/>
  <c r="N54" i="41" s="1"/>
  <c r="N55" i="41" s="1"/>
  <c r="N56" i="41" s="1"/>
  <c r="N57" i="41" s="1"/>
  <c r="N58" i="41" s="1"/>
  <c r="N59" i="41" s="1"/>
  <c r="N60" i="41" s="1"/>
  <c r="N61" i="41" s="1"/>
  <c r="N62" i="41" s="1"/>
  <c r="N63" i="41" s="1"/>
  <c r="N64" i="41" s="1"/>
  <c r="N65" i="41" s="1"/>
  <c r="N66" i="41" s="1"/>
  <c r="N67" i="41" s="1"/>
  <c r="N68" i="41" s="1"/>
  <c r="N69" i="41" s="1"/>
  <c r="N70" i="41" s="1"/>
  <c r="N71" i="41" s="1"/>
  <c r="N72" i="41" s="1"/>
  <c r="N73" i="41" s="1"/>
  <c r="N74" i="41" s="1"/>
  <c r="N75" i="41" s="1"/>
  <c r="N76" i="41" s="1"/>
  <c r="N77" i="41" s="1"/>
  <c r="N78" i="41" s="1"/>
  <c r="N79" i="41" s="1"/>
  <c r="N80" i="41" s="1"/>
  <c r="N81" i="41" s="1"/>
  <c r="N82" i="41" s="1"/>
  <c r="N83" i="41" s="1"/>
  <c r="N84" i="41" s="1"/>
  <c r="N85" i="41" s="1"/>
  <c r="N86" i="41" s="1"/>
  <c r="N87" i="41" s="1"/>
  <c r="N88" i="41" s="1"/>
  <c r="N89" i="41" s="1"/>
  <c r="N90" i="41" s="1"/>
  <c r="N91" i="41" s="1"/>
  <c r="N92" i="41" s="1"/>
  <c r="N93" i="41" s="1"/>
  <c r="N94" i="41" s="1"/>
  <c r="N95" i="41" s="1"/>
  <c r="N96" i="41" s="1"/>
  <c r="N97" i="41" s="1"/>
  <c r="N98" i="41" s="1"/>
  <c r="N99" i="41" s="1"/>
  <c r="N100" i="41" s="1"/>
  <c r="N101" i="41" s="1"/>
  <c r="N102" i="41" s="1"/>
  <c r="N103" i="41" s="1"/>
  <c r="N104" i="41" s="1"/>
  <c r="N105" i="41" s="1"/>
  <c r="N106" i="41" s="1"/>
  <c r="N107" i="41" s="1"/>
  <c r="N108" i="41" s="1"/>
  <c r="N109" i="41" s="1"/>
  <c r="N110" i="41" s="1"/>
  <c r="N111" i="41" s="1"/>
  <c r="N112" i="41" s="1"/>
  <c r="N113" i="41" s="1"/>
  <c r="N114" i="41" s="1"/>
  <c r="N115" i="41" s="1"/>
  <c r="N116" i="41" s="1"/>
  <c r="N117" i="41" s="1"/>
  <c r="N118" i="41" s="1"/>
  <c r="N119" i="41" s="1"/>
  <c r="N120" i="41" s="1"/>
  <c r="N121" i="41" s="1"/>
  <c r="N122" i="41" s="1"/>
  <c r="N123" i="41" s="1"/>
  <c r="N124" i="41" s="1"/>
  <c r="N125" i="41" s="1"/>
  <c r="N126" i="41" s="1"/>
  <c r="N127" i="41" s="1"/>
  <c r="N128" i="41" s="1"/>
  <c r="N129" i="41" s="1"/>
  <c r="N130" i="41" s="1"/>
  <c r="N131" i="41" s="1"/>
  <c r="N132" i="41" s="1"/>
  <c r="N133" i="41" s="1"/>
  <c r="N134" i="41" s="1"/>
  <c r="N135" i="41" s="1"/>
  <c r="N136" i="41" s="1"/>
  <c r="N137" i="41" s="1"/>
  <c r="N138" i="41" s="1"/>
  <c r="N139" i="41" s="1"/>
  <c r="N140" i="41" s="1"/>
  <c r="N141" i="41" s="1"/>
  <c r="N142" i="41" s="1"/>
  <c r="N143" i="41" s="1"/>
  <c r="N144" i="41" s="1"/>
  <c r="N145" i="41" s="1"/>
  <c r="N146" i="41" s="1"/>
  <c r="N147" i="41" s="1"/>
  <c r="N148" i="41" s="1"/>
  <c r="N149" i="41" s="1"/>
  <c r="N150" i="41" s="1"/>
  <c r="N151" i="41" s="1"/>
  <c r="N152" i="41" s="1"/>
  <c r="N153" i="41" s="1"/>
  <c r="N154" i="41" s="1"/>
  <c r="N155" i="41" s="1"/>
  <c r="N156" i="41" s="1"/>
  <c r="N157" i="41" s="1"/>
  <c r="N158" i="41" s="1"/>
  <c r="N159" i="41" s="1"/>
  <c r="AA3" i="38"/>
  <c r="AB3" i="38"/>
  <c r="AC3" i="38"/>
  <c r="AD3" i="38"/>
  <c r="AE3" i="38"/>
  <c r="AF3" i="38"/>
  <c r="U3" i="38"/>
  <c r="V3" i="38"/>
  <c r="W3" i="38"/>
  <c r="X3" i="38"/>
  <c r="Y3" i="38"/>
  <c r="Z3" i="38"/>
  <c r="T3" i="38"/>
  <c r="U6" i="38"/>
  <c r="R20" i="38"/>
  <c r="AF19" i="38"/>
  <c r="AE19" i="38"/>
  <c r="AD19" i="38"/>
  <c r="AC19" i="38"/>
  <c r="AB19" i="38"/>
  <c r="AA19" i="38"/>
  <c r="Z19" i="38"/>
  <c r="Y19" i="38"/>
  <c r="X19" i="38"/>
  <c r="W19" i="38"/>
  <c r="V19" i="38"/>
  <c r="U19" i="38"/>
  <c r="T19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AF14" i="38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AF13" i="38"/>
  <c r="AE13" i="38"/>
  <c r="AD13" i="38"/>
  <c r="AC13" i="38"/>
  <c r="AB13" i="38"/>
  <c r="AA13" i="38"/>
  <c r="Z13" i="38"/>
  <c r="Y13" i="38"/>
  <c r="X13" i="38"/>
  <c r="W13" i="38"/>
  <c r="V13" i="38"/>
  <c r="U13" i="38"/>
  <c r="T13" i="38"/>
  <c r="AF12" i="38"/>
  <c r="AE12" i="38"/>
  <c r="AD12" i="38"/>
  <c r="AC12" i="38"/>
  <c r="AB12" i="38"/>
  <c r="AA12" i="38"/>
  <c r="Z12" i="38"/>
  <c r="Y12" i="38"/>
  <c r="X12" i="38"/>
  <c r="W12" i="38"/>
  <c r="V12" i="38"/>
  <c r="U12" i="38"/>
  <c r="T12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T11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T10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AF8" i="38"/>
  <c r="AE8" i="38"/>
  <c r="AD8" i="38"/>
  <c r="AC8" i="38"/>
  <c r="AB8" i="38"/>
  <c r="AA8" i="38"/>
  <c r="Z8" i="38"/>
  <c r="Y8" i="38"/>
  <c r="X8" i="38"/>
  <c r="W8" i="38"/>
  <c r="V8" i="38"/>
  <c r="U8" i="38"/>
  <c r="T8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AF6" i="38"/>
  <c r="AE6" i="38"/>
  <c r="AD6" i="38"/>
  <c r="AC6" i="38"/>
  <c r="AB6" i="38"/>
  <c r="AA6" i="38"/>
  <c r="Z6" i="38"/>
  <c r="Y6" i="38"/>
  <c r="X6" i="38"/>
  <c r="W6" i="38"/>
  <c r="V6" i="38"/>
  <c r="T6" i="38"/>
  <c r="AF5" i="38"/>
  <c r="AE5" i="38"/>
  <c r="AD5" i="38"/>
  <c r="AC5" i="38"/>
  <c r="AB5" i="38"/>
  <c r="AA5" i="38"/>
  <c r="Z5" i="38"/>
  <c r="Y5" i="38"/>
  <c r="X5" i="38"/>
  <c r="W5" i="38"/>
  <c r="V5" i="38"/>
  <c r="U5" i="38"/>
  <c r="T5" i="38"/>
  <c r="AF4" i="38"/>
  <c r="AE4" i="38"/>
  <c r="AD4" i="38"/>
  <c r="AC4" i="38"/>
  <c r="AB4" i="38"/>
  <c r="AA4" i="38"/>
  <c r="Z4" i="38"/>
  <c r="Y4" i="38"/>
  <c r="X4" i="38"/>
  <c r="W4" i="38"/>
  <c r="V4" i="38"/>
  <c r="U4" i="38"/>
  <c r="T4" i="38"/>
  <c r="U47" i="37"/>
  <c r="V47" i="37"/>
  <c r="W47" i="37"/>
  <c r="X47" i="37"/>
  <c r="Y47" i="37"/>
  <c r="Z47" i="37"/>
  <c r="AA47" i="37"/>
  <c r="AB47" i="37"/>
  <c r="AC47" i="37"/>
  <c r="AD47" i="37"/>
  <c r="AE47" i="37"/>
  <c r="AF47" i="37"/>
  <c r="AG47" i="37"/>
  <c r="U48" i="37"/>
  <c r="V48" i="37"/>
  <c r="W48" i="37"/>
  <c r="X48" i="37"/>
  <c r="Y48" i="37"/>
  <c r="Z48" i="37"/>
  <c r="AA48" i="37"/>
  <c r="AB48" i="37"/>
  <c r="AC48" i="37"/>
  <c r="AD48" i="37"/>
  <c r="AE48" i="37"/>
  <c r="AF48" i="37"/>
  <c r="AG48" i="37"/>
  <c r="U49" i="37"/>
  <c r="V49" i="37"/>
  <c r="W49" i="37"/>
  <c r="X49" i="37"/>
  <c r="Y49" i="37"/>
  <c r="Z49" i="37"/>
  <c r="AA49" i="37"/>
  <c r="AB49" i="37"/>
  <c r="AC49" i="37"/>
  <c r="AD49" i="37"/>
  <c r="AE49" i="37"/>
  <c r="AF49" i="37"/>
  <c r="AG49" i="37"/>
  <c r="U50" i="37"/>
  <c r="V50" i="37"/>
  <c r="W50" i="37"/>
  <c r="X50" i="37"/>
  <c r="Y50" i="37"/>
  <c r="Z50" i="37"/>
  <c r="AA50" i="37"/>
  <c r="AB50" i="37"/>
  <c r="AC50" i="37"/>
  <c r="AD50" i="37"/>
  <c r="AE50" i="37"/>
  <c r="AF50" i="37"/>
  <c r="AG50" i="37"/>
  <c r="P61" i="37"/>
  <c r="Q61" i="37"/>
  <c r="R61" i="37"/>
  <c r="S61" i="37"/>
  <c r="U39" i="37"/>
  <c r="V39" i="37"/>
  <c r="W39" i="37"/>
  <c r="X39" i="37"/>
  <c r="Y39" i="37"/>
  <c r="Z39" i="37"/>
  <c r="AA39" i="37"/>
  <c r="AB39" i="37"/>
  <c r="AC39" i="37"/>
  <c r="AD39" i="37"/>
  <c r="AE39" i="37"/>
  <c r="AF39" i="37"/>
  <c r="AG39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U41" i="37"/>
  <c r="V41" i="37"/>
  <c r="W41" i="37"/>
  <c r="X41" i="37"/>
  <c r="Y41" i="37"/>
  <c r="Z41" i="37"/>
  <c r="AA41" i="37"/>
  <c r="AB41" i="37"/>
  <c r="AC41" i="37"/>
  <c r="AD41" i="37"/>
  <c r="AE41" i="37"/>
  <c r="AF41" i="37"/>
  <c r="AG41" i="37"/>
  <c r="U42" i="37"/>
  <c r="V42" i="37"/>
  <c r="W42" i="37"/>
  <c r="X42" i="37"/>
  <c r="Y42" i="37"/>
  <c r="Z42" i="37"/>
  <c r="AA42" i="37"/>
  <c r="AB42" i="37"/>
  <c r="AC42" i="37"/>
  <c r="AD42" i="37"/>
  <c r="AE42" i="37"/>
  <c r="AF42" i="37"/>
  <c r="AG42" i="37"/>
  <c r="U43" i="37"/>
  <c r="V43" i="37"/>
  <c r="W43" i="37"/>
  <c r="X43" i="37"/>
  <c r="Y43" i="37"/>
  <c r="Z43" i="37"/>
  <c r="AA43" i="37"/>
  <c r="AB43" i="37"/>
  <c r="AC43" i="37"/>
  <c r="AD43" i="37"/>
  <c r="AE43" i="37"/>
  <c r="AF43" i="37"/>
  <c r="AG43" i="37"/>
  <c r="U44" i="37"/>
  <c r="V44" i="37"/>
  <c r="W44" i="37"/>
  <c r="X44" i="37"/>
  <c r="Y44" i="37"/>
  <c r="Z44" i="37"/>
  <c r="AA44" i="37"/>
  <c r="AB44" i="37"/>
  <c r="AC44" i="37"/>
  <c r="AD44" i="37"/>
  <c r="AE44" i="37"/>
  <c r="AF44" i="37"/>
  <c r="AG44" i="37"/>
  <c r="U45" i="37"/>
  <c r="V45" i="37"/>
  <c r="W45" i="37"/>
  <c r="X45" i="37"/>
  <c r="Y45" i="37"/>
  <c r="Z45" i="37"/>
  <c r="AA45" i="37"/>
  <c r="AB45" i="37"/>
  <c r="AC45" i="37"/>
  <c r="AD45" i="37"/>
  <c r="AE45" i="37"/>
  <c r="AF45" i="37"/>
  <c r="AG45" i="37"/>
  <c r="U46" i="37"/>
  <c r="V46" i="37"/>
  <c r="W46" i="37"/>
  <c r="X46" i="37"/>
  <c r="Y46" i="37"/>
  <c r="Z46" i="37"/>
  <c r="AA46" i="37"/>
  <c r="AB46" i="37"/>
  <c r="AC46" i="37"/>
  <c r="AD46" i="37"/>
  <c r="AE46" i="37"/>
  <c r="AF46" i="37"/>
  <c r="AG46" i="37"/>
  <c r="U3" i="37"/>
  <c r="V3" i="37"/>
  <c r="W3" i="37"/>
  <c r="X3" i="37"/>
  <c r="Y3" i="37"/>
  <c r="Z3" i="37"/>
  <c r="AA3" i="37"/>
  <c r="AB3" i="37"/>
  <c r="AC3" i="37"/>
  <c r="AD3" i="37"/>
  <c r="AE3" i="37"/>
  <c r="AF3" i="37"/>
  <c r="AG3" i="37"/>
  <c r="U4" i="37"/>
  <c r="V4" i="37"/>
  <c r="W4" i="37"/>
  <c r="X4" i="37"/>
  <c r="Y4" i="37"/>
  <c r="Z4" i="37"/>
  <c r="AA4" i="37"/>
  <c r="AB4" i="37"/>
  <c r="AC4" i="37"/>
  <c r="AD4" i="37"/>
  <c r="AE4" i="37"/>
  <c r="AF4" i="37"/>
  <c r="AG4" i="37"/>
  <c r="U5" i="37"/>
  <c r="V5" i="37"/>
  <c r="W5" i="37"/>
  <c r="X5" i="37"/>
  <c r="Y5" i="37"/>
  <c r="Z5" i="37"/>
  <c r="AA5" i="37"/>
  <c r="AB5" i="37"/>
  <c r="AC5" i="37"/>
  <c r="AD5" i="37"/>
  <c r="AE5" i="37"/>
  <c r="AF5" i="37"/>
  <c r="AG5" i="37"/>
  <c r="U6" i="37"/>
  <c r="V6" i="37"/>
  <c r="W6" i="37"/>
  <c r="X6" i="37"/>
  <c r="Y6" i="37"/>
  <c r="Z6" i="37"/>
  <c r="AA6" i="37"/>
  <c r="AB6" i="37"/>
  <c r="AC6" i="37"/>
  <c r="AD6" i="37"/>
  <c r="AE6" i="37"/>
  <c r="AF6" i="37"/>
  <c r="AG6" i="37"/>
  <c r="U7" i="37"/>
  <c r="V7" i="37"/>
  <c r="W7" i="37"/>
  <c r="X7" i="37"/>
  <c r="Y7" i="37"/>
  <c r="Z7" i="37"/>
  <c r="AA7" i="37"/>
  <c r="AB7" i="37"/>
  <c r="AC7" i="37"/>
  <c r="AD7" i="37"/>
  <c r="AE7" i="37"/>
  <c r="AF7" i="37"/>
  <c r="AG7" i="37"/>
  <c r="U8" i="37"/>
  <c r="V8" i="37"/>
  <c r="W8" i="37"/>
  <c r="X8" i="37"/>
  <c r="Y8" i="37"/>
  <c r="Z8" i="37"/>
  <c r="AA8" i="37"/>
  <c r="AB8" i="37"/>
  <c r="AC8" i="37"/>
  <c r="AD8" i="37"/>
  <c r="AE8" i="37"/>
  <c r="AF8" i="37"/>
  <c r="AG8" i="37"/>
  <c r="U9" i="37"/>
  <c r="V9" i="37"/>
  <c r="W9" i="37"/>
  <c r="X9" i="37"/>
  <c r="Y9" i="37"/>
  <c r="Z9" i="37"/>
  <c r="AA9" i="37"/>
  <c r="AB9" i="37"/>
  <c r="AC9" i="37"/>
  <c r="AD9" i="37"/>
  <c r="AE9" i="37"/>
  <c r="AF9" i="37"/>
  <c r="AG9" i="37"/>
  <c r="U10" i="37"/>
  <c r="V10" i="37"/>
  <c r="W10" i="37"/>
  <c r="X10" i="37"/>
  <c r="Y10" i="37"/>
  <c r="Z10" i="37"/>
  <c r="AA10" i="37"/>
  <c r="AB10" i="37"/>
  <c r="AC10" i="37"/>
  <c r="AD10" i="37"/>
  <c r="AE10" i="37"/>
  <c r="AF10" i="37"/>
  <c r="AG10" i="37"/>
  <c r="U11" i="37"/>
  <c r="V11" i="37"/>
  <c r="W11" i="37"/>
  <c r="X11" i="37"/>
  <c r="Y11" i="37"/>
  <c r="Z11" i="37"/>
  <c r="AA11" i="37"/>
  <c r="AB11" i="37"/>
  <c r="AC11" i="37"/>
  <c r="AD11" i="37"/>
  <c r="AE11" i="37"/>
  <c r="AF11" i="37"/>
  <c r="AG11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U13" i="37"/>
  <c r="V13" i="37"/>
  <c r="W13" i="37"/>
  <c r="X13" i="37"/>
  <c r="Y13" i="37"/>
  <c r="Z13" i="37"/>
  <c r="AA13" i="37"/>
  <c r="AB13" i="37"/>
  <c r="AC13" i="37"/>
  <c r="AD13" i="37"/>
  <c r="AE13" i="37"/>
  <c r="AF13" i="37"/>
  <c r="AG13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AG14" i="37"/>
  <c r="U15" i="37"/>
  <c r="V15" i="37"/>
  <c r="W15" i="37"/>
  <c r="X15" i="37"/>
  <c r="Y15" i="37"/>
  <c r="Z15" i="37"/>
  <c r="AA15" i="37"/>
  <c r="AB15" i="37"/>
  <c r="AC15" i="37"/>
  <c r="AD15" i="37"/>
  <c r="AE15" i="37"/>
  <c r="AF15" i="37"/>
  <c r="AG15" i="37"/>
  <c r="U16" i="37"/>
  <c r="V16" i="37"/>
  <c r="W16" i="37"/>
  <c r="X16" i="37"/>
  <c r="Y16" i="37"/>
  <c r="Z16" i="37"/>
  <c r="AA16" i="37"/>
  <c r="AB16" i="37"/>
  <c r="AC16" i="37"/>
  <c r="AD16" i="37"/>
  <c r="AE16" i="37"/>
  <c r="AF16" i="37"/>
  <c r="AG16" i="37"/>
  <c r="U17" i="37"/>
  <c r="V17" i="37"/>
  <c r="W17" i="37"/>
  <c r="X17" i="37"/>
  <c r="Y17" i="37"/>
  <c r="Z17" i="37"/>
  <c r="AA17" i="37"/>
  <c r="AB17" i="37"/>
  <c r="AC17" i="37"/>
  <c r="AD17" i="37"/>
  <c r="AE17" i="37"/>
  <c r="AF17" i="37"/>
  <c r="AG17" i="37"/>
  <c r="U18" i="37"/>
  <c r="V18" i="37"/>
  <c r="W18" i="37"/>
  <c r="X18" i="37"/>
  <c r="Y18" i="37"/>
  <c r="Z18" i="37"/>
  <c r="AA18" i="37"/>
  <c r="AB18" i="37"/>
  <c r="AC18" i="37"/>
  <c r="AD18" i="37"/>
  <c r="AE18" i="37"/>
  <c r="AF18" i="37"/>
  <c r="AG18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U20" i="37"/>
  <c r="V20" i="37"/>
  <c r="W20" i="37"/>
  <c r="X20" i="37"/>
  <c r="Y20" i="37"/>
  <c r="Z20" i="37"/>
  <c r="AA20" i="37"/>
  <c r="AB20" i="37"/>
  <c r="AC20" i="37"/>
  <c r="AD20" i="37"/>
  <c r="AE20" i="37"/>
  <c r="AF20" i="37"/>
  <c r="AG20" i="37"/>
  <c r="U21" i="37"/>
  <c r="V21" i="37"/>
  <c r="W21" i="37"/>
  <c r="X21" i="37"/>
  <c r="Y21" i="37"/>
  <c r="Z21" i="37"/>
  <c r="AA21" i="37"/>
  <c r="AB21" i="37"/>
  <c r="AC21" i="37"/>
  <c r="AD21" i="37"/>
  <c r="AE21" i="37"/>
  <c r="AF21" i="37"/>
  <c r="AG21" i="37"/>
  <c r="U22" i="37"/>
  <c r="V22" i="37"/>
  <c r="W22" i="37"/>
  <c r="X22" i="37"/>
  <c r="Y22" i="37"/>
  <c r="Z22" i="37"/>
  <c r="AA22" i="37"/>
  <c r="AB22" i="37"/>
  <c r="AC22" i="37"/>
  <c r="AD22" i="37"/>
  <c r="AE22" i="37"/>
  <c r="AF22" i="37"/>
  <c r="AG22" i="37"/>
  <c r="U23" i="37"/>
  <c r="V23" i="37"/>
  <c r="W23" i="37"/>
  <c r="X23" i="37"/>
  <c r="Y23" i="37"/>
  <c r="Z23" i="37"/>
  <c r="AA23" i="37"/>
  <c r="AB23" i="37"/>
  <c r="AC23" i="37"/>
  <c r="AD23" i="37"/>
  <c r="AE23" i="37"/>
  <c r="AF23" i="37"/>
  <c r="AG23" i="37"/>
  <c r="U24" i="37"/>
  <c r="V24" i="37"/>
  <c r="W24" i="37"/>
  <c r="X24" i="37"/>
  <c r="Y24" i="37"/>
  <c r="Z24" i="37"/>
  <c r="AA24" i="37"/>
  <c r="AB24" i="37"/>
  <c r="AC24" i="37"/>
  <c r="AD24" i="37"/>
  <c r="AE24" i="37"/>
  <c r="AF24" i="37"/>
  <c r="AG24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U26" i="37"/>
  <c r="V26" i="37"/>
  <c r="W26" i="37"/>
  <c r="X26" i="37"/>
  <c r="Y26" i="37"/>
  <c r="Z26" i="37"/>
  <c r="AA26" i="37"/>
  <c r="AB26" i="37"/>
  <c r="AC26" i="37"/>
  <c r="AD26" i="37"/>
  <c r="AE26" i="37"/>
  <c r="AF26" i="37"/>
  <c r="AG26" i="37"/>
  <c r="U27" i="37"/>
  <c r="V27" i="37"/>
  <c r="W27" i="37"/>
  <c r="X27" i="37"/>
  <c r="Y27" i="37"/>
  <c r="Z27" i="37"/>
  <c r="AA27" i="37"/>
  <c r="AB27" i="37"/>
  <c r="AC27" i="37"/>
  <c r="AD27" i="37"/>
  <c r="AE27" i="37"/>
  <c r="AF27" i="37"/>
  <c r="AG27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U29" i="37"/>
  <c r="V29" i="37"/>
  <c r="W29" i="37"/>
  <c r="X29" i="37"/>
  <c r="Y29" i="37"/>
  <c r="Z29" i="37"/>
  <c r="AA29" i="37"/>
  <c r="AB29" i="37"/>
  <c r="AC29" i="37"/>
  <c r="AD29" i="37"/>
  <c r="AE29" i="37"/>
  <c r="AF29" i="37"/>
  <c r="AG29" i="37"/>
  <c r="U30" i="37"/>
  <c r="V30" i="37"/>
  <c r="W30" i="37"/>
  <c r="X30" i="37"/>
  <c r="Y30" i="37"/>
  <c r="Z30" i="37"/>
  <c r="AA30" i="37"/>
  <c r="AB30" i="37"/>
  <c r="AC30" i="37"/>
  <c r="AD30" i="37"/>
  <c r="AE30" i="37"/>
  <c r="AF30" i="37"/>
  <c r="AG30" i="37"/>
  <c r="U31" i="37"/>
  <c r="V31" i="37"/>
  <c r="W31" i="37"/>
  <c r="X31" i="37"/>
  <c r="Y31" i="37"/>
  <c r="Z31" i="37"/>
  <c r="AA31" i="37"/>
  <c r="AB31" i="37"/>
  <c r="AC31" i="37"/>
  <c r="AD31" i="37"/>
  <c r="AE31" i="37"/>
  <c r="AF31" i="37"/>
  <c r="AG31" i="37"/>
  <c r="U32" i="37"/>
  <c r="V32" i="37"/>
  <c r="W32" i="37"/>
  <c r="X32" i="37"/>
  <c r="Y32" i="37"/>
  <c r="Z32" i="37"/>
  <c r="AA32" i="37"/>
  <c r="AB32" i="37"/>
  <c r="AC32" i="37"/>
  <c r="AD32" i="37"/>
  <c r="AE32" i="37"/>
  <c r="AF32" i="37"/>
  <c r="AG32" i="37"/>
  <c r="U33" i="37"/>
  <c r="V33" i="37"/>
  <c r="W33" i="37"/>
  <c r="X33" i="37"/>
  <c r="Y33" i="37"/>
  <c r="Z33" i="37"/>
  <c r="AA33" i="37"/>
  <c r="AB33" i="37"/>
  <c r="AC33" i="37"/>
  <c r="AD33" i="37"/>
  <c r="AE33" i="37"/>
  <c r="AF33" i="37"/>
  <c r="AG33" i="37"/>
  <c r="U34" i="37"/>
  <c r="V34" i="37"/>
  <c r="W34" i="37"/>
  <c r="X34" i="37"/>
  <c r="Y34" i="37"/>
  <c r="Z34" i="37"/>
  <c r="AA34" i="37"/>
  <c r="AB34" i="37"/>
  <c r="AC34" i="37"/>
  <c r="AD34" i="37"/>
  <c r="AE34" i="37"/>
  <c r="AF34" i="37"/>
  <c r="AG34" i="37"/>
  <c r="U35" i="37"/>
  <c r="V35" i="37"/>
  <c r="W35" i="37"/>
  <c r="X35" i="37"/>
  <c r="Y35" i="37"/>
  <c r="Z35" i="37"/>
  <c r="AA35" i="37"/>
  <c r="AB35" i="37"/>
  <c r="AC35" i="37"/>
  <c r="AD35" i="37"/>
  <c r="AE35" i="37"/>
  <c r="AF35" i="37"/>
  <c r="AG35" i="37"/>
  <c r="U36" i="37"/>
  <c r="V36" i="37"/>
  <c r="W36" i="37"/>
  <c r="X36" i="37"/>
  <c r="Y36" i="37"/>
  <c r="Z36" i="37"/>
  <c r="AA36" i="37"/>
  <c r="AB36" i="37"/>
  <c r="AC36" i="37"/>
  <c r="AD36" i="37"/>
  <c r="AE36" i="37"/>
  <c r="AF36" i="37"/>
  <c r="AG36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U38" i="37"/>
  <c r="V38" i="37"/>
  <c r="W38" i="37"/>
  <c r="X38" i="37"/>
  <c r="Y38" i="37"/>
  <c r="Z38" i="37"/>
  <c r="AA38" i="37"/>
  <c r="AB38" i="37"/>
  <c r="AC38" i="37"/>
  <c r="AD38" i="37"/>
  <c r="AE38" i="37"/>
  <c r="AF38" i="37"/>
  <c r="AG38" i="37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AJ43" i="4"/>
  <c r="BL43" i="4" s="1"/>
  <c r="AJ44" i="4"/>
  <c r="BL44" i="4" s="1"/>
  <c r="AJ45" i="4"/>
  <c r="BL45" i="4" s="1"/>
  <c r="AJ46" i="4"/>
  <c r="BL46" i="4" s="1"/>
  <c r="AJ47" i="4"/>
  <c r="BL47" i="4" s="1"/>
  <c r="AJ48" i="4"/>
  <c r="BL48" i="4" s="1"/>
  <c r="AJ49" i="4"/>
  <c r="BL49" i="4" s="1"/>
  <c r="AJ50" i="4"/>
  <c r="BL50" i="4" s="1"/>
  <c r="AJ51" i="4"/>
  <c r="BL51" i="4" s="1"/>
  <c r="AJ52" i="4"/>
  <c r="BL52" i="4" s="1"/>
  <c r="AJ53" i="4"/>
  <c r="BL53" i="4" s="1"/>
  <c r="AJ54" i="4"/>
  <c r="BL54" i="4" s="1"/>
  <c r="AJ55" i="4"/>
  <c r="BL55" i="4" s="1"/>
  <c r="AJ56" i="4"/>
  <c r="BL56" i="4" s="1"/>
  <c r="AF5" i="33"/>
  <c r="AG5" i="33"/>
  <c r="AH5" i="33"/>
  <c r="AI5" i="33"/>
  <c r="AJ5" i="33"/>
  <c r="AK5" i="33"/>
  <c r="AL5" i="33"/>
  <c r="AM5" i="33"/>
  <c r="AN5" i="33"/>
  <c r="AO5" i="33"/>
  <c r="AP5" i="33"/>
  <c r="AQ5" i="33"/>
  <c r="AR5" i="33"/>
  <c r="AS5" i="33"/>
  <c r="AT5" i="33"/>
  <c r="AU5" i="33"/>
  <c r="AV5" i="33"/>
  <c r="AW5" i="33"/>
  <c r="AX5" i="33"/>
  <c r="AY5" i="33"/>
  <c r="AZ5" i="33"/>
  <c r="AF6" i="33"/>
  <c r="AG6" i="33"/>
  <c r="AH6" i="33"/>
  <c r="AI6" i="33"/>
  <c r="AJ6" i="33"/>
  <c r="AK6" i="33"/>
  <c r="AL6" i="33"/>
  <c r="AM6" i="33"/>
  <c r="AN6" i="33"/>
  <c r="AO6" i="33"/>
  <c r="AP6" i="33"/>
  <c r="AQ6" i="33"/>
  <c r="AR6" i="33"/>
  <c r="AS6" i="33"/>
  <c r="AT6" i="33"/>
  <c r="AU6" i="33"/>
  <c r="AV6" i="33"/>
  <c r="AW6" i="33"/>
  <c r="AX6" i="33"/>
  <c r="AY6" i="33"/>
  <c r="AZ6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AF8" i="33"/>
  <c r="AG8" i="33"/>
  <c r="AH8" i="33"/>
  <c r="AI8" i="33"/>
  <c r="AJ8" i="33"/>
  <c r="AK8" i="33"/>
  <c r="AL8" i="33"/>
  <c r="AM8" i="33"/>
  <c r="AN8" i="33"/>
  <c r="AO8" i="33"/>
  <c r="AP8" i="33"/>
  <c r="AQ8" i="33"/>
  <c r="AR8" i="33"/>
  <c r="AS8" i="33"/>
  <c r="AT8" i="33"/>
  <c r="AU8" i="33"/>
  <c r="AV8" i="33"/>
  <c r="AW8" i="33"/>
  <c r="AX8" i="33"/>
  <c r="AY8" i="33"/>
  <c r="AZ8" i="33"/>
  <c r="AF9" i="33"/>
  <c r="AG9" i="33"/>
  <c r="AH9" i="33"/>
  <c r="AI9" i="33"/>
  <c r="AJ9" i="33"/>
  <c r="AK9" i="33"/>
  <c r="AL9" i="33"/>
  <c r="AM9" i="33"/>
  <c r="AN9" i="33"/>
  <c r="AO9" i="33"/>
  <c r="AP9" i="33"/>
  <c r="AQ9" i="33"/>
  <c r="AR9" i="33"/>
  <c r="AS9" i="33"/>
  <c r="AT9" i="33"/>
  <c r="AU9" i="33"/>
  <c r="AV9" i="33"/>
  <c r="AW9" i="33"/>
  <c r="AX9" i="33"/>
  <c r="AY9" i="33"/>
  <c r="AZ9" i="33"/>
  <c r="AF10" i="33"/>
  <c r="AG10" i="33"/>
  <c r="AH10" i="33"/>
  <c r="AI10" i="33"/>
  <c r="AJ10" i="33"/>
  <c r="AK10" i="33"/>
  <c r="AL10" i="33"/>
  <c r="AM10" i="33"/>
  <c r="AN10" i="33"/>
  <c r="AO10" i="33"/>
  <c r="AP10" i="33"/>
  <c r="AQ10" i="33"/>
  <c r="AR10" i="33"/>
  <c r="AS10" i="33"/>
  <c r="AT10" i="33"/>
  <c r="AU10" i="33"/>
  <c r="AV10" i="33"/>
  <c r="AW10" i="33"/>
  <c r="AX10" i="33"/>
  <c r="AY10" i="33"/>
  <c r="AZ10" i="33"/>
  <c r="AF11" i="33"/>
  <c r="AG11" i="33"/>
  <c r="AH11" i="33"/>
  <c r="AI11" i="33"/>
  <c r="AJ11" i="33"/>
  <c r="AK11" i="33"/>
  <c r="AL11" i="33"/>
  <c r="AM11" i="33"/>
  <c r="AN11" i="33"/>
  <c r="AO11" i="33"/>
  <c r="AP11" i="33"/>
  <c r="AQ11" i="33"/>
  <c r="AR11" i="33"/>
  <c r="AS11" i="33"/>
  <c r="AT11" i="33"/>
  <c r="AU11" i="33"/>
  <c r="AV11" i="33"/>
  <c r="AW11" i="33"/>
  <c r="AX11" i="33"/>
  <c r="AY11" i="33"/>
  <c r="AZ11" i="33"/>
  <c r="AF12" i="33"/>
  <c r="AG12" i="33"/>
  <c r="AH12" i="33"/>
  <c r="AI12" i="33"/>
  <c r="AJ12" i="33"/>
  <c r="AK12" i="33"/>
  <c r="AL12" i="33"/>
  <c r="AM12" i="33"/>
  <c r="AN12" i="33"/>
  <c r="AO12" i="33"/>
  <c r="AP12" i="33"/>
  <c r="AQ12" i="33"/>
  <c r="AR12" i="33"/>
  <c r="AS12" i="33"/>
  <c r="AT12" i="33"/>
  <c r="AU12" i="33"/>
  <c r="AV12" i="33"/>
  <c r="AW12" i="33"/>
  <c r="AX12" i="33"/>
  <c r="AY12" i="33"/>
  <c r="AZ12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AS13" i="33"/>
  <c r="AT13" i="33"/>
  <c r="AU13" i="33"/>
  <c r="AV13" i="33"/>
  <c r="AW13" i="33"/>
  <c r="AX13" i="33"/>
  <c r="AY13" i="33"/>
  <c r="AZ13" i="33"/>
  <c r="AF14" i="33"/>
  <c r="AG14" i="33"/>
  <c r="AH14" i="33"/>
  <c r="AI14" i="33"/>
  <c r="AJ14" i="33"/>
  <c r="AK14" i="33"/>
  <c r="AL14" i="33"/>
  <c r="AM14" i="33"/>
  <c r="AN14" i="33"/>
  <c r="AO14" i="33"/>
  <c r="AP14" i="33"/>
  <c r="AQ14" i="33"/>
  <c r="AR14" i="33"/>
  <c r="AS14" i="33"/>
  <c r="AT14" i="33"/>
  <c r="AU14" i="33"/>
  <c r="AV14" i="33"/>
  <c r="AW14" i="33"/>
  <c r="AX14" i="33"/>
  <c r="AY14" i="33"/>
  <c r="AZ14" i="33"/>
  <c r="AF15" i="33"/>
  <c r="AG15" i="33"/>
  <c r="AH15" i="33"/>
  <c r="AI15" i="33"/>
  <c r="AJ15" i="33"/>
  <c r="AK15" i="33"/>
  <c r="AL15" i="33"/>
  <c r="AM15" i="33"/>
  <c r="AN15" i="33"/>
  <c r="AO15" i="33"/>
  <c r="AP15" i="33"/>
  <c r="AQ15" i="33"/>
  <c r="AR15" i="33"/>
  <c r="AS15" i="33"/>
  <c r="AT15" i="33"/>
  <c r="AU15" i="33"/>
  <c r="AV15" i="33"/>
  <c r="AW15" i="33"/>
  <c r="AX15" i="33"/>
  <c r="AY15" i="33"/>
  <c r="AZ15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AS16" i="33"/>
  <c r="AT16" i="33"/>
  <c r="AU16" i="33"/>
  <c r="AV16" i="33"/>
  <c r="AW16" i="33"/>
  <c r="AX16" i="33"/>
  <c r="AY16" i="33"/>
  <c r="AZ16" i="33"/>
  <c r="AF17" i="33"/>
  <c r="AG17" i="33"/>
  <c r="AH17" i="33"/>
  <c r="AI17" i="33"/>
  <c r="AJ17" i="33"/>
  <c r="AK17" i="33"/>
  <c r="AL17" i="33"/>
  <c r="AM17" i="33"/>
  <c r="AN17" i="33"/>
  <c r="AO17" i="33"/>
  <c r="AP17" i="33"/>
  <c r="AQ17" i="33"/>
  <c r="AR17" i="33"/>
  <c r="AS17" i="33"/>
  <c r="AT17" i="33"/>
  <c r="AU17" i="33"/>
  <c r="AV17" i="33"/>
  <c r="AW17" i="33"/>
  <c r="AX17" i="33"/>
  <c r="AY17" i="33"/>
  <c r="AZ17" i="33"/>
  <c r="AF18" i="33"/>
  <c r="AG18" i="33"/>
  <c r="AH18" i="33"/>
  <c r="AI18" i="33"/>
  <c r="AJ18" i="33"/>
  <c r="AK18" i="33"/>
  <c r="AL18" i="33"/>
  <c r="AM18" i="33"/>
  <c r="AN18" i="33"/>
  <c r="AO18" i="33"/>
  <c r="AP18" i="33"/>
  <c r="AQ18" i="33"/>
  <c r="AR18" i="33"/>
  <c r="AS18" i="33"/>
  <c r="AT18" i="33"/>
  <c r="AU18" i="33"/>
  <c r="AV18" i="33"/>
  <c r="AW18" i="33"/>
  <c r="AX18" i="33"/>
  <c r="AY18" i="33"/>
  <c r="AZ18" i="33"/>
  <c r="AF19" i="33"/>
  <c r="AG19" i="33"/>
  <c r="AH19" i="33"/>
  <c r="AI19" i="33"/>
  <c r="AJ19" i="33"/>
  <c r="AK19" i="33"/>
  <c r="AL19" i="33"/>
  <c r="AM19" i="33"/>
  <c r="AN19" i="33"/>
  <c r="AO19" i="33"/>
  <c r="AP19" i="33"/>
  <c r="AQ19" i="33"/>
  <c r="AR19" i="33"/>
  <c r="AS19" i="33"/>
  <c r="AT19" i="33"/>
  <c r="AU19" i="33"/>
  <c r="AV19" i="33"/>
  <c r="AW19" i="33"/>
  <c r="AX19" i="33"/>
  <c r="AY19" i="33"/>
  <c r="AZ19" i="33"/>
  <c r="AF20" i="33"/>
  <c r="AG20" i="33"/>
  <c r="AH20" i="33"/>
  <c r="AI20" i="33"/>
  <c r="AJ20" i="33"/>
  <c r="AK20" i="33"/>
  <c r="AL20" i="33"/>
  <c r="AM20" i="33"/>
  <c r="AN20" i="33"/>
  <c r="AO20" i="33"/>
  <c r="AP20" i="33"/>
  <c r="AQ20" i="33"/>
  <c r="AR20" i="33"/>
  <c r="AS20" i="33"/>
  <c r="AT20" i="33"/>
  <c r="AU20" i="33"/>
  <c r="AV20" i="33"/>
  <c r="AW20" i="33"/>
  <c r="AX20" i="33"/>
  <c r="AY20" i="33"/>
  <c r="AZ20" i="33"/>
  <c r="AF21" i="33"/>
  <c r="AG21" i="33"/>
  <c r="AH21" i="33"/>
  <c r="AI21" i="33"/>
  <c r="AJ21" i="33"/>
  <c r="AK21" i="33"/>
  <c r="AL21" i="33"/>
  <c r="AM21" i="33"/>
  <c r="AN21" i="33"/>
  <c r="AO21" i="33"/>
  <c r="AP21" i="33"/>
  <c r="AQ21" i="33"/>
  <c r="AR21" i="33"/>
  <c r="AS21" i="33"/>
  <c r="AT21" i="33"/>
  <c r="AU21" i="33"/>
  <c r="AV21" i="33"/>
  <c r="AW21" i="33"/>
  <c r="AX21" i="33"/>
  <c r="AY21" i="33"/>
  <c r="AZ21" i="33"/>
  <c r="AF22" i="33"/>
  <c r="AG22" i="33"/>
  <c r="AH22" i="33"/>
  <c r="AI22" i="33"/>
  <c r="AJ22" i="33"/>
  <c r="AK22" i="33"/>
  <c r="AL22" i="33"/>
  <c r="AM22" i="33"/>
  <c r="AN22" i="33"/>
  <c r="AO22" i="33"/>
  <c r="AP22" i="33"/>
  <c r="AQ22" i="33"/>
  <c r="AR22" i="33"/>
  <c r="AS22" i="33"/>
  <c r="AT22" i="33"/>
  <c r="AU22" i="33"/>
  <c r="AV22" i="33"/>
  <c r="AW22" i="33"/>
  <c r="AX22" i="33"/>
  <c r="AY22" i="33"/>
  <c r="AZ22" i="33"/>
  <c r="AF23" i="33"/>
  <c r="AG23" i="33"/>
  <c r="AH23" i="33"/>
  <c r="AI23" i="33"/>
  <c r="AJ23" i="33"/>
  <c r="AK23" i="33"/>
  <c r="AL23" i="33"/>
  <c r="AM23" i="33"/>
  <c r="AN23" i="33"/>
  <c r="AO23" i="33"/>
  <c r="AP23" i="33"/>
  <c r="AQ23" i="33"/>
  <c r="AR23" i="33"/>
  <c r="AS23" i="33"/>
  <c r="AT23" i="33"/>
  <c r="AU23" i="33"/>
  <c r="AV23" i="33"/>
  <c r="AW23" i="33"/>
  <c r="AX23" i="33"/>
  <c r="AY23" i="33"/>
  <c r="AZ23" i="33"/>
  <c r="AF24" i="33"/>
  <c r="AG24" i="33"/>
  <c r="AH24" i="33"/>
  <c r="AI24" i="33"/>
  <c r="AJ24" i="33"/>
  <c r="AK24" i="33"/>
  <c r="AL24" i="33"/>
  <c r="AM24" i="33"/>
  <c r="AN24" i="33"/>
  <c r="AO24" i="33"/>
  <c r="AP24" i="33"/>
  <c r="AQ24" i="33"/>
  <c r="AR24" i="33"/>
  <c r="AS24" i="33"/>
  <c r="AT24" i="33"/>
  <c r="AU24" i="33"/>
  <c r="AV24" i="33"/>
  <c r="AW24" i="33"/>
  <c r="AX24" i="33"/>
  <c r="AY24" i="33"/>
  <c r="AZ24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AS25" i="33"/>
  <c r="AT25" i="33"/>
  <c r="AU25" i="33"/>
  <c r="AV25" i="33"/>
  <c r="AW25" i="33"/>
  <c r="AX25" i="33"/>
  <c r="AY25" i="33"/>
  <c r="AZ25" i="33"/>
  <c r="AF26" i="33"/>
  <c r="AG26" i="33"/>
  <c r="AH26" i="33"/>
  <c r="AI26" i="33"/>
  <c r="AJ26" i="33"/>
  <c r="AK26" i="33"/>
  <c r="AL26" i="33"/>
  <c r="AM26" i="33"/>
  <c r="AN26" i="33"/>
  <c r="AO26" i="33"/>
  <c r="AP26" i="33"/>
  <c r="AQ26" i="33"/>
  <c r="AR26" i="33"/>
  <c r="AS26" i="33"/>
  <c r="AT26" i="33"/>
  <c r="AU26" i="33"/>
  <c r="AV26" i="33"/>
  <c r="AW26" i="33"/>
  <c r="AX26" i="33"/>
  <c r="AY26" i="33"/>
  <c r="AZ26" i="33"/>
  <c r="AF27" i="33"/>
  <c r="AG27" i="33"/>
  <c r="AH27" i="33"/>
  <c r="AI27" i="33"/>
  <c r="AJ27" i="33"/>
  <c r="AK27" i="33"/>
  <c r="AL27" i="33"/>
  <c r="AM27" i="33"/>
  <c r="AN27" i="33"/>
  <c r="AO27" i="33"/>
  <c r="AP27" i="33"/>
  <c r="AQ27" i="33"/>
  <c r="AR27" i="33"/>
  <c r="AS27" i="33"/>
  <c r="AT27" i="33"/>
  <c r="AU27" i="33"/>
  <c r="AV27" i="33"/>
  <c r="AW27" i="33"/>
  <c r="AX27" i="33"/>
  <c r="AY27" i="33"/>
  <c r="AZ27" i="33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AJ89" i="4"/>
  <c r="AJ90" i="4"/>
  <c r="AJ91" i="4"/>
  <c r="AJ92" i="4"/>
  <c r="AJ93" i="4"/>
  <c r="AJ94" i="4"/>
  <c r="AJ95" i="4"/>
  <c r="AJ96" i="4"/>
  <c r="AJ97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W99" i="4"/>
  <c r="X99" i="4"/>
  <c r="Y99" i="4"/>
  <c r="Z99" i="4"/>
  <c r="AB99" i="4"/>
  <c r="AC99" i="4"/>
  <c r="AD99" i="4"/>
  <c r="AE99" i="4"/>
  <c r="AF99" i="4"/>
  <c r="AG99" i="4"/>
  <c r="AH99" i="4"/>
  <c r="AI99" i="4"/>
  <c r="E25" i="3"/>
  <c r="F25" i="3"/>
  <c r="G25" i="3"/>
  <c r="H25" i="3"/>
  <c r="I25" i="3"/>
  <c r="J25" i="3"/>
  <c r="K25" i="3"/>
  <c r="D25" i="3"/>
  <c r="N23" i="3"/>
  <c r="O23" i="3"/>
  <c r="P23" i="3"/>
  <c r="Q23" i="3"/>
  <c r="R23" i="3"/>
  <c r="N5" i="3"/>
  <c r="O5" i="3"/>
  <c r="P5" i="3"/>
  <c r="Q5" i="3"/>
  <c r="R5" i="3"/>
  <c r="N6" i="3"/>
  <c r="O6" i="3"/>
  <c r="P6" i="3"/>
  <c r="Q6" i="3"/>
  <c r="R6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F17" i="34"/>
  <c r="G17" i="34"/>
  <c r="H17" i="34"/>
  <c r="I17" i="34"/>
  <c r="J17" i="34"/>
  <c r="K17" i="34"/>
  <c r="L17" i="34"/>
  <c r="M17" i="34"/>
  <c r="N17" i="34"/>
  <c r="O17" i="34"/>
  <c r="P17" i="34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V28" i="33"/>
  <c r="W28" i="33"/>
  <c r="X28" i="33"/>
  <c r="Y28" i="33"/>
  <c r="Z28" i="33"/>
  <c r="AA28" i="33"/>
  <c r="AB28" i="33"/>
  <c r="AC28" i="33"/>
  <c r="AJ87" i="4"/>
  <c r="BL87" i="4" s="1"/>
  <c r="AJ88" i="4"/>
  <c r="BL88" i="4" s="1"/>
  <c r="BL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AC3" i="33"/>
  <c r="L3" i="33"/>
  <c r="U3" i="34"/>
  <c r="U4" i="34"/>
  <c r="S4" i="34"/>
  <c r="T4" i="34"/>
  <c r="V4" i="34"/>
  <c r="W4" i="34"/>
  <c r="X4" i="34"/>
  <c r="Y4" i="34"/>
  <c r="Z4" i="34"/>
  <c r="AA4" i="34"/>
  <c r="U3" i="33"/>
  <c r="AR3" i="33" s="1"/>
  <c r="Y2" i="8"/>
  <c r="Y4" i="8"/>
  <c r="Y5" i="8"/>
  <c r="Y6" i="8"/>
  <c r="Y7" i="8"/>
  <c r="Y8" i="8"/>
  <c r="Y9" i="8"/>
  <c r="Y10" i="8"/>
  <c r="Y11" i="8"/>
  <c r="J13" i="8"/>
  <c r="R4" i="3"/>
  <c r="P3" i="20"/>
  <c r="Q3" i="20"/>
  <c r="R3" i="20"/>
  <c r="S3" i="20"/>
  <c r="T3" i="20"/>
  <c r="U3" i="20"/>
  <c r="V3" i="20"/>
  <c r="O3" i="20"/>
  <c r="AB2" i="37"/>
  <c r="AC2" i="37"/>
  <c r="AD2" i="37"/>
  <c r="AE2" i="37"/>
  <c r="AF2" i="37"/>
  <c r="AG2" i="37"/>
  <c r="U2" i="37"/>
  <c r="V2" i="37"/>
  <c r="W2" i="37"/>
  <c r="X2" i="37"/>
  <c r="Y2" i="37"/>
  <c r="Z2" i="37"/>
  <c r="AA2" i="37"/>
  <c r="V5" i="8"/>
  <c r="W5" i="8"/>
  <c r="X5" i="8"/>
  <c r="Z5" i="8"/>
  <c r="AA5" i="8"/>
  <c r="AB5" i="8"/>
  <c r="AC5" i="8"/>
  <c r="AD5" i="8"/>
  <c r="AE5" i="8"/>
  <c r="V6" i="8"/>
  <c r="W6" i="8"/>
  <c r="X6" i="8"/>
  <c r="Z6" i="8"/>
  <c r="AA6" i="8"/>
  <c r="AB6" i="8"/>
  <c r="AC6" i="8"/>
  <c r="AD6" i="8"/>
  <c r="AE6" i="8"/>
  <c r="V7" i="8"/>
  <c r="W7" i="8"/>
  <c r="X7" i="8"/>
  <c r="Z7" i="8"/>
  <c r="AA7" i="8"/>
  <c r="AB7" i="8"/>
  <c r="AC7" i="8"/>
  <c r="AD7" i="8"/>
  <c r="AE7" i="8"/>
  <c r="V8" i="8"/>
  <c r="W8" i="8"/>
  <c r="X8" i="8"/>
  <c r="Z8" i="8"/>
  <c r="AA8" i="8"/>
  <c r="AB8" i="8"/>
  <c r="AC8" i="8"/>
  <c r="AD8" i="8"/>
  <c r="AE8" i="8"/>
  <c r="V9" i="8"/>
  <c r="W9" i="8"/>
  <c r="X9" i="8"/>
  <c r="Z9" i="8"/>
  <c r="AA9" i="8"/>
  <c r="AB9" i="8"/>
  <c r="AC9" i="8"/>
  <c r="AD9" i="8"/>
  <c r="AE9" i="8"/>
  <c r="V10" i="8"/>
  <c r="W10" i="8"/>
  <c r="X10" i="8"/>
  <c r="Z10" i="8"/>
  <c r="AA10" i="8"/>
  <c r="AB10" i="8"/>
  <c r="AC10" i="8"/>
  <c r="AD10" i="8"/>
  <c r="AE10" i="8"/>
  <c r="V11" i="8"/>
  <c r="W11" i="8"/>
  <c r="X11" i="8"/>
  <c r="Z11" i="8"/>
  <c r="AA11" i="8"/>
  <c r="AB11" i="8"/>
  <c r="AC11" i="8"/>
  <c r="AD11" i="8"/>
  <c r="AE11" i="8"/>
  <c r="D13" i="8"/>
  <c r="F13" i="8"/>
  <c r="G13" i="8"/>
  <c r="H13" i="8"/>
  <c r="I13" i="8"/>
  <c r="K13" i="8"/>
  <c r="L13" i="8"/>
  <c r="M13" i="8"/>
  <c r="N13" i="8"/>
  <c r="O13" i="8"/>
  <c r="P13" i="8"/>
  <c r="Q13" i="8"/>
  <c r="R13" i="8"/>
  <c r="E13" i="8"/>
  <c r="U2" i="8"/>
  <c r="V2" i="8"/>
  <c r="W2" i="8"/>
  <c r="X2" i="8"/>
  <c r="Z2" i="8"/>
  <c r="AA2" i="8"/>
  <c r="AB2" i="8"/>
  <c r="AC2" i="8"/>
  <c r="AD2" i="8"/>
  <c r="AE2" i="8"/>
  <c r="T2" i="8"/>
  <c r="V4" i="8"/>
  <c r="U12" i="8"/>
  <c r="G3" i="33"/>
  <c r="H3" i="33"/>
  <c r="I3" i="33"/>
  <c r="J3" i="33"/>
  <c r="K3" i="33"/>
  <c r="M3" i="33"/>
  <c r="N3" i="33"/>
  <c r="O3" i="33"/>
  <c r="P3" i="33"/>
  <c r="R3" i="33"/>
  <c r="S3" i="33"/>
  <c r="T3" i="33"/>
  <c r="V3" i="33"/>
  <c r="W3" i="33"/>
  <c r="X3" i="33"/>
  <c r="Y3" i="33"/>
  <c r="Z3" i="33"/>
  <c r="AA3" i="33"/>
  <c r="AB3" i="33"/>
  <c r="F3" i="33"/>
  <c r="AA3" i="34"/>
  <c r="T3" i="34"/>
  <c r="V3" i="34"/>
  <c r="W3" i="34"/>
  <c r="X3" i="34"/>
  <c r="Y3" i="34"/>
  <c r="Z3" i="34"/>
  <c r="S3" i="34"/>
  <c r="AJ86" i="4"/>
  <c r="BL86" i="4" s="1"/>
  <c r="AJ85" i="4"/>
  <c r="BL85" i="4" s="1"/>
  <c r="AJ98" i="4"/>
  <c r="BL98" i="4" s="1"/>
  <c r="AJ84" i="4"/>
  <c r="BL84" i="4" s="1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R6" i="15"/>
  <c r="R7" i="15" s="1"/>
  <c r="Q6" i="15"/>
  <c r="Q7" i="15" s="1"/>
  <c r="P6" i="15"/>
  <c r="P7" i="15" s="1"/>
  <c r="AJ81" i="4"/>
  <c r="BL81" i="4" s="1"/>
  <c r="AJ82" i="4"/>
  <c r="BL82" i="4" s="1"/>
  <c r="AJ83" i="4"/>
  <c r="BL83" i="4" s="1"/>
  <c r="Q27" i="34"/>
  <c r="Q17" i="34"/>
  <c r="P27" i="34"/>
  <c r="O27" i="34"/>
  <c r="N27" i="34"/>
  <c r="M27" i="34"/>
  <c r="L27" i="34"/>
  <c r="K27" i="34"/>
  <c r="J27" i="34"/>
  <c r="H27" i="34"/>
  <c r="G27" i="34"/>
  <c r="AJ74" i="4"/>
  <c r="BL74" i="4" s="1"/>
  <c r="AJ75" i="4"/>
  <c r="BL75" i="4" s="1"/>
  <c r="AJ76" i="4"/>
  <c r="BL76" i="4" s="1"/>
  <c r="AJ77" i="4"/>
  <c r="BL77" i="4" s="1"/>
  <c r="AJ78" i="4"/>
  <c r="BL78" i="4" s="1"/>
  <c r="AJ79" i="4"/>
  <c r="BL79" i="4" s="1"/>
  <c r="AJ80" i="4"/>
  <c r="BL80" i="4" s="1"/>
  <c r="AJ71" i="4"/>
  <c r="BL71" i="4" s="1"/>
  <c r="AJ72" i="4"/>
  <c r="BL72" i="4" s="1"/>
  <c r="AJ73" i="4"/>
  <c r="BL73" i="4" s="1"/>
  <c r="AJ68" i="4"/>
  <c r="BL68" i="4" s="1"/>
  <c r="AJ69" i="4"/>
  <c r="BL69" i="4" s="1"/>
  <c r="AJ66" i="4"/>
  <c r="BL66" i="4" s="1"/>
  <c r="AJ67" i="4"/>
  <c r="BL67" i="4" s="1"/>
  <c r="AJ64" i="4"/>
  <c r="BL64" i="4" s="1"/>
  <c r="AJ65" i="4"/>
  <c r="BL65" i="4" s="1"/>
  <c r="D10" i="20"/>
  <c r="E10" i="20"/>
  <c r="F10" i="20"/>
  <c r="G10" i="20"/>
  <c r="H10" i="20"/>
  <c r="I10" i="20"/>
  <c r="AJ63" i="4"/>
  <c r="BL63" i="4" s="1"/>
  <c r="AJ70" i="4"/>
  <c r="BL70" i="4" s="1"/>
  <c r="AJ61" i="4"/>
  <c r="BL61" i="4" s="1"/>
  <c r="AJ62" i="4"/>
  <c r="BL62" i="4" s="1"/>
  <c r="AJ57" i="4"/>
  <c r="BL57" i="4" s="1"/>
  <c r="AJ58" i="4"/>
  <c r="BL58" i="4" s="1"/>
  <c r="AJ59" i="4"/>
  <c r="BL59" i="4" s="1"/>
  <c r="AJ60" i="4"/>
  <c r="BL60" i="4" s="1"/>
  <c r="V96" i="40" l="1"/>
  <c r="T97" i="40"/>
  <c r="Q4" i="40"/>
  <c r="Q5" i="40" s="1"/>
  <c r="Q6" i="40" s="1"/>
  <c r="Q7" i="40" s="1"/>
  <c r="Q8" i="40" s="1"/>
  <c r="Q9" i="40" s="1"/>
  <c r="Q10" i="40" s="1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W4" i="40"/>
  <c r="W5" i="40" s="1"/>
  <c r="W6" i="40" s="1"/>
  <c r="W7" i="40" s="1"/>
  <c r="W8" i="40" s="1"/>
  <c r="W9" i="40" s="1"/>
  <c r="W10" i="40" s="1"/>
  <c r="W11" i="40" s="1"/>
  <c r="W12" i="40" s="1"/>
  <c r="W13" i="40" s="1"/>
  <c r="W14" i="40" s="1"/>
  <c r="W15" i="40" s="1"/>
  <c r="W16" i="40" s="1"/>
  <c r="W17" i="40" s="1"/>
  <c r="W18" i="40" s="1"/>
  <c r="W19" i="40" s="1"/>
  <c r="W20" i="40" s="1"/>
  <c r="W21" i="40" s="1"/>
  <c r="W22" i="40" s="1"/>
  <c r="W23" i="40" s="1"/>
  <c r="W24" i="40" s="1"/>
  <c r="W25" i="40" s="1"/>
  <c r="W26" i="40" s="1"/>
  <c r="W27" i="40" s="1"/>
  <c r="W28" i="40" s="1"/>
  <c r="W29" i="40" s="1"/>
  <c r="W30" i="40" s="1"/>
  <c r="W31" i="40" s="1"/>
  <c r="W32" i="40" s="1"/>
  <c r="W33" i="40" s="1"/>
  <c r="W34" i="40" s="1"/>
  <c r="W35" i="40" s="1"/>
  <c r="W36" i="40" s="1"/>
  <c r="W37" i="40" s="1"/>
  <c r="W38" i="40" s="1"/>
  <c r="W39" i="40" s="1"/>
  <c r="W40" i="40" s="1"/>
  <c r="W41" i="40" s="1"/>
  <c r="W42" i="40" s="1"/>
  <c r="W43" i="40" s="1"/>
  <c r="W44" i="40" s="1"/>
  <c r="W45" i="40" s="1"/>
  <c r="W46" i="40" s="1"/>
  <c r="W47" i="40" s="1"/>
  <c r="W48" i="40" s="1"/>
  <c r="W49" i="40" s="1"/>
  <c r="W50" i="40" s="1"/>
  <c r="W51" i="40" s="1"/>
  <c r="W52" i="40" s="1"/>
  <c r="W53" i="40" s="1"/>
  <c r="W54" i="40" s="1"/>
  <c r="W55" i="40" s="1"/>
  <c r="W56" i="40" s="1"/>
  <c r="W57" i="40" s="1"/>
  <c r="W58" i="40" s="1"/>
  <c r="W59" i="40" s="1"/>
  <c r="W60" i="40" s="1"/>
  <c r="W61" i="40" s="1"/>
  <c r="W62" i="40" s="1"/>
  <c r="W63" i="40" s="1"/>
  <c r="W64" i="40" s="1"/>
  <c r="W65" i="40" s="1"/>
  <c r="W66" i="40" s="1"/>
  <c r="W67" i="40" s="1"/>
  <c r="W68" i="40" s="1"/>
  <c r="W69" i="40" s="1"/>
  <c r="W70" i="40" s="1"/>
  <c r="W71" i="40" s="1"/>
  <c r="W72" i="40" s="1"/>
  <c r="W73" i="40" s="1"/>
  <c r="W74" i="40" s="1"/>
  <c r="W75" i="40" s="1"/>
  <c r="W76" i="40" s="1"/>
  <c r="W77" i="40" s="1"/>
  <c r="W78" i="40" s="1"/>
  <c r="W79" i="40" s="1"/>
  <c r="W80" i="40" s="1"/>
  <c r="W81" i="40" s="1"/>
  <c r="W82" i="40" s="1"/>
  <c r="W83" i="40" s="1"/>
  <c r="W84" i="40" s="1"/>
  <c r="W85" i="40" s="1"/>
  <c r="W86" i="40" s="1"/>
  <c r="W87" i="40" s="1"/>
  <c r="W88" i="40" s="1"/>
  <c r="W89" i="40" s="1"/>
  <c r="W90" i="40" s="1"/>
  <c r="W91" i="40" s="1"/>
  <c r="W92" i="40" s="1"/>
  <c r="W93" i="40" s="1"/>
  <c r="W94" i="40" s="1"/>
  <c r="P4" i="40"/>
  <c r="P5" i="40" s="1"/>
  <c r="P6" i="40" s="1"/>
  <c r="P7" i="40" s="1"/>
  <c r="P8" i="40" s="1"/>
  <c r="P9" i="40" s="1"/>
  <c r="P10" i="40" s="1"/>
  <c r="P11" i="40" s="1"/>
  <c r="P12" i="40" s="1"/>
  <c r="P13" i="40" s="1"/>
  <c r="P14" i="40" s="1"/>
  <c r="P15" i="40" s="1"/>
  <c r="P16" i="40" s="1"/>
  <c r="P17" i="40" s="1"/>
  <c r="P18" i="40" s="1"/>
  <c r="P19" i="40" s="1"/>
  <c r="P20" i="40" s="1"/>
  <c r="P21" i="40" s="1"/>
  <c r="P22" i="40" s="1"/>
  <c r="P23" i="40" s="1"/>
  <c r="P24" i="40" s="1"/>
  <c r="P25" i="40" s="1"/>
  <c r="P26" i="40" s="1"/>
  <c r="P27" i="40" s="1"/>
  <c r="P28" i="40" s="1"/>
  <c r="P29" i="40" s="1"/>
  <c r="P30" i="40" s="1"/>
  <c r="P31" i="40" s="1"/>
  <c r="P32" i="40" s="1"/>
  <c r="P33" i="40" s="1"/>
  <c r="P34" i="40" s="1"/>
  <c r="P35" i="40" s="1"/>
  <c r="P36" i="40" s="1"/>
  <c r="P37" i="40" s="1"/>
  <c r="P38" i="40" s="1"/>
  <c r="P39" i="40" s="1"/>
  <c r="P40" i="40" s="1"/>
  <c r="P41" i="40" s="1"/>
  <c r="P42" i="40" s="1"/>
  <c r="P43" i="40" s="1"/>
  <c r="P44" i="40" s="1"/>
  <c r="P45" i="40" s="1"/>
  <c r="P46" i="40" s="1"/>
  <c r="P47" i="40" s="1"/>
  <c r="P48" i="40" s="1"/>
  <c r="P49" i="40" s="1"/>
  <c r="P50" i="40" s="1"/>
  <c r="P51" i="40" s="1"/>
  <c r="P52" i="40" s="1"/>
  <c r="P53" i="40" s="1"/>
  <c r="P54" i="40" s="1"/>
  <c r="P55" i="40" s="1"/>
  <c r="P56" i="40" s="1"/>
  <c r="P57" i="40" s="1"/>
  <c r="P58" i="40" s="1"/>
  <c r="P59" i="40" s="1"/>
  <c r="P60" i="40" s="1"/>
  <c r="P61" i="40" s="1"/>
  <c r="P62" i="40" s="1"/>
  <c r="P63" i="40" s="1"/>
  <c r="P64" i="40" s="1"/>
  <c r="P65" i="40" s="1"/>
  <c r="P66" i="40" s="1"/>
  <c r="P67" i="40" s="1"/>
  <c r="P68" i="40" s="1"/>
  <c r="P69" i="40" s="1"/>
  <c r="P70" i="40" s="1"/>
  <c r="P71" i="40" s="1"/>
  <c r="P72" i="40" s="1"/>
  <c r="P73" i="40" s="1"/>
  <c r="P74" i="40" s="1"/>
  <c r="P75" i="40" s="1"/>
  <c r="P76" i="40" s="1"/>
  <c r="P77" i="40" s="1"/>
  <c r="P78" i="40" s="1"/>
  <c r="P79" i="40" s="1"/>
  <c r="P80" i="40" s="1"/>
  <c r="P81" i="40" s="1"/>
  <c r="P82" i="40" s="1"/>
  <c r="P83" i="40" s="1"/>
  <c r="P84" i="40" s="1"/>
  <c r="P85" i="40" s="1"/>
  <c r="P86" i="40" s="1"/>
  <c r="P87" i="40" s="1"/>
  <c r="P88" i="40" s="1"/>
  <c r="P89" i="40" s="1"/>
  <c r="P90" i="40" s="1"/>
  <c r="P91" i="40" s="1"/>
  <c r="P92" i="40" s="1"/>
  <c r="P93" i="40" s="1"/>
  <c r="P94" i="40" s="1"/>
  <c r="R4" i="40"/>
  <c r="R5" i="40" s="1"/>
  <c r="R6" i="40" s="1"/>
  <c r="R7" i="40" s="1"/>
  <c r="R8" i="40" s="1"/>
  <c r="R9" i="40" s="1"/>
  <c r="R10" i="40" s="1"/>
  <c r="R11" i="40" s="1"/>
  <c r="R12" i="40" s="1"/>
  <c r="R13" i="40" s="1"/>
  <c r="R14" i="40" s="1"/>
  <c r="R15" i="40" s="1"/>
  <c r="R16" i="40" s="1"/>
  <c r="R17" i="40" s="1"/>
  <c r="R18" i="40" s="1"/>
  <c r="R19" i="40" s="1"/>
  <c r="R20" i="40" s="1"/>
  <c r="R21" i="40" s="1"/>
  <c r="R22" i="40" s="1"/>
  <c r="R23" i="40" s="1"/>
  <c r="R24" i="40" s="1"/>
  <c r="R25" i="40" s="1"/>
  <c r="R26" i="40" s="1"/>
  <c r="R27" i="40" s="1"/>
  <c r="R28" i="40" s="1"/>
  <c r="R29" i="40" s="1"/>
  <c r="R30" i="40" s="1"/>
  <c r="R31" i="40" s="1"/>
  <c r="R32" i="40" s="1"/>
  <c r="R33" i="40" s="1"/>
  <c r="R34" i="40" s="1"/>
  <c r="R35" i="40" s="1"/>
  <c r="R36" i="40" s="1"/>
  <c r="R37" i="40" s="1"/>
  <c r="R38" i="40" s="1"/>
  <c r="R39" i="40" s="1"/>
  <c r="R40" i="40" s="1"/>
  <c r="R41" i="40" s="1"/>
  <c r="R42" i="40" s="1"/>
  <c r="R43" i="40" s="1"/>
  <c r="R44" i="40" s="1"/>
  <c r="R45" i="40" s="1"/>
  <c r="R46" i="40" s="1"/>
  <c r="R47" i="40" s="1"/>
  <c r="R48" i="40" s="1"/>
  <c r="R49" i="40" s="1"/>
  <c r="R50" i="40" s="1"/>
  <c r="R51" i="40" s="1"/>
  <c r="R52" i="40" s="1"/>
  <c r="R53" i="40" s="1"/>
  <c r="R54" i="40" s="1"/>
  <c r="R55" i="40" s="1"/>
  <c r="R56" i="40" s="1"/>
  <c r="R57" i="40" s="1"/>
  <c r="R58" i="40" s="1"/>
  <c r="R59" i="40" s="1"/>
  <c r="R60" i="40" s="1"/>
  <c r="R61" i="40" s="1"/>
  <c r="R62" i="40" s="1"/>
  <c r="R63" i="40" s="1"/>
  <c r="R64" i="40" s="1"/>
  <c r="R65" i="40" s="1"/>
  <c r="R66" i="40" s="1"/>
  <c r="R67" i="40" s="1"/>
  <c r="R68" i="40" s="1"/>
  <c r="R69" i="40" s="1"/>
  <c r="R70" i="40" s="1"/>
  <c r="R71" i="40" s="1"/>
  <c r="R72" i="40" s="1"/>
  <c r="R73" i="40" s="1"/>
  <c r="R74" i="40" s="1"/>
  <c r="R75" i="40" s="1"/>
  <c r="R76" i="40" s="1"/>
  <c r="R77" i="40" s="1"/>
  <c r="R78" i="40" s="1"/>
  <c r="R79" i="40" s="1"/>
  <c r="R80" i="40" s="1"/>
  <c r="R81" i="40" s="1"/>
  <c r="R82" i="40" s="1"/>
  <c r="R83" i="40" s="1"/>
  <c r="R84" i="40" s="1"/>
  <c r="R85" i="40" s="1"/>
  <c r="R86" i="40" s="1"/>
  <c r="R87" i="40" s="1"/>
  <c r="R88" i="40" s="1"/>
  <c r="R89" i="40" s="1"/>
  <c r="R90" i="40" s="1"/>
  <c r="R91" i="40" s="1"/>
  <c r="R92" i="40" s="1"/>
  <c r="R93" i="40" s="1"/>
  <c r="R94" i="40" s="1"/>
  <c r="T4" i="40"/>
  <c r="U4" i="40"/>
  <c r="U5" i="40" s="1"/>
  <c r="U6" i="40" s="1"/>
  <c r="U7" i="40" s="1"/>
  <c r="U8" i="40" s="1"/>
  <c r="U9" i="40" s="1"/>
  <c r="U10" i="40" s="1"/>
  <c r="U11" i="40" s="1"/>
  <c r="U12" i="40" s="1"/>
  <c r="U13" i="40" s="1"/>
  <c r="U14" i="40" s="1"/>
  <c r="U15" i="40" s="1"/>
  <c r="U16" i="40" s="1"/>
  <c r="U17" i="40" s="1"/>
  <c r="U18" i="40" s="1"/>
  <c r="U19" i="40" s="1"/>
  <c r="U20" i="40" s="1"/>
  <c r="U21" i="40" s="1"/>
  <c r="U22" i="40" s="1"/>
  <c r="U23" i="40" s="1"/>
  <c r="U24" i="40" s="1"/>
  <c r="U25" i="40" s="1"/>
  <c r="U26" i="40" s="1"/>
  <c r="U27" i="40" s="1"/>
  <c r="U28" i="40" s="1"/>
  <c r="U29" i="40" s="1"/>
  <c r="U30" i="40" s="1"/>
  <c r="U31" i="40" s="1"/>
  <c r="U32" i="40" s="1"/>
  <c r="U33" i="40" s="1"/>
  <c r="U34" i="40" s="1"/>
  <c r="U35" i="40" s="1"/>
  <c r="U36" i="40" s="1"/>
  <c r="U37" i="40" s="1"/>
  <c r="U38" i="40" s="1"/>
  <c r="U39" i="40" s="1"/>
  <c r="U40" i="40" s="1"/>
  <c r="U41" i="40" s="1"/>
  <c r="U42" i="40" s="1"/>
  <c r="U43" i="40" s="1"/>
  <c r="U44" i="40" s="1"/>
  <c r="U45" i="40" s="1"/>
  <c r="U46" i="40" s="1"/>
  <c r="U47" i="40" s="1"/>
  <c r="U48" i="40" s="1"/>
  <c r="U49" i="40" s="1"/>
  <c r="U50" i="40" s="1"/>
  <c r="U51" i="40" s="1"/>
  <c r="U52" i="40" s="1"/>
  <c r="U53" i="40" s="1"/>
  <c r="U54" i="40" s="1"/>
  <c r="U55" i="40" s="1"/>
  <c r="U56" i="40" s="1"/>
  <c r="U57" i="40" s="1"/>
  <c r="U58" i="40" s="1"/>
  <c r="U59" i="40" s="1"/>
  <c r="U60" i="40" s="1"/>
  <c r="U61" i="40" s="1"/>
  <c r="U62" i="40" s="1"/>
  <c r="U63" i="40" s="1"/>
  <c r="U64" i="40" s="1"/>
  <c r="U65" i="40" s="1"/>
  <c r="U66" i="40" s="1"/>
  <c r="U67" i="40" s="1"/>
  <c r="U68" i="40" s="1"/>
  <c r="U69" i="40" s="1"/>
  <c r="U70" i="40" s="1"/>
  <c r="U71" i="40" s="1"/>
  <c r="U72" i="40" s="1"/>
  <c r="U73" i="40" s="1"/>
  <c r="U74" i="40" s="1"/>
  <c r="U75" i="40" s="1"/>
  <c r="U76" i="40" s="1"/>
  <c r="U77" i="40" s="1"/>
  <c r="U78" i="40" s="1"/>
  <c r="U79" i="40" s="1"/>
  <c r="U80" i="40" s="1"/>
  <c r="U81" i="40" s="1"/>
  <c r="U82" i="40" s="1"/>
  <c r="U83" i="40" s="1"/>
  <c r="U84" i="40" s="1"/>
  <c r="U85" i="40" s="1"/>
  <c r="U86" i="40" s="1"/>
  <c r="U87" i="40" s="1"/>
  <c r="U88" i="40" s="1"/>
  <c r="U89" i="40" s="1"/>
  <c r="U90" i="40" s="1"/>
  <c r="U91" i="40" s="1"/>
  <c r="U92" i="40" s="1"/>
  <c r="U93" i="40" s="1"/>
  <c r="U94" i="40" s="1"/>
  <c r="S4" i="40"/>
  <c r="S5" i="40" s="1"/>
  <c r="S6" i="40" s="1"/>
  <c r="S7" i="40" s="1"/>
  <c r="S8" i="40" s="1"/>
  <c r="S9" i="40" s="1"/>
  <c r="S10" i="40" s="1"/>
  <c r="S11" i="40" s="1"/>
  <c r="S12" i="40" s="1"/>
  <c r="S13" i="40" s="1"/>
  <c r="S14" i="40" s="1"/>
  <c r="S15" i="40" s="1"/>
  <c r="S16" i="40" s="1"/>
  <c r="S17" i="40" s="1"/>
  <c r="S18" i="40" s="1"/>
  <c r="S19" i="40" s="1"/>
  <c r="S20" i="40" s="1"/>
  <c r="S21" i="40" s="1"/>
  <c r="S22" i="40" s="1"/>
  <c r="S23" i="40" s="1"/>
  <c r="S24" i="40" s="1"/>
  <c r="S25" i="40" s="1"/>
  <c r="S26" i="40" s="1"/>
  <c r="S27" i="40" s="1"/>
  <c r="S28" i="40" s="1"/>
  <c r="S29" i="40" s="1"/>
  <c r="S30" i="40" s="1"/>
  <c r="S31" i="40" s="1"/>
  <c r="S32" i="40" s="1"/>
  <c r="S33" i="40" s="1"/>
  <c r="S34" i="40" s="1"/>
  <c r="S35" i="40" s="1"/>
  <c r="S36" i="40" s="1"/>
  <c r="S37" i="40" s="1"/>
  <c r="S38" i="40" s="1"/>
  <c r="S39" i="40" s="1"/>
  <c r="S40" i="40" s="1"/>
  <c r="S41" i="40" s="1"/>
  <c r="S42" i="40" s="1"/>
  <c r="S43" i="40" s="1"/>
  <c r="S44" i="40" s="1"/>
  <c r="S45" i="40" s="1"/>
  <c r="S46" i="40" s="1"/>
  <c r="S47" i="40" s="1"/>
  <c r="S48" i="40" s="1"/>
  <c r="S49" i="40" s="1"/>
  <c r="S50" i="40" s="1"/>
  <c r="S51" i="40" s="1"/>
  <c r="S52" i="40" s="1"/>
  <c r="S53" i="40" s="1"/>
  <c r="S54" i="40" s="1"/>
  <c r="S55" i="40" s="1"/>
  <c r="S56" i="40" s="1"/>
  <c r="S57" i="40" s="1"/>
  <c r="S58" i="40" s="1"/>
  <c r="S59" i="40" s="1"/>
  <c r="S60" i="40" s="1"/>
  <c r="S61" i="40" s="1"/>
  <c r="S62" i="40" s="1"/>
  <c r="S63" i="40" s="1"/>
  <c r="S64" i="40" s="1"/>
  <c r="S65" i="40" s="1"/>
  <c r="S66" i="40" s="1"/>
  <c r="S67" i="40" s="1"/>
  <c r="S68" i="40" s="1"/>
  <c r="S69" i="40" s="1"/>
  <c r="S70" i="40" s="1"/>
  <c r="S71" i="40" s="1"/>
  <c r="S72" i="40" s="1"/>
  <c r="S73" i="40" s="1"/>
  <c r="S74" i="40" s="1"/>
  <c r="S75" i="40" s="1"/>
  <c r="S76" i="40" s="1"/>
  <c r="S77" i="40" s="1"/>
  <c r="S78" i="40" s="1"/>
  <c r="S79" i="40" s="1"/>
  <c r="S80" i="40" s="1"/>
  <c r="S81" i="40" s="1"/>
  <c r="S82" i="40" s="1"/>
  <c r="S83" i="40" s="1"/>
  <c r="S84" i="40" s="1"/>
  <c r="S85" i="40" s="1"/>
  <c r="S86" i="40" s="1"/>
  <c r="S87" i="40" s="1"/>
  <c r="S88" i="40" s="1"/>
  <c r="S89" i="40" s="1"/>
  <c r="S90" i="40" s="1"/>
  <c r="S91" i="40" s="1"/>
  <c r="S92" i="40" s="1"/>
  <c r="S93" i="40" s="1"/>
  <c r="S94" i="40" s="1"/>
  <c r="S20" i="38"/>
  <c r="T61" i="37"/>
  <c r="U27" i="34"/>
  <c r="Y13" i="8"/>
  <c r="U17" i="34"/>
  <c r="AA17" i="34"/>
  <c r="S17" i="34"/>
  <c r="T17" i="34"/>
  <c r="U13" i="8"/>
  <c r="V13" i="8"/>
  <c r="X17" i="34"/>
  <c r="V17" i="34"/>
  <c r="Y17" i="34"/>
  <c r="W17" i="34"/>
  <c r="Z17" i="34"/>
  <c r="AA27" i="34"/>
  <c r="V27" i="34"/>
  <c r="W27" i="34"/>
  <c r="Z27" i="34"/>
  <c r="Y27" i="34"/>
  <c r="X27" i="34"/>
  <c r="S27" i="34"/>
  <c r="T27" i="34"/>
  <c r="AZ6" i="4"/>
  <c r="BA6" i="4"/>
  <c r="BB6" i="4"/>
  <c r="BC6" i="4"/>
  <c r="BD6" i="4"/>
  <c r="BE6" i="4"/>
  <c r="BF6" i="4"/>
  <c r="BG6" i="4"/>
  <c r="BH6" i="4"/>
  <c r="BI6" i="4"/>
  <c r="BJ6" i="4"/>
  <c r="BK6" i="4"/>
  <c r="AJ6" i="4"/>
  <c r="AJ7" i="4"/>
  <c r="BL7" i="4" s="1"/>
  <c r="AJ8" i="4"/>
  <c r="BL8" i="4" s="1"/>
  <c r="AJ9" i="4"/>
  <c r="BL9" i="4" s="1"/>
  <c r="AJ10" i="4"/>
  <c r="BL10" i="4" s="1"/>
  <c r="AJ11" i="4"/>
  <c r="BL11" i="4" s="1"/>
  <c r="AJ12" i="4"/>
  <c r="BL12" i="4" s="1"/>
  <c r="AJ13" i="4"/>
  <c r="BL13" i="4" s="1"/>
  <c r="AJ14" i="4"/>
  <c r="BL14" i="4" s="1"/>
  <c r="AJ15" i="4"/>
  <c r="BL15" i="4" s="1"/>
  <c r="AJ16" i="4"/>
  <c r="BL16" i="4" s="1"/>
  <c r="AJ17" i="4"/>
  <c r="BL17" i="4" s="1"/>
  <c r="AJ18" i="4"/>
  <c r="BL18" i="4" s="1"/>
  <c r="AJ19" i="4"/>
  <c r="BL19" i="4" s="1"/>
  <c r="AJ20" i="4"/>
  <c r="BL20" i="4" s="1"/>
  <c r="AJ21" i="4"/>
  <c r="BL21" i="4" s="1"/>
  <c r="AJ22" i="4"/>
  <c r="BL22" i="4" s="1"/>
  <c r="AJ23" i="4"/>
  <c r="BL23" i="4" s="1"/>
  <c r="AJ24" i="4"/>
  <c r="BL24" i="4" s="1"/>
  <c r="AJ25" i="4"/>
  <c r="BL25" i="4" s="1"/>
  <c r="AJ26" i="4"/>
  <c r="BL26" i="4" s="1"/>
  <c r="AJ27" i="4"/>
  <c r="BL27" i="4" s="1"/>
  <c r="AJ28" i="4"/>
  <c r="BL28" i="4" s="1"/>
  <c r="AJ29" i="4"/>
  <c r="BL29" i="4" s="1"/>
  <c r="AJ30" i="4"/>
  <c r="BL30" i="4" s="1"/>
  <c r="AJ31" i="4"/>
  <c r="BL31" i="4" s="1"/>
  <c r="AJ32" i="4"/>
  <c r="BL32" i="4" s="1"/>
  <c r="AJ33" i="4"/>
  <c r="BL33" i="4" s="1"/>
  <c r="AJ34" i="4"/>
  <c r="BL34" i="4" s="1"/>
  <c r="AJ35" i="4"/>
  <c r="BL35" i="4" s="1"/>
  <c r="AJ36" i="4"/>
  <c r="BL36" i="4" s="1"/>
  <c r="AJ37" i="4"/>
  <c r="BL37" i="4" s="1"/>
  <c r="AJ38" i="4"/>
  <c r="BL38" i="4" s="1"/>
  <c r="AJ39" i="4"/>
  <c r="BL39" i="4" s="1"/>
  <c r="AJ40" i="4"/>
  <c r="BL40" i="4" s="1"/>
  <c r="AJ41" i="4"/>
  <c r="BL41" i="4" s="1"/>
  <c r="AJ42" i="4"/>
  <c r="BL42" i="4" s="1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2" i="4"/>
  <c r="D14" i="8"/>
  <c r="V97" i="40" l="1"/>
  <c r="T5" i="40"/>
  <c r="V4" i="40"/>
  <c r="BL133" i="4"/>
  <c r="P8" i="20"/>
  <c r="O8" i="20"/>
  <c r="P7" i="20"/>
  <c r="O7" i="20"/>
  <c r="P6" i="20"/>
  <c r="O6" i="20"/>
  <c r="P5" i="20"/>
  <c r="O5" i="20"/>
  <c r="P4" i="20"/>
  <c r="O4" i="20"/>
  <c r="T6" i="40" l="1"/>
  <c r="V5" i="40"/>
  <c r="O4" i="2"/>
  <c r="P4" i="2"/>
  <c r="Q4" i="2"/>
  <c r="R4" i="2"/>
  <c r="S4" i="2"/>
  <c r="T4" i="2"/>
  <c r="U4" i="2"/>
  <c r="O5" i="2"/>
  <c r="P5" i="2"/>
  <c r="Q5" i="2"/>
  <c r="R5" i="2"/>
  <c r="S5" i="2"/>
  <c r="T5" i="2"/>
  <c r="U5" i="2"/>
  <c r="O6" i="2"/>
  <c r="P6" i="2"/>
  <c r="Q6" i="2"/>
  <c r="R6" i="2"/>
  <c r="S6" i="2"/>
  <c r="T6" i="2"/>
  <c r="U6" i="2"/>
  <c r="O7" i="2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E28" i="2"/>
  <c r="F28" i="2"/>
  <c r="G28" i="2"/>
  <c r="H28" i="2"/>
  <c r="I28" i="2"/>
  <c r="J28" i="2"/>
  <c r="K28" i="2"/>
  <c r="L28" i="2"/>
  <c r="T7" i="40" l="1"/>
  <c r="V6" i="40"/>
  <c r="AZ3" i="33"/>
  <c r="AG3" i="33"/>
  <c r="AH3" i="33"/>
  <c r="AI3" i="33"/>
  <c r="AJ3" i="33"/>
  <c r="AK3" i="33"/>
  <c r="AL3" i="33"/>
  <c r="AM3" i="33"/>
  <c r="AN3" i="33"/>
  <c r="AO3" i="33"/>
  <c r="AP3" i="33"/>
  <c r="AQ3" i="33"/>
  <c r="AS3" i="33"/>
  <c r="AT3" i="33"/>
  <c r="AU3" i="33"/>
  <c r="AV3" i="33"/>
  <c r="AW3" i="33"/>
  <c r="AX3" i="33"/>
  <c r="AY3" i="33"/>
  <c r="AF3" i="33"/>
  <c r="T8" i="40" l="1"/>
  <c r="V7" i="40"/>
  <c r="P3" i="2"/>
  <c r="Q3" i="2"/>
  <c r="R3" i="2"/>
  <c r="S3" i="2"/>
  <c r="T3" i="2"/>
  <c r="U3" i="2"/>
  <c r="O3" i="2"/>
  <c r="T9" i="40" l="1"/>
  <c r="V8" i="40"/>
  <c r="M28" i="2"/>
  <c r="T10" i="40" l="1"/>
  <c r="V9" i="40"/>
  <c r="AJ99" i="4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T11" i="40" l="1"/>
  <c r="V10" i="40"/>
  <c r="AD28" i="33"/>
  <c r="Z25" i="1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5" i="22"/>
  <c r="T12" i="40" l="1"/>
  <c r="V11" i="40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T5" i="22" s="1"/>
  <c r="Z22" i="22"/>
  <c r="Z23" i="22"/>
  <c r="Z24" i="22"/>
  <c r="Z25" i="22"/>
  <c r="Z26" i="22"/>
  <c r="T6" i="22" s="1"/>
  <c r="Z27" i="22"/>
  <c r="Z28" i="22"/>
  <c r="T7" i="22" s="1"/>
  <c r="Z29" i="22"/>
  <c r="Z30" i="22"/>
  <c r="Z31" i="22"/>
  <c r="Z32" i="22"/>
  <c r="Z33" i="22"/>
  <c r="T8" i="22" s="1"/>
  <c r="Z34" i="22"/>
  <c r="Z35" i="22"/>
  <c r="T9" i="22" s="1"/>
  <c r="Z36" i="22"/>
  <c r="Z37" i="22"/>
  <c r="Z38" i="22"/>
  <c r="Z39" i="22"/>
  <c r="Z40" i="22"/>
  <c r="T10" i="22" s="1"/>
  <c r="Z41" i="22"/>
  <c r="Z42" i="22"/>
  <c r="T11" i="22" s="1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T12" i="22" s="1"/>
  <c r="Z57" i="22"/>
  <c r="Z58" i="22"/>
  <c r="Z59" i="22"/>
  <c r="Z60" i="22"/>
  <c r="Z61" i="22"/>
  <c r="Z62" i="22"/>
  <c r="Z63" i="22"/>
  <c r="T13" i="22" s="1"/>
  <c r="Z64" i="22"/>
  <c r="Z65" i="22"/>
  <c r="Z66" i="22"/>
  <c r="Z67" i="22"/>
  <c r="Z68" i="22"/>
  <c r="T14" i="22" s="1"/>
  <c r="Z69" i="22"/>
  <c r="Z70" i="22"/>
  <c r="T15" i="22" s="1"/>
  <c r="Z71" i="22"/>
  <c r="Z72" i="22"/>
  <c r="Z73" i="22"/>
  <c r="Z74" i="22"/>
  <c r="Z75" i="22"/>
  <c r="T16" i="22" s="1"/>
  <c r="Z76" i="22"/>
  <c r="Z77" i="22"/>
  <c r="T17" i="22" s="1"/>
  <c r="Z78" i="22"/>
  <c r="Z79" i="22"/>
  <c r="Z80" i="22"/>
  <c r="Z81" i="22"/>
  <c r="Z82" i="22"/>
  <c r="Z83" i="22"/>
  <c r="Z84" i="22"/>
  <c r="T18" i="22" s="1"/>
  <c r="Z85" i="22"/>
  <c r="Z86" i="22"/>
  <c r="Z87" i="22"/>
  <c r="Z88" i="22"/>
  <c r="Z89" i="22"/>
  <c r="Z90" i="22"/>
  <c r="Z91" i="22"/>
  <c r="Z92" i="22"/>
  <c r="Z93" i="22"/>
  <c r="Z94" i="22"/>
  <c r="Z95" i="22"/>
  <c r="Z96" i="22"/>
  <c r="T19" i="22" s="1"/>
  <c r="Z97" i="22"/>
  <c r="Z98" i="22"/>
  <c r="T20" i="22" s="1"/>
  <c r="Z99" i="22"/>
  <c r="Z100" i="22"/>
  <c r="Z101" i="22"/>
  <c r="Z102" i="22"/>
  <c r="Z103" i="22"/>
  <c r="T21" i="22" s="1"/>
  <c r="Z104" i="22"/>
  <c r="Z105" i="22"/>
  <c r="T22" i="22" s="1"/>
  <c r="Z106" i="22"/>
  <c r="Z107" i="22"/>
  <c r="Z108" i="22"/>
  <c r="Z109" i="22"/>
  <c r="Z110" i="22"/>
  <c r="T23" i="22" s="1"/>
  <c r="Z111" i="22"/>
  <c r="Z112" i="22"/>
  <c r="T24" i="22" s="1"/>
  <c r="Z113" i="22"/>
  <c r="Z114" i="22"/>
  <c r="Z115" i="22"/>
  <c r="Z116" i="22"/>
  <c r="Z117" i="22"/>
  <c r="T25" i="22" s="1"/>
  <c r="Z118" i="22"/>
  <c r="Z119" i="22"/>
  <c r="T26" i="22" s="1"/>
  <c r="Z120" i="22"/>
  <c r="Z121" i="22"/>
  <c r="Z122" i="22"/>
  <c r="Z123" i="22"/>
  <c r="Z124" i="22"/>
  <c r="T27" i="22" s="1"/>
  <c r="Z125" i="22"/>
  <c r="Z126" i="22"/>
  <c r="T28" i="22" s="1"/>
  <c r="Z127" i="22"/>
  <c r="Z128" i="22"/>
  <c r="Z129" i="22"/>
  <c r="Z130" i="22"/>
  <c r="Z131" i="22"/>
  <c r="Z132" i="22"/>
  <c r="Z133" i="22"/>
  <c r="Z134" i="22"/>
  <c r="Z135" i="22"/>
  <c r="Z136" i="22"/>
  <c r="Z137" i="22"/>
  <c r="Z5" i="22"/>
  <c r="J32" i="22"/>
  <c r="K32" i="22"/>
  <c r="T13" i="40" l="1"/>
  <c r="V12" i="40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T14" i="40" l="1"/>
  <c r="V13" i="40"/>
  <c r="AQ4" i="1"/>
  <c r="AR4" i="1"/>
  <c r="AS4" i="1"/>
  <c r="AQ5" i="1"/>
  <c r="AR5" i="1"/>
  <c r="AS5" i="1"/>
  <c r="AQ6" i="1"/>
  <c r="AR6" i="1"/>
  <c r="AS6" i="1"/>
  <c r="AQ7" i="1"/>
  <c r="AR7" i="1"/>
  <c r="AS7" i="1"/>
  <c r="T15" i="40" l="1"/>
  <c r="V14" i="40"/>
  <c r="E35" i="8"/>
  <c r="E36" i="8"/>
  <c r="T16" i="40" l="1"/>
  <c r="V15" i="40"/>
  <c r="E37" i="8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T17" i="40" l="1"/>
  <c r="V16" i="40"/>
  <c r="N25" i="3"/>
  <c r="Q4" i="3"/>
  <c r="P4" i="3"/>
  <c r="N4" i="3"/>
  <c r="O4" i="3"/>
  <c r="T18" i="40" l="1"/>
  <c r="V17" i="40"/>
  <c r="O25" i="3"/>
  <c r="T19" i="40" l="1"/>
  <c r="V18" i="40"/>
  <c r="J7" i="25"/>
  <c r="Q7" i="25" s="1"/>
  <c r="J9" i="25"/>
  <c r="Q9" i="25" s="1"/>
  <c r="J6" i="25"/>
  <c r="Q6" i="25" s="1"/>
  <c r="J27" i="25"/>
  <c r="Q27" i="25" s="1"/>
  <c r="J8" i="25"/>
  <c r="Q8" i="25" s="1"/>
  <c r="J11" i="25"/>
  <c r="Q11" i="25" s="1"/>
  <c r="J12" i="25"/>
  <c r="J13" i="25"/>
  <c r="Q13" i="25" s="1"/>
  <c r="J14" i="25"/>
  <c r="Q14" i="25" s="1"/>
  <c r="J15" i="25"/>
  <c r="Q15" i="25" s="1"/>
  <c r="J17" i="25"/>
  <c r="Q17" i="25" s="1"/>
  <c r="J18" i="25"/>
  <c r="Q18" i="25" s="1"/>
  <c r="J16" i="25"/>
  <c r="Q16" i="25" s="1"/>
  <c r="J38" i="25"/>
  <c r="Q38" i="25" s="1"/>
  <c r="J20" i="25"/>
  <c r="Q20" i="25" s="1"/>
  <c r="J22" i="25"/>
  <c r="Q22" i="25" s="1"/>
  <c r="J21" i="25"/>
  <c r="Q21" i="25" s="1"/>
  <c r="J33" i="25"/>
  <c r="Q33" i="25" s="1"/>
  <c r="J24" i="25"/>
  <c r="Q24" i="25" s="1"/>
  <c r="J23" i="25"/>
  <c r="Q23" i="25" s="1"/>
  <c r="J29" i="25"/>
  <c r="Q29" i="25" s="1"/>
  <c r="J28" i="25"/>
  <c r="Q28" i="25" s="1"/>
  <c r="J30" i="25"/>
  <c r="Q30" i="25" s="1"/>
  <c r="J25" i="25"/>
  <c r="Q25" i="25" s="1"/>
  <c r="J26" i="25"/>
  <c r="Q26" i="25" s="1"/>
  <c r="J34" i="25"/>
  <c r="Q34" i="25" s="1"/>
  <c r="J31" i="25"/>
  <c r="Q31" i="25" s="1"/>
  <c r="J35" i="25"/>
  <c r="Q35" i="25" s="1"/>
  <c r="J36" i="25"/>
  <c r="Q36" i="25" s="1"/>
  <c r="J37" i="25"/>
  <c r="Q37" i="25" s="1"/>
  <c r="J5" i="25"/>
  <c r="Q5" i="25" s="1"/>
  <c r="Q12" i="25"/>
  <c r="AA17" i="1"/>
  <c r="AA16" i="1"/>
  <c r="T20" i="40" l="1"/>
  <c r="V19" i="40"/>
  <c r="BL6" i="4"/>
  <c r="T21" i="40" l="1"/>
  <c r="V20" i="40"/>
  <c r="AA11" i="1"/>
  <c r="AA12" i="1"/>
  <c r="AA13" i="1"/>
  <c r="AA14" i="1"/>
  <c r="AA15" i="1"/>
  <c r="AA24" i="1"/>
  <c r="T22" i="40" l="1"/>
  <c r="V21" i="40"/>
  <c r="X4" i="8"/>
  <c r="Z4" i="8"/>
  <c r="AA4" i="8"/>
  <c r="AB4" i="8"/>
  <c r="AC4" i="8"/>
  <c r="AD4" i="8"/>
  <c r="AE4" i="8"/>
  <c r="W4" i="8"/>
  <c r="X13" i="8"/>
  <c r="Z13" i="8"/>
  <c r="AA13" i="8"/>
  <c r="AB13" i="8"/>
  <c r="AC13" i="8"/>
  <c r="AD13" i="8"/>
  <c r="W13" i="8"/>
  <c r="T13" i="8"/>
  <c r="T23" i="40" l="1"/>
  <c r="V22" i="40"/>
  <c r="N29" i="22"/>
  <c r="O29" i="22"/>
  <c r="P29" i="22"/>
  <c r="Q29" i="22"/>
  <c r="R29" i="22"/>
  <c r="S29" i="22"/>
  <c r="N4" i="22"/>
  <c r="O4" i="22"/>
  <c r="P4" i="22"/>
  <c r="Q4" i="22"/>
  <c r="R4" i="22"/>
  <c r="S4" i="22"/>
  <c r="T24" i="40" l="1"/>
  <c r="V23" i="40"/>
  <c r="O32" i="23"/>
  <c r="N32" i="23"/>
  <c r="M32" i="23"/>
  <c r="L32" i="23"/>
  <c r="K32" i="23"/>
  <c r="J32" i="23"/>
  <c r="I32" i="23"/>
  <c r="H32" i="23"/>
  <c r="G32" i="23"/>
  <c r="F32" i="23"/>
  <c r="E32" i="23"/>
  <c r="D32" i="23"/>
  <c r="AA31" i="23"/>
  <c r="Z31" i="23"/>
  <c r="Y31" i="23"/>
  <c r="X31" i="23"/>
  <c r="W31" i="23"/>
  <c r="V31" i="23"/>
  <c r="U31" i="23"/>
  <c r="T31" i="23"/>
  <c r="AA29" i="23"/>
  <c r="Z29" i="23"/>
  <c r="Y29" i="23"/>
  <c r="X29" i="23"/>
  <c r="W29" i="23"/>
  <c r="V29" i="23"/>
  <c r="U29" i="23"/>
  <c r="T29" i="23"/>
  <c r="S29" i="23"/>
  <c r="R29" i="23"/>
  <c r="Q29" i="23"/>
  <c r="AA28" i="23"/>
  <c r="Z28" i="23"/>
  <c r="Y28" i="23"/>
  <c r="X28" i="23"/>
  <c r="W28" i="23"/>
  <c r="V28" i="23"/>
  <c r="U28" i="23"/>
  <c r="T28" i="23"/>
  <c r="S28" i="23"/>
  <c r="R28" i="23"/>
  <c r="Q28" i="23"/>
  <c r="AA27" i="23"/>
  <c r="Z27" i="23"/>
  <c r="Y27" i="23"/>
  <c r="X27" i="23"/>
  <c r="W27" i="23"/>
  <c r="V27" i="23"/>
  <c r="U27" i="23"/>
  <c r="T27" i="23"/>
  <c r="S27" i="23"/>
  <c r="R27" i="23"/>
  <c r="Q27" i="23"/>
  <c r="AA26" i="23"/>
  <c r="Z26" i="23"/>
  <c r="Y26" i="23"/>
  <c r="X26" i="23"/>
  <c r="W26" i="23"/>
  <c r="V26" i="23"/>
  <c r="U26" i="23"/>
  <c r="T26" i="23"/>
  <c r="S26" i="23"/>
  <c r="R26" i="23"/>
  <c r="Q26" i="23"/>
  <c r="AA25" i="23"/>
  <c r="Z25" i="23"/>
  <c r="Y25" i="23"/>
  <c r="X25" i="23"/>
  <c r="W25" i="23"/>
  <c r="V25" i="23"/>
  <c r="U25" i="23"/>
  <c r="T25" i="23"/>
  <c r="S25" i="23"/>
  <c r="R25" i="23"/>
  <c r="Q25" i="23"/>
  <c r="AA24" i="23"/>
  <c r="Z24" i="23"/>
  <c r="Y24" i="23"/>
  <c r="X24" i="23"/>
  <c r="W24" i="23"/>
  <c r="V24" i="23"/>
  <c r="U24" i="23"/>
  <c r="T24" i="23"/>
  <c r="S24" i="23"/>
  <c r="R24" i="23"/>
  <c r="Q24" i="23"/>
  <c r="AA23" i="23"/>
  <c r="Z23" i="23"/>
  <c r="Y23" i="23"/>
  <c r="X23" i="23"/>
  <c r="W23" i="23"/>
  <c r="V23" i="23"/>
  <c r="U23" i="23"/>
  <c r="T23" i="23"/>
  <c r="S23" i="23"/>
  <c r="R23" i="23"/>
  <c r="Q23" i="23"/>
  <c r="AA22" i="23"/>
  <c r="Z22" i="23"/>
  <c r="Y22" i="23"/>
  <c r="X22" i="23"/>
  <c r="W22" i="23"/>
  <c r="V22" i="23"/>
  <c r="U22" i="23"/>
  <c r="T22" i="23"/>
  <c r="S22" i="23"/>
  <c r="R22" i="23"/>
  <c r="Q22" i="23"/>
  <c r="AA21" i="23"/>
  <c r="Z21" i="23"/>
  <c r="Y21" i="23"/>
  <c r="X21" i="23"/>
  <c r="W21" i="23"/>
  <c r="V21" i="23"/>
  <c r="U21" i="23"/>
  <c r="T21" i="23"/>
  <c r="S21" i="23"/>
  <c r="R21" i="23"/>
  <c r="Q21" i="23"/>
  <c r="AA20" i="23"/>
  <c r="Z20" i="23"/>
  <c r="Y20" i="23"/>
  <c r="X20" i="23"/>
  <c r="W20" i="23"/>
  <c r="V20" i="23"/>
  <c r="U20" i="23"/>
  <c r="T20" i="23"/>
  <c r="S20" i="23"/>
  <c r="R20" i="23"/>
  <c r="Q20" i="23"/>
  <c r="AA19" i="23"/>
  <c r="Z19" i="23"/>
  <c r="Y19" i="23"/>
  <c r="X19" i="23"/>
  <c r="W19" i="23"/>
  <c r="V19" i="23"/>
  <c r="U19" i="23"/>
  <c r="T19" i="23"/>
  <c r="S19" i="23"/>
  <c r="R19" i="23"/>
  <c r="Q19" i="23"/>
  <c r="AA18" i="23"/>
  <c r="Z18" i="23"/>
  <c r="Y18" i="23"/>
  <c r="X18" i="23"/>
  <c r="W18" i="23"/>
  <c r="V18" i="23"/>
  <c r="U18" i="23"/>
  <c r="T18" i="23"/>
  <c r="S18" i="23"/>
  <c r="R18" i="23"/>
  <c r="Q18" i="23"/>
  <c r="AA17" i="23"/>
  <c r="Z17" i="23"/>
  <c r="Y17" i="23"/>
  <c r="X17" i="23"/>
  <c r="W17" i="23"/>
  <c r="V17" i="23"/>
  <c r="U17" i="23"/>
  <c r="T17" i="23"/>
  <c r="S17" i="23"/>
  <c r="R17" i="23"/>
  <c r="Q17" i="23"/>
  <c r="AA16" i="23"/>
  <c r="Z16" i="23"/>
  <c r="Y16" i="23"/>
  <c r="X16" i="23"/>
  <c r="W16" i="23"/>
  <c r="V16" i="23"/>
  <c r="U16" i="23"/>
  <c r="T16" i="23"/>
  <c r="S16" i="23"/>
  <c r="R16" i="23"/>
  <c r="Q16" i="23"/>
  <c r="AA15" i="23"/>
  <c r="Z15" i="23"/>
  <c r="Y15" i="23"/>
  <c r="X15" i="23"/>
  <c r="W15" i="23"/>
  <c r="V15" i="23"/>
  <c r="U15" i="23"/>
  <c r="T15" i="23"/>
  <c r="S15" i="23"/>
  <c r="R15" i="23"/>
  <c r="Q15" i="23"/>
  <c r="AA14" i="23"/>
  <c r="Z14" i="23"/>
  <c r="Y14" i="23"/>
  <c r="X14" i="23"/>
  <c r="W14" i="23"/>
  <c r="V14" i="23"/>
  <c r="U14" i="23"/>
  <c r="T14" i="23"/>
  <c r="S14" i="23"/>
  <c r="R14" i="23"/>
  <c r="Q14" i="23"/>
  <c r="AA13" i="23"/>
  <c r="Z13" i="23"/>
  <c r="Y13" i="23"/>
  <c r="X13" i="23"/>
  <c r="W13" i="23"/>
  <c r="V13" i="23"/>
  <c r="U13" i="23"/>
  <c r="T13" i="23"/>
  <c r="S13" i="23"/>
  <c r="R13" i="23"/>
  <c r="Q13" i="23"/>
  <c r="AA12" i="23"/>
  <c r="Z12" i="23"/>
  <c r="Y12" i="23"/>
  <c r="X12" i="23"/>
  <c r="W12" i="23"/>
  <c r="V12" i="23"/>
  <c r="U12" i="23"/>
  <c r="T12" i="23"/>
  <c r="S12" i="23"/>
  <c r="R12" i="23"/>
  <c r="Q12" i="23"/>
  <c r="AA11" i="23"/>
  <c r="Z11" i="23"/>
  <c r="Y11" i="23"/>
  <c r="X11" i="23"/>
  <c r="W11" i="23"/>
  <c r="V11" i="23"/>
  <c r="U11" i="23"/>
  <c r="T11" i="23"/>
  <c r="S11" i="23"/>
  <c r="R11" i="23"/>
  <c r="Q11" i="23"/>
  <c r="AA10" i="23"/>
  <c r="Z10" i="23"/>
  <c r="Y10" i="23"/>
  <c r="X10" i="23"/>
  <c r="W10" i="23"/>
  <c r="V10" i="23"/>
  <c r="U10" i="23"/>
  <c r="T10" i="23"/>
  <c r="S10" i="23"/>
  <c r="R10" i="23"/>
  <c r="Q10" i="23"/>
  <c r="AA9" i="23"/>
  <c r="Z9" i="23"/>
  <c r="Y9" i="23"/>
  <c r="X9" i="23"/>
  <c r="W9" i="23"/>
  <c r="V9" i="23"/>
  <c r="U9" i="23"/>
  <c r="T9" i="23"/>
  <c r="S9" i="23"/>
  <c r="R9" i="23"/>
  <c r="Q9" i="23"/>
  <c r="AA8" i="23"/>
  <c r="Z8" i="23"/>
  <c r="Y8" i="23"/>
  <c r="X8" i="23"/>
  <c r="W8" i="23"/>
  <c r="V8" i="23"/>
  <c r="U8" i="23"/>
  <c r="T8" i="23"/>
  <c r="S8" i="23"/>
  <c r="R8" i="23"/>
  <c r="Q8" i="23"/>
  <c r="AA7" i="23"/>
  <c r="Z7" i="23"/>
  <c r="Y7" i="23"/>
  <c r="X7" i="23"/>
  <c r="W7" i="23"/>
  <c r="V7" i="23"/>
  <c r="U7" i="23"/>
  <c r="T7" i="23"/>
  <c r="S7" i="23"/>
  <c r="R7" i="23"/>
  <c r="Q7" i="23"/>
  <c r="AA6" i="23"/>
  <c r="Z6" i="23"/>
  <c r="Y6" i="23"/>
  <c r="X6" i="23"/>
  <c r="W6" i="23"/>
  <c r="V6" i="23"/>
  <c r="U6" i="23"/>
  <c r="T6" i="23"/>
  <c r="S6" i="23"/>
  <c r="R6" i="23"/>
  <c r="Q6" i="23"/>
  <c r="AA5" i="23"/>
  <c r="Z5" i="23"/>
  <c r="Y5" i="23"/>
  <c r="X5" i="23"/>
  <c r="W5" i="23"/>
  <c r="V5" i="23"/>
  <c r="U5" i="23"/>
  <c r="T5" i="23"/>
  <c r="S5" i="23"/>
  <c r="R5" i="23"/>
  <c r="Q5" i="23"/>
  <c r="T25" i="40" l="1"/>
  <c r="V24" i="40"/>
  <c r="P32" i="23"/>
  <c r="T26" i="40" l="1"/>
  <c r="V25" i="40"/>
  <c r="I32" i="22"/>
  <c r="H32" i="22"/>
  <c r="P32" i="22" s="1"/>
  <c r="G32" i="22"/>
  <c r="F32" i="22"/>
  <c r="E32" i="22"/>
  <c r="Q31" i="22"/>
  <c r="P31" i="22"/>
  <c r="O31" i="22"/>
  <c r="N31" i="22"/>
  <c r="T27" i="40" l="1"/>
  <c r="V26" i="40"/>
  <c r="L32" i="22"/>
  <c r="N32" i="22"/>
  <c r="O32" i="22"/>
  <c r="R32" i="22"/>
  <c r="S32" i="22"/>
  <c r="Q32" i="22"/>
  <c r="AL6" i="4"/>
  <c r="T28" i="40" l="1"/>
  <c r="V27" i="40"/>
  <c r="C30" i="11"/>
  <c r="T29" i="40" l="1"/>
  <c r="V28" i="40"/>
  <c r="P25" i="3"/>
  <c r="V5" i="20"/>
  <c r="V6" i="20"/>
  <c r="V7" i="20"/>
  <c r="AA6" i="1"/>
  <c r="AA7" i="1"/>
  <c r="AA8" i="1"/>
  <c r="AA9" i="1"/>
  <c r="AA10" i="1"/>
  <c r="T30" i="40" l="1"/>
  <c r="V29" i="40"/>
  <c r="Q25" i="3"/>
  <c r="R25" i="3"/>
  <c r="L25" i="3"/>
  <c r="S25" i="3" s="1"/>
  <c r="X42" i="8"/>
  <c r="Z42" i="8" s="1"/>
  <c r="X41" i="8"/>
  <c r="Z41" i="8" s="1"/>
  <c r="T31" i="40" l="1"/>
  <c r="V30" i="40"/>
  <c r="L10" i="20"/>
  <c r="V10" i="20" s="1"/>
  <c r="T32" i="40" l="1"/>
  <c r="V31" i="40"/>
  <c r="P35" i="8"/>
  <c r="K35" i="8"/>
  <c r="T33" i="40" l="1"/>
  <c r="V32" i="40"/>
  <c r="Q4" i="20"/>
  <c r="R4" i="20"/>
  <c r="S4" i="20"/>
  <c r="T4" i="20"/>
  <c r="U4" i="20"/>
  <c r="V4" i="20"/>
  <c r="Q5" i="20"/>
  <c r="R5" i="20"/>
  <c r="S5" i="20"/>
  <c r="T5" i="20"/>
  <c r="U5" i="20"/>
  <c r="T34" i="40" l="1"/>
  <c r="V33" i="40"/>
  <c r="P36" i="8"/>
  <c r="K36" i="8"/>
  <c r="T35" i="40" l="1"/>
  <c r="V34" i="40"/>
  <c r="P37" i="8"/>
  <c r="K37" i="8"/>
  <c r="T36" i="40" l="1"/>
  <c r="V35" i="40"/>
  <c r="AE13" i="8"/>
  <c r="S13" i="8"/>
  <c r="T37" i="40" l="1"/>
  <c r="V36" i="40"/>
  <c r="J10" i="20"/>
  <c r="K10" i="20"/>
  <c r="P10" i="20"/>
  <c r="T38" i="40" l="1"/>
  <c r="V37" i="40"/>
  <c r="U10" i="20"/>
  <c r="T10" i="20"/>
  <c r="S10" i="20"/>
  <c r="Q10" i="20"/>
  <c r="R10" i="20"/>
  <c r="M10" i="20"/>
  <c r="Q6" i="20"/>
  <c r="R6" i="20"/>
  <c r="S6" i="20"/>
  <c r="T6" i="20"/>
  <c r="U6" i="20"/>
  <c r="Q7" i="20"/>
  <c r="R7" i="20"/>
  <c r="S7" i="20"/>
  <c r="T7" i="20"/>
  <c r="U7" i="20"/>
  <c r="Q8" i="20"/>
  <c r="R8" i="20"/>
  <c r="S8" i="20"/>
  <c r="T8" i="20"/>
  <c r="U8" i="20"/>
  <c r="O9" i="20"/>
  <c r="Q9" i="20"/>
  <c r="R9" i="20"/>
  <c r="S9" i="20"/>
  <c r="T9" i="20"/>
  <c r="U9" i="20"/>
  <c r="O10" i="20"/>
  <c r="T39" i="40" l="1"/>
  <c r="V38" i="40"/>
  <c r="O28" i="2"/>
  <c r="T40" i="40" l="1"/>
  <c r="V39" i="40"/>
  <c r="Q28" i="2"/>
  <c r="S28" i="2"/>
  <c r="R28" i="2"/>
  <c r="U28" i="2"/>
  <c r="T28" i="2"/>
  <c r="P28" i="2"/>
  <c r="T41" i="40" l="1"/>
  <c r="V40" i="40"/>
  <c r="AA4" i="1"/>
  <c r="T42" i="40" l="1"/>
  <c r="V41" i="40"/>
  <c r="O6" i="13"/>
  <c r="P6" i="13"/>
  <c r="Q6" i="13"/>
  <c r="R6" i="13"/>
  <c r="S6" i="13"/>
  <c r="T6" i="13"/>
  <c r="O5" i="14"/>
  <c r="P5" i="14"/>
  <c r="Q5" i="14"/>
  <c r="R5" i="14"/>
  <c r="S5" i="14"/>
  <c r="T5" i="14"/>
  <c r="O6" i="14"/>
  <c r="P6" i="14"/>
  <c r="Q6" i="14"/>
  <c r="R6" i="14"/>
  <c r="S6" i="14"/>
  <c r="T6" i="14"/>
  <c r="D11" i="13"/>
  <c r="F11" i="13"/>
  <c r="N11" i="13" s="1"/>
  <c r="G11" i="13"/>
  <c r="H11" i="13"/>
  <c r="P11" i="13" s="1"/>
  <c r="I11" i="13"/>
  <c r="Q11" i="13" s="1"/>
  <c r="J11" i="13"/>
  <c r="K11" i="13"/>
  <c r="S11" i="13" s="1"/>
  <c r="L11" i="13"/>
  <c r="F9" i="14"/>
  <c r="G9" i="14"/>
  <c r="O9" i="14" s="1"/>
  <c r="H9" i="14"/>
  <c r="P9" i="14" s="1"/>
  <c r="I9" i="14"/>
  <c r="Q9" i="14" s="1"/>
  <c r="J9" i="14"/>
  <c r="K9" i="14"/>
  <c r="S9" i="14" s="1"/>
  <c r="L9" i="14"/>
  <c r="T9" i="14" s="1"/>
  <c r="D9" i="14"/>
  <c r="T8" i="14"/>
  <c r="S8" i="14"/>
  <c r="R8" i="14"/>
  <c r="Q8" i="14"/>
  <c r="P8" i="14"/>
  <c r="O8" i="14"/>
  <c r="N8" i="14"/>
  <c r="T7" i="14"/>
  <c r="S7" i="14"/>
  <c r="R7" i="14"/>
  <c r="Q7" i="14"/>
  <c r="P7" i="14"/>
  <c r="O7" i="14"/>
  <c r="N7" i="14"/>
  <c r="T4" i="14"/>
  <c r="S4" i="14"/>
  <c r="R4" i="14"/>
  <c r="Q4" i="14"/>
  <c r="P4" i="14"/>
  <c r="O4" i="14"/>
  <c r="N4" i="14"/>
  <c r="T3" i="14"/>
  <c r="S3" i="14"/>
  <c r="R3" i="14"/>
  <c r="Q3" i="14"/>
  <c r="P3" i="14"/>
  <c r="O3" i="14"/>
  <c r="N3" i="14"/>
  <c r="N13" i="13"/>
  <c r="N12" i="13"/>
  <c r="T10" i="13"/>
  <c r="S10" i="13"/>
  <c r="R10" i="13"/>
  <c r="Q10" i="13"/>
  <c r="P10" i="13"/>
  <c r="O10" i="13"/>
  <c r="N10" i="13"/>
  <c r="T9" i="13"/>
  <c r="S9" i="13"/>
  <c r="R9" i="13"/>
  <c r="Q9" i="13"/>
  <c r="P9" i="13"/>
  <c r="O9" i="13"/>
  <c r="N9" i="13"/>
  <c r="T8" i="13"/>
  <c r="S8" i="13"/>
  <c r="R8" i="13"/>
  <c r="Q8" i="13"/>
  <c r="P8" i="13"/>
  <c r="O8" i="13"/>
  <c r="N8" i="13"/>
  <c r="T7" i="13"/>
  <c r="S7" i="13"/>
  <c r="R7" i="13"/>
  <c r="Q7" i="13"/>
  <c r="P7" i="13"/>
  <c r="O7" i="13"/>
  <c r="N7" i="13"/>
  <c r="T5" i="13"/>
  <c r="S5" i="13"/>
  <c r="R5" i="13"/>
  <c r="Q5" i="13"/>
  <c r="P5" i="13"/>
  <c r="O5" i="13"/>
  <c r="N5" i="13"/>
  <c r="T4" i="13"/>
  <c r="S4" i="13"/>
  <c r="R4" i="13"/>
  <c r="Q4" i="13"/>
  <c r="P4" i="13"/>
  <c r="O4" i="13"/>
  <c r="N4" i="13"/>
  <c r="T3" i="13"/>
  <c r="S3" i="13"/>
  <c r="R3" i="13"/>
  <c r="Q3" i="13"/>
  <c r="P3" i="13"/>
  <c r="O3" i="13"/>
  <c r="N3" i="13"/>
  <c r="AA5" i="1"/>
  <c r="T43" i="40" l="1"/>
  <c r="V42" i="40"/>
  <c r="O11" i="13"/>
  <c r="R9" i="14"/>
  <c r="T11" i="13"/>
  <c r="R11" i="13"/>
  <c r="T44" i="40" l="1"/>
  <c r="V43" i="40"/>
  <c r="T45" i="40" l="1"/>
  <c r="V44" i="40"/>
  <c r="T46" i="40" l="1"/>
  <c r="V45" i="40"/>
  <c r="T47" i="40" l="1"/>
  <c r="V46" i="40"/>
  <c r="T48" i="40" l="1"/>
  <c r="V47" i="40"/>
  <c r="T49" i="40" l="1"/>
  <c r="V48" i="40"/>
  <c r="T50" i="40" l="1"/>
  <c r="V49" i="40"/>
  <c r="T51" i="40" l="1"/>
  <c r="V50" i="40"/>
  <c r="T52" i="40" l="1"/>
  <c r="V51" i="40"/>
  <c r="V52" i="40" l="1"/>
  <c r="T53" i="40"/>
  <c r="V53" i="40" l="1"/>
  <c r="T54" i="40"/>
  <c r="V54" i="40" l="1"/>
  <c r="T55" i="40"/>
  <c r="V55" i="40" l="1"/>
  <c r="T56" i="40"/>
  <c r="V56" i="40" l="1"/>
  <c r="T57" i="40"/>
  <c r="V57" i="40" l="1"/>
  <c r="T58" i="40"/>
  <c r="V58" i="40" l="1"/>
  <c r="T59" i="40"/>
  <c r="T60" i="40" l="1"/>
  <c r="V59" i="40"/>
  <c r="V60" i="40" l="1"/>
  <c r="T61" i="40"/>
  <c r="V61" i="40" l="1"/>
  <c r="T62" i="40"/>
  <c r="V62" i="40" l="1"/>
  <c r="T63" i="40"/>
  <c r="V63" i="40" l="1"/>
  <c r="T64" i="40"/>
  <c r="V64" i="40" l="1"/>
  <c r="T65" i="40"/>
  <c r="V65" i="40" l="1"/>
  <c r="T66" i="40"/>
  <c r="V66" i="40" l="1"/>
  <c r="T67" i="40"/>
  <c r="V67" i="40" l="1"/>
  <c r="T68" i="40"/>
  <c r="V68" i="40" l="1"/>
  <c r="T69" i="40"/>
  <c r="V69" i="40" l="1"/>
  <c r="T70" i="40"/>
  <c r="V70" i="40" l="1"/>
  <c r="T71" i="40"/>
  <c r="V71" i="40" l="1"/>
  <c r="T72" i="40"/>
  <c r="V72" i="40" l="1"/>
  <c r="T73" i="40"/>
  <c r="V73" i="40" l="1"/>
  <c r="T74" i="40"/>
  <c r="V74" i="40" l="1"/>
  <c r="T75" i="40"/>
  <c r="V75" i="40" l="1"/>
  <c r="T76" i="40"/>
  <c r="V76" i="40" l="1"/>
  <c r="T77" i="40"/>
  <c r="V77" i="40" l="1"/>
  <c r="T78" i="40"/>
  <c r="V78" i="40" l="1"/>
  <c r="T79" i="40"/>
  <c r="V79" i="40" l="1"/>
  <c r="T80" i="40"/>
  <c r="V80" i="40" l="1"/>
  <c r="T81" i="40"/>
  <c r="T82" i="40" l="1"/>
  <c r="V81" i="40"/>
  <c r="V82" i="40" l="1"/>
  <c r="T83" i="40"/>
  <c r="V83" i="40" l="1"/>
  <c r="T84" i="40"/>
  <c r="T85" i="40" l="1"/>
  <c r="V84" i="40"/>
  <c r="T86" i="40" l="1"/>
  <c r="V85" i="40"/>
  <c r="T87" i="40" l="1"/>
  <c r="V86" i="40"/>
  <c r="V87" i="40" l="1"/>
  <c r="T88" i="40"/>
  <c r="V88" i="40" l="1"/>
  <c r="T89" i="40"/>
  <c r="V89" i="40" l="1"/>
  <c r="T90" i="40"/>
  <c r="V90" i="40" l="1"/>
  <c r="T91" i="40"/>
  <c r="V91" i="40" l="1"/>
  <c r="T92" i="40"/>
  <c r="T93" i="40" l="1"/>
  <c r="V92" i="40"/>
  <c r="T94" i="40" l="1"/>
  <c r="V94" i="40" s="1"/>
  <c r="V93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1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4" authorId="0" shapeId="0" xr:uid="{00000000-0006-0000-1B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2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3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4" authorId="0" shapeId="0" xr:uid="{00000000-0006-0000-0400-000001000000}">
      <text>
        <r>
          <rPr>
            <sz val="8"/>
            <color indexed="81"/>
            <rFont val="Tahoma"/>
            <family val="2"/>
          </rPr>
          <t>If tag group was mixed, this is total number of spring chinook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8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9832315E-B56D-45EB-AFD3-FAE96A201B98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9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sharedStrings.xml><?xml version="1.0" encoding="utf-8"?>
<sst xmlns="http://schemas.openxmlformats.org/spreadsheetml/2006/main" count="1319" uniqueCount="339">
  <si>
    <t>tag file id</t>
  </si>
  <si>
    <t>PRO</t>
  </si>
  <si>
    <t>MCJ</t>
  </si>
  <si>
    <t>JDJ</t>
  </si>
  <si>
    <t>B2J</t>
  </si>
  <si>
    <t>BCC</t>
  </si>
  <si>
    <t>TWX</t>
  </si>
  <si>
    <t>Description</t>
  </si>
  <si>
    <t>Tagged</t>
  </si>
  <si>
    <t>Released</t>
  </si>
  <si>
    <t>ReleaseSite</t>
  </si>
  <si>
    <t>TOPPEC</t>
  </si>
  <si>
    <t>SATUSC</t>
  </si>
  <si>
    <t>CFJ</t>
  </si>
  <si>
    <t>ESJ</t>
  </si>
  <si>
    <t>JCJ</t>
  </si>
  <si>
    <t>NATCHR</t>
  </si>
  <si>
    <t>AHTANC</t>
  </si>
  <si>
    <t>YAKIM2</t>
  </si>
  <si>
    <t>ROZ</t>
  </si>
  <si>
    <t>Site</t>
  </si>
  <si>
    <t>Detections</t>
  </si>
  <si>
    <t>weir (ladder) detections excluded</t>
  </si>
  <si>
    <t>TANEUC</t>
  </si>
  <si>
    <t>NFTEAN</t>
  </si>
  <si>
    <t>TEANAR</t>
  </si>
  <si>
    <t>Weir position (deployed if showing)</t>
  </si>
  <si>
    <t>00RozaReleases&amp;Detections_sock</t>
  </si>
  <si>
    <t>TAN</t>
  </si>
  <si>
    <t>00CrosstabCleElum</t>
  </si>
  <si>
    <t>LMT</t>
  </si>
  <si>
    <t>(ladder detections excluded)</t>
  </si>
  <si>
    <t>FirstDateInt</t>
  </si>
  <si>
    <t>LastDateInteger</t>
  </si>
  <si>
    <t>CountOfTravelTime</t>
  </si>
  <si>
    <t>AvgOfTravelTime</t>
  </si>
  <si>
    <t>MaxOfTravelTime</t>
  </si>
  <si>
    <t>MinOfTravelTime</t>
  </si>
  <si>
    <t>StDevOfTravelTime</t>
  </si>
  <si>
    <t>Date</t>
  </si>
  <si>
    <t>00CrosstabCohoSmoltsByDate&amp;ObsSite</t>
  </si>
  <si>
    <t>Integer1stDate</t>
  </si>
  <si>
    <t>Prosser ladder detections INCLUDED</t>
  </si>
  <si>
    <t>00CrosstabSummerSmoltsByDate&amp;ObsSite</t>
  </si>
  <si>
    <t>00CrosstabFallSubsByDate&amp;ObsSite</t>
  </si>
  <si>
    <t>00CrosstabFallYearlingsByDate&amp;ObsSite</t>
  </si>
  <si>
    <t>http://www.ptagis.org/services/event-logs/view-event-logs</t>
  </si>
  <si>
    <t>SWAUKC</t>
  </si>
  <si>
    <t>NFT</t>
  </si>
  <si>
    <t>UMT</t>
  </si>
  <si>
    <t>SWK</t>
  </si>
  <si>
    <t>TOP</t>
  </si>
  <si>
    <t>SAT</t>
  </si>
  <si>
    <t>00CrosstabCohoWithReleases</t>
  </si>
  <si>
    <t>CFSAboveRoza</t>
  </si>
  <si>
    <t>CFSBelowRozaBySubtraction</t>
  </si>
  <si>
    <t>WDFW tags included</t>
  </si>
  <si>
    <t>Prosser ladder detections included</t>
  </si>
  <si>
    <t>Release Date</t>
  </si>
  <si>
    <t>for every new release, run PTAGIS query TagCountByRelDateBDW_DTL_WJB_AllYrs</t>
  </si>
  <si>
    <t>YUMW</t>
  </si>
  <si>
    <t>00CrosstabSuCkWithReleases</t>
  </si>
  <si>
    <t>00qryDailyTravelTimesJCJtoPRO_TrtsCombined</t>
  </si>
  <si>
    <t>00qryDailyTravelTimesCFJtoPRO_TrtsCombined</t>
  </si>
  <si>
    <t>fastest transit</t>
  </si>
  <si>
    <t>distance</t>
  </si>
  <si>
    <t>days</t>
  </si>
  <si>
    <t>km</t>
  </si>
  <si>
    <t>velocity</t>
  </si>
  <si>
    <t>m per second</t>
  </si>
  <si>
    <t>YRWW</t>
  </si>
  <si>
    <t>qryRozaCountByDateWithUMTW_etal_SppCrosstab</t>
  </si>
  <si>
    <t>00qryDailyTravelTimesCFJtoROZ_TrtsCombined</t>
  </si>
  <si>
    <t>PARW</t>
  </si>
  <si>
    <t>AvgOfTravelTimeCFJ-Roza</t>
  </si>
  <si>
    <t>AvgOfTravelTimeRoza-PRO</t>
  </si>
  <si>
    <t>KMperDayCFJ-Roza</t>
  </si>
  <si>
    <t>KMperDayRoza-PRO</t>
  </si>
  <si>
    <t>00qryDailyTravelTimesCFJtoROZtoPRO</t>
  </si>
  <si>
    <t>00qryDailyTravelTimesROZtoPRO_CFJ</t>
  </si>
  <si>
    <t>ROZBYP</t>
  </si>
  <si>
    <t>00RozaReleases&amp;Detections_sthdNew</t>
  </si>
  <si>
    <t>Migration Year YYYY</t>
  </si>
  <si>
    <t>LMC</t>
  </si>
  <si>
    <t>WDFW JUVENILE TAGGING: MANASTASH CREEK 2015</t>
  </si>
  <si>
    <t>WDFW JUVENILE TAGGING: UMTANUM CREEK 2015</t>
  </si>
  <si>
    <t>WDFW JUVENILE TAGGING: YAKIMA RIVER 2015</t>
  </si>
  <si>
    <t>WDFW JUVENILE TAGGING: CLE ELUM RIVER 2015</t>
  </si>
  <si>
    <t>Migration Year</t>
  </si>
  <si>
    <t>YAKIMA-KLICKITAT FISHERIES PROJECT; CLE ELUM SPRING CHINOOK RELEASES; 2016</t>
  </si>
  <si>
    <t>WDFW JUVENILE TAGGING: TANEUM CREEK 2015</t>
  </si>
  <si>
    <t>WDFW JUVENILE TAGGING: TEANAWAY RIVER MAINSTEM 2015</t>
  </si>
  <si>
    <t>WDFW JUVENILE TAGGING: TEANAWAY RIVER MAINSTEM 2014</t>
  </si>
  <si>
    <t>WDFW JUVENILE TAGGING: NORTH FORK TEANAWAY RIVER 2015</t>
  </si>
  <si>
    <t>qryRozaCountByDateWithUMTW_etal</t>
  </si>
  <si>
    <t>CountOftag file id</t>
  </si>
  <si>
    <t>WILD JUVENILE TAGGING, NORTH FORK TEANAWAY RIVER, 2012</t>
  </si>
  <si>
    <t>YAKIMA COHO SMOLTS REARED AT EAGLE CR NFH AND RELEASED FROM HOLMES POND</t>
  </si>
  <si>
    <t>YAKIMA COHO SMOLTS REARED AT EAGLE CR NFH AND RELEASED FROM EASTON POND</t>
  </si>
  <si>
    <t>WDFW JUVENILE TAGGING: SWAUK CREEK 2015</t>
  </si>
  <si>
    <t>YAKIMA COHO PARR PLANTS:  WILSON CR</t>
  </si>
  <si>
    <t>WDFW JUVENILE TAGGING: BIG CREEK 2015</t>
  </si>
  <si>
    <t>YAKIMA COHO PARR PLANTS:  MERCER CR DOWNSTREAM FROM BURIED SECTION</t>
  </si>
  <si>
    <t>SUN</t>
  </si>
  <si>
    <t>Tag Group</t>
  </si>
  <si>
    <t>00qryRozaUpdateByTagGroup</t>
  </si>
  <si>
    <t>CRW</t>
  </si>
  <si>
    <t>ALL LIFE STAGES AND MIGRATION YEARS</t>
  </si>
  <si>
    <t>00CrosstabPacLampreyWithReleases</t>
  </si>
  <si>
    <t>YAKIMA COHO PARR PLANTS:  BIG CR</t>
  </si>
  <si>
    <t>WDFW JUVENILE TAGGING: TANEUM CREEK 2014</t>
  </si>
  <si>
    <t>YAKIMA COHO PARR PLANTS:  MERCER CR UPSTREAM FROM BURIED SECTION</t>
  </si>
  <si>
    <t>WDFW JUVENILE TAGGING: REECER CREEK 2015</t>
  </si>
  <si>
    <t>WDFW JUVENILE TAGGING: WEST FORK TEANAWAY RIVER 2015</t>
  </si>
  <si>
    <t>WDFW JUVENILE TAGGING: SWAUK CREEK 2014</t>
  </si>
  <si>
    <t>YAKIMA COHO PARR PLANTS: LAKE CLE ELUM</t>
  </si>
  <si>
    <t>WILD JUVENILE COHO:  YAKIMA RIVER; KEECHELUS REACH</t>
  </si>
  <si>
    <t>WILD JUVENILE TAGGING, YAKIMA RIVER, 2012</t>
  </si>
  <si>
    <t>B2J+BCC</t>
  </si>
  <si>
    <t>CFSAboveRoza (right axis)</t>
  </si>
  <si>
    <t>CFSBelowRozaBySubtraction (right axis)</t>
  </si>
  <si>
    <t>Chinook (left axis)</t>
  </si>
  <si>
    <t>Coho (left axis)</t>
  </si>
  <si>
    <t>O. mykiss (left axis)</t>
  </si>
  <si>
    <t>COWICC</t>
  </si>
  <si>
    <t>LTNACR</t>
  </si>
  <si>
    <t>RSNAKC</t>
  </si>
  <si>
    <t>CLELMR</t>
  </si>
  <si>
    <t>MANASC</t>
  </si>
  <si>
    <t>AMERIR</t>
  </si>
  <si>
    <t>BUMPR</t>
  </si>
  <si>
    <t>TIETNR</t>
  </si>
  <si>
    <t>YAKIM1</t>
  </si>
  <si>
    <t>Below Naches Bsn</t>
  </si>
  <si>
    <t>Naches Basin</t>
  </si>
  <si>
    <t>Upper Yakima Basin</t>
  </si>
  <si>
    <t>release site</t>
  </si>
  <si>
    <t>LNR</t>
  </si>
  <si>
    <t>For fish tagged as parr, migration year is the year after tagging.</t>
  </si>
  <si>
    <t>NAU</t>
  </si>
  <si>
    <t>DRY3C</t>
  </si>
  <si>
    <t>LOGYC</t>
  </si>
  <si>
    <t>AHTANF</t>
  </si>
  <si>
    <t>Release Site Code</t>
  </si>
  <si>
    <t>JACKCP</t>
  </si>
  <si>
    <t>Mark Count</t>
  </si>
  <si>
    <t>DETECTIONS</t>
  </si>
  <si>
    <t>PERCENTAGES</t>
  </si>
  <si>
    <t>Totals and Percentages</t>
  </si>
  <si>
    <t>Spring Chinook released from locations other than Cle Elum Hatchery or Prosser</t>
  </si>
  <si>
    <t>TEANWF</t>
  </si>
  <si>
    <t>NILEC</t>
  </si>
  <si>
    <t>TEANMF</t>
  </si>
  <si>
    <t>Release Site</t>
  </si>
  <si>
    <t>COWISF</t>
  </si>
  <si>
    <t>JUNGLC</t>
  </si>
  <si>
    <t>LTNANF</t>
  </si>
  <si>
    <t>WILD2C</t>
  </si>
  <si>
    <t>ROCK5C</t>
  </si>
  <si>
    <t>Release Site Code Value</t>
  </si>
  <si>
    <t>REECEC</t>
  </si>
  <si>
    <t>WILSNC</t>
  </si>
  <si>
    <t>PROH</t>
  </si>
  <si>
    <t>LITTLC</t>
  </si>
  <si>
    <t>OAKC</t>
  </si>
  <si>
    <t/>
  </si>
  <si>
    <t>Prevalence of anadromy is linked to upstream distance, probably for 2 reasons:  outmigration survival rate and summer flow and temperature</t>
  </si>
  <si>
    <t>Toppenish is high because of position in the basin and the fact that only smolts and presmolts are tagged</t>
  </si>
  <si>
    <t>00CrosstabFaCkWithReleases&amp;RelDates</t>
  </si>
  <si>
    <t>COLR6</t>
  </si>
  <si>
    <t xml:space="preserve"> 00CrosstabSummerSmoltsByDate&amp;RelSite</t>
  </si>
  <si>
    <t>00CrosstabSummerSmoltsByDateAtMCJByRelSite</t>
  </si>
  <si>
    <t>00CrosstabSummerSmoltsByDateAtPROByRelSite</t>
  </si>
  <si>
    <t>MOUTH</t>
  </si>
  <si>
    <t>PROSSER</t>
  </si>
  <si>
    <t>WANAWISH</t>
  </si>
  <si>
    <t>00CrosstabExperFallSubsByDate&amp;RelSite</t>
  </si>
  <si>
    <t>00CrosstabExperFallSubsAtMCJByRelSite</t>
  </si>
  <si>
    <t>AHTANC,"AHTANF","AHTASF","AMERIR","BUMPR","COWICC","DRY3C","LTNACR","MANASC","NATCHR","NFTEAN","NILEC","RSNAKC","SATUSC","SWAUKC","TANEUC","TEANAR","TEANMF","TEANWF","TIETNR","TOPPEC","YAKIM1","YAKIM2"</t>
  </si>
  <si>
    <t>UMC</t>
  </si>
  <si>
    <t>DTL-2018-193-YPA.XML</t>
  </si>
  <si>
    <t>YAKIMA COHO PARR PLANTS 2018: AHTANUM CR</t>
  </si>
  <si>
    <t>DTL-2018-072-EIT.XML</t>
  </si>
  <si>
    <t>YAKIMA BASIN ECOLOGICAL INTERACTIONS TAGGING 2018</t>
  </si>
  <si>
    <t>DTL-2019-081-YP1.XML</t>
  </si>
  <si>
    <t>YAKIMA COHO SMOLTS REARED AT AND RELEASED FROM PROSSER HATCHERY</t>
  </si>
  <si>
    <t>DTL-2019-080-YAL.XML</t>
  </si>
  <si>
    <t>YAKIMA COHO SMOLT PLANTS (LA SALLE):  AHTANUM CR ON LA SALLE GROUNDS</t>
  </si>
  <si>
    <t>DTL-2019-093-YJC.XML</t>
  </si>
  <si>
    <t>YAKIMA COHO SMOLTS RELEASED FROM JACK CREEK ACCLIMATION SITE</t>
  </si>
  <si>
    <t>Tan</t>
  </si>
  <si>
    <t>DTL-2018-197-YPA.XML</t>
  </si>
  <si>
    <t>YAKIMA COHO PARR PLANTS 2018</t>
  </si>
  <si>
    <t>Parr releases included</t>
  </si>
  <si>
    <t>DTL-2018-337-ES1.XML</t>
  </si>
  <si>
    <t>EAGLE CREEK COHO SMOLTS RELEASED FROM STILES POND</t>
  </si>
  <si>
    <t>DTL-2018-338-EH1.XML</t>
  </si>
  <si>
    <t>EAGLE CREEK COHO SMOLTS RELEASED FROM HOLMES POND</t>
  </si>
  <si>
    <t>DTL-2018-338-EE1.XML</t>
  </si>
  <si>
    <t>EAGLE CREEK COHO SMOLTS RELEASED FROM EASTON POND</t>
  </si>
  <si>
    <t>DTL-2019-101-WCU.XML</t>
  </si>
  <si>
    <t>YAKIMA COHO RELEASED IN WENAS CR ABOVE WENAS LAKE (WENAS WILDLIFE AREA)</t>
  </si>
  <si>
    <t>WENASC</t>
  </si>
  <si>
    <t>DTL-2019-101-WLC.XML</t>
  </si>
  <si>
    <t>YAKIMA COHO RELEASED IN WENAS CREEK BELOW WENAS DAM</t>
  </si>
  <si>
    <t>DTL-2019-101-WLK.XML</t>
  </si>
  <si>
    <t>YAKIMA COHO RELEASED IN WENAS LAKE AT UPPER BOAT LAUNCH</t>
  </si>
  <si>
    <t>LWC</t>
  </si>
  <si>
    <t>JCJ,"NFT","UMT","LMT","SWK","TAN","UMC","LMC","ROZ","LWC","LNR","SUN","TOP","SAT","PRO","MCJ","JDJ","B2J","BCC","TWX"</t>
  </si>
  <si>
    <t>AH1</t>
  </si>
  <si>
    <t>SM1</t>
  </si>
  <si>
    <t>TP2</t>
  </si>
  <si>
    <t>"NFT","UMT","LMT","SWK","TAN","UMC","LMC","ROZ","LNR","AH1","SUN","SM1","TP2","TOP","SAT","PRO","MCJ","JDJ","B2J","BCC","TWX"</t>
  </si>
  <si>
    <t>00CrosstabChandlerSpCkWithReleases</t>
  </si>
  <si>
    <t>https://www.usbr.gov/pn-bin/yak/webarccsv.pl?station=YRPW&amp;year=2019&amp;month=1&amp;day=1&amp;year=2019&amp;month=5&amp;day=15&amp;pcode=QD</t>
  </si>
  <si>
    <t>YRPW</t>
  </si>
  <si>
    <t>CHCW</t>
  </si>
  <si>
    <t>https://www.usbr.gov/pn-bin/yak/webarccsv.pl?station=CHCW&amp;year=2019&amp;month=1&amp;day=1&amp;year=2019&amp;month=5&amp;day=15&amp;pcode=QJ</t>
  </si>
  <si>
    <t>Total</t>
  </si>
  <si>
    <t>Div. Rate</t>
  </si>
  <si>
    <t>Crude Entrain. Rate</t>
  </si>
  <si>
    <t>BIG3C</t>
  </si>
  <si>
    <t>00CrosstabRozaSpCkWithReleases</t>
  </si>
  <si>
    <t>BUCKAP</t>
  </si>
  <si>
    <t>00CrosstabSockeyeSmoltsByDate&amp;ObsSite</t>
  </si>
  <si>
    <t>2LC</t>
  </si>
  <si>
    <t>2BC</t>
  </si>
  <si>
    <t>1LC</t>
  </si>
  <si>
    <t>1BC</t>
  </si>
  <si>
    <t>TNAW</t>
  </si>
  <si>
    <t>00qryDailyTravelTimesESJtoPRO_TrtsCombined</t>
  </si>
  <si>
    <t>CLE</t>
  </si>
  <si>
    <t>JCJ to PRO</t>
  </si>
  <si>
    <t>ESJ to PRO</t>
  </si>
  <si>
    <t>CFJ to PRO</t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</si>
  <si>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Forebay</t>
    </r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</si>
  <si>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Flume</t>
    </r>
  </si>
  <si>
    <t>Mark File</t>
  </si>
  <si>
    <t>ESD</t>
  </si>
  <si>
    <t>TKC</t>
  </si>
  <si>
    <t>00CrosstabSockeyeWithReleases</t>
  </si>
  <si>
    <t>1TC</t>
  </si>
  <si>
    <t>TU2</t>
  </si>
  <si>
    <t>WCC</t>
  </si>
  <si>
    <t>00CrosstabCohoParrByDate&amp;ObsSiteMY2024</t>
  </si>
  <si>
    <t>KCH</t>
  </si>
  <si>
    <t>CLARFP</t>
  </si>
  <si>
    <t>EASTOP</t>
  </si>
  <si>
    <t>00CrosstabEIT_SpCkWithReleases</t>
  </si>
  <si>
    <t>STAFFC</t>
  </si>
  <si>
    <t>DTL-2024-109-CES.xml</t>
  </si>
  <si>
    <t>CLE ELUM LAKE SOCKEYE SMOLTS TAGGED AND RELEASED BELOW DAM</t>
  </si>
  <si>
    <t>DTL-2024-115-SCR.xml</t>
  </si>
  <si>
    <t>SOCKEYE SMOLTS SEINED FROM CLE ELUM LAKE. TAGGED AND TRANSPORTED TO PROSSER. CANAL GROUP RELEASED DIRECTLY BEHIND HEADGATE, PROSSER BOAT LAUNCH GROUP RELEASED AT BOAT LAUNCH</t>
  </si>
  <si>
    <t>CLETAL</t>
  </si>
  <si>
    <t>ROZFBY</t>
  </si>
  <si>
    <t>SSJ</t>
  </si>
  <si>
    <t>CHANDL</t>
  </si>
  <si>
    <t>PROFBY</t>
  </si>
  <si>
    <t>https://www.usbr.gov/pn-bin/daily.pl?format=html&amp;flags=false&amp;description=true&amp;station=YRWW&amp;year=2024&amp;month=3&amp;day=1&amp;year=2024&amp;month=6&amp;day=30&amp;pcode=QD</t>
  </si>
  <si>
    <t>https://www.usbr.gov/pn-bin/daily.pl?format=html&amp;flags=false&amp;description=true&amp;station=YUMW&amp;year=2024&amp;month=3&amp;day=1&amp;year=2024&amp;month=6&amp;day=30&amp;pcode=QD</t>
  </si>
  <si>
    <t>https://www.usbr.gov/pn-bin/daily.pl?format=html&amp;flags=false&amp;description=true&amp;station=TNAW&amp;year=2024&amp;month=3&amp;day=1&amp;year=2024&amp;month=6&amp;day=30&amp;pcode=QD</t>
  </si>
  <si>
    <t>https://www.usbr.gov/pn-bin/daily.pl?format=html&amp;flags=false&amp;description=true&amp;station=PARW&amp;year=2024&amp;month=3&amp;day=1&amp;year=2024&amp;month=6&amp;day=30&amp;pcode=QD</t>
  </si>
  <si>
    <r>
      <t xml:space="preserve">Filtered out WJB and other spp from detections. </t>
    </r>
    <r>
      <rPr>
        <b/>
        <sz val="12"/>
        <color theme="1"/>
        <rFont val="Arial"/>
        <family val="2"/>
      </rPr>
      <t>RERUN Interr Summ Yak Bsn Steelhead Detected BO* or TD* All Yrs periodically to blacklist adults.</t>
    </r>
  </si>
  <si>
    <t>WIC</t>
  </si>
  <si>
    <t>DTL-2024-030-CFJ.xml</t>
  </si>
  <si>
    <t>CHANDLER JUVENILE FACILITY TAGGING MY24</t>
  </si>
  <si>
    <t>Species Code</t>
  </si>
  <si>
    <t>TPC</t>
  </si>
  <si>
    <t>ALL MIGRATION YEARS, RELEASED AS JUVENILE, DETECTED BEGINNING 10/1/2024, AND NEVER DETECTED AS ADULT</t>
  </si>
  <si>
    <t>CrosstabSteelheadJuv&amp;ResByRelSite_AllYrsDet2024-25</t>
  </si>
  <si>
    <r>
      <t>00CrosstabSteelhead</t>
    </r>
    <r>
      <rPr>
        <b/>
        <sz val="12"/>
        <color theme="0" tint="-0.34998626667073579"/>
        <rFont val="Arial"/>
        <family val="2"/>
      </rPr>
      <t>ByDate</t>
    </r>
    <r>
      <rPr>
        <sz val="12"/>
        <color theme="0" tint="-0.34998626667073579"/>
        <rFont val="Arial"/>
        <family val="2"/>
      </rPr>
      <t>_MY2025_</t>
    </r>
    <r>
      <rPr>
        <b/>
        <sz val="12"/>
        <color theme="0" tint="-0.34998626667073579"/>
        <rFont val="Arial"/>
        <family val="2"/>
      </rPr>
      <t>PRO</t>
    </r>
  </si>
  <si>
    <r>
      <t>00CrosstabSteelhead</t>
    </r>
    <r>
      <rPr>
        <b/>
        <sz val="12"/>
        <color theme="0" tint="-0.249977111117893"/>
        <rFont val="Arial"/>
        <family val="2"/>
      </rPr>
      <t>ByDate</t>
    </r>
    <r>
      <rPr>
        <sz val="12"/>
        <color theme="0" tint="-0.249977111117893"/>
        <rFont val="Arial"/>
        <family val="2"/>
      </rPr>
      <t>_MY2025_B*</t>
    </r>
  </si>
  <si>
    <t>EIT-2024-225-001.xml</t>
  </si>
  <si>
    <t>YAKIMA RIVER BASIN 2024</t>
  </si>
  <si>
    <t>DTL-2024-170-BCP.xml</t>
  </si>
  <si>
    <t>MRS COHO PARR RELEASED INTO BADGER CREEK. 10,005 TOTAL RELEASED. 65MM AVERAGE</t>
  </si>
  <si>
    <t>EIT-2024-303-001.xml</t>
  </si>
  <si>
    <t>COHO 2024</t>
  </si>
  <si>
    <t>SumOfKCH</t>
  </si>
  <si>
    <t>SumOfESD</t>
  </si>
  <si>
    <t>SumOf2LC</t>
  </si>
  <si>
    <t>SumOfLMT</t>
  </si>
  <si>
    <t>SumOfTan</t>
  </si>
  <si>
    <t>SumOfROZ</t>
  </si>
  <si>
    <t>SumOfPRO</t>
  </si>
  <si>
    <t>00CrosstabEIT_SpCk_TotalsByRelSite</t>
  </si>
  <si>
    <t>DTL-2024-170-MSP.xml</t>
  </si>
  <si>
    <t>MRS COHO PARR RELEASED INTO MANASHTASH CREEK. 10,052 TOTAL RELEASED. 65MM AVERAGE.</t>
  </si>
  <si>
    <t>Mark File Name</t>
  </si>
  <si>
    <t>Release Date MMDDYYYY</t>
  </si>
  <si>
    <t>DTL-2024-295-CLE.xml</t>
  </si>
  <si>
    <t>DTL-2024-305-CLB.xml</t>
  </si>
  <si>
    <t>CROWC</t>
  </si>
  <si>
    <t>SumOfSWK</t>
  </si>
  <si>
    <t>SumOfSSJ</t>
  </si>
  <si>
    <t>SumOfMCJ</t>
  </si>
  <si>
    <t>DTL-2024-176-NRP.xml</t>
  </si>
  <si>
    <t>MRS COHO PARR RELEASED NATCHES SIDE CHANNEL. 10,022 TOTAL RELEASED. 65MM AVERAGE.</t>
  </si>
  <si>
    <t>000CrosstabHatSpCkByDate&amp;ObsSite</t>
  </si>
  <si>
    <t>000CrosstabWildSpCkByDate&amp;ObsSite</t>
  </si>
  <si>
    <t>B2J/BCC</t>
  </si>
  <si>
    <t>DTL-2024-177-HSP.xml</t>
  </si>
  <si>
    <t>MRS COHO PARR RELEASED HOLMES SIDE CHANNEL. 10,019 TOTAL RELEASED. 65MM AVERAGE.</t>
  </si>
  <si>
    <t>DTL-2025-069-PRO.xml</t>
  </si>
  <si>
    <t>YN COHO SMOLTS RAISED AT PROSSER HATCHERY RELEASED NEAR PROSSER HATCHERY, " " TOTAL RELEASE</t>
  </si>
  <si>
    <t>DTL-2025-069-CCS.xml</t>
  </si>
  <si>
    <t>MRS COHO SMOLTS RELEASED IN COLEMAN CREEK</t>
  </si>
  <si>
    <t>DTL-2025-069-MRS.xml</t>
  </si>
  <si>
    <t>MRS COHO SMOLTS RELEASED AT THORP BOAT RAMP, " " TOTAL RELEASE</t>
  </si>
  <si>
    <t>UMTANC</t>
  </si>
  <si>
    <t>DTL-2024-169-RCP.xml</t>
  </si>
  <si>
    <t>MRS COHO PARR RELEASED REECER CREEK. 20,020 TOTAL RELEASED. 65MM AVERAGE</t>
  </si>
  <si>
    <t>DTL-2024-169-WCP.xml</t>
  </si>
  <si>
    <t>MRS COHO PARR RELEASED IN WILSON CREEK. 20,010 TOTAL RELEASED. 65MM AVERAGE</t>
  </si>
  <si>
    <t>FIRSTC</t>
  </si>
  <si>
    <t>WILL2C</t>
  </si>
  <si>
    <t>000CrosstabCohoByDate&amp;ObsSiteNew</t>
  </si>
  <si>
    <t>AHTASF</t>
  </si>
  <si>
    <t>RATTLC</t>
  </si>
  <si>
    <t>SumOfJDJ</t>
  </si>
  <si>
    <t>SumOfB2J</t>
  </si>
  <si>
    <t>SumOfBCC</t>
  </si>
  <si>
    <t>DTL-2024-172-CCP.xml</t>
  </si>
  <si>
    <t>MRS COHO PARR RELEASED INTO COLEMAN CREEK. 20,039 TOTAL RELEASED. 65MM AVERAGE.</t>
  </si>
  <si>
    <t>LRSNKC</t>
  </si>
  <si>
    <t>DTL-2024-172-BEP.xml</t>
  </si>
  <si>
    <t>MRS COHO PARR RELEASED BELOW EASTON DAM. 20,020 TOTAL RELEASED. 65MM AVERAGE.</t>
  </si>
  <si>
    <t>DTL-2025-107-SPC.xml</t>
  </si>
  <si>
    <t>SUMMER CHINOOK SUBYEARLINGS REARED AT PROSSER IN CIRCULARS</t>
  </si>
  <si>
    <t>DTL-2025-112-SPR.xml</t>
  </si>
  <si>
    <t>SUMMER CHINOOK SUBYEARLINGS REARED AT PROSSER HATCHERY IN RACEWAYS</t>
  </si>
  <si>
    <t>DTL-2025-113-MDS.xml</t>
  </si>
  <si>
    <t>MARION DRAIN SUMMER CHINOOK SUBYEARLINGS RELEASED INTO</t>
  </si>
  <si>
    <t>DTL-2025-118-SNS.xml</t>
  </si>
  <si>
    <t>SUMMER CHINOOK SUBYEARLINGS RELEASED INTO BUCKSKIN SLOUGH</t>
  </si>
  <si>
    <t>DTL-2025-114-SWX.xml</t>
  </si>
  <si>
    <t>SUMMER CHINOOK SUBYEARLINGS RELEASED INTO WAPATOX DAM JUVENILE BYPASS</t>
  </si>
  <si>
    <t>LOCAL BROOD FALL SUBYEARLINGS RELEASED AT PROSSER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</si>
</sst>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;@"/>
  </numFmts>
  <fonts count="4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9"/>
      <color theme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 Unicode MS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 Unicode MS"/>
      <family val="2"/>
    </font>
    <font>
      <b/>
      <sz val="9"/>
      <color theme="1"/>
      <name val="Arial"/>
      <family val="2"/>
    </font>
    <font>
      <i/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i/>
      <sz val="8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i/>
      <sz val="12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2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b/>
      <i/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44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center"/>
    </xf>
    <xf numFmtId="0" fontId="1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 indent="1"/>
    </xf>
    <xf numFmtId="0" fontId="14" fillId="0" borderId="0" xfId="0" applyFont="1"/>
    <xf numFmtId="20" fontId="0" fillId="0" borderId="0" xfId="0" applyNumberFormat="1"/>
    <xf numFmtId="0" fontId="12" fillId="0" borderId="0" xfId="1" applyAlignment="1" applyProtection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0" borderId="0" xfId="0" applyFont="1"/>
    <xf numFmtId="16" fontId="0" fillId="0" borderId="0" xfId="0" applyNumberFormat="1"/>
    <xf numFmtId="0" fontId="16" fillId="0" borderId="0" xfId="0" applyFont="1"/>
    <xf numFmtId="0" fontId="9" fillId="0" borderId="0" xfId="2"/>
    <xf numFmtId="14" fontId="9" fillId="0" borderId="0" xfId="2" applyNumberFormat="1"/>
    <xf numFmtId="0" fontId="8" fillId="0" borderId="0" xfId="2" applyFont="1"/>
    <xf numFmtId="14" fontId="16" fillId="0" borderId="0" xfId="0" applyNumberFormat="1" applyFont="1" applyAlignment="1">
      <alignment vertical="center"/>
    </xf>
    <xf numFmtId="0" fontId="18" fillId="0" borderId="0" xfId="0" applyFont="1"/>
    <xf numFmtId="14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14" fontId="19" fillId="0" borderId="0" xfId="0" applyNumberFormat="1" applyFont="1" applyAlignment="1">
      <alignment vertical="center"/>
    </xf>
    <xf numFmtId="0" fontId="17" fillId="0" borderId="0" xfId="0" applyFont="1"/>
    <xf numFmtId="14" fontId="7" fillId="0" borderId="0" xfId="2" applyNumberFormat="1" applyFont="1"/>
    <xf numFmtId="2" fontId="0" fillId="0" borderId="0" xfId="0" applyNumberFormat="1"/>
    <xf numFmtId="0" fontId="20" fillId="0" borderId="1" xfId="0" applyFont="1" applyBorder="1" applyAlignment="1">
      <alignment horizontal="center" wrapText="1"/>
    </xf>
    <xf numFmtId="0" fontId="21" fillId="0" borderId="0" xfId="0" applyFont="1"/>
    <xf numFmtId="0" fontId="22" fillId="0" borderId="0" xfId="2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left"/>
    </xf>
    <xf numFmtId="14" fontId="27" fillId="0" borderId="0" xfId="2" applyNumberFormat="1" applyFont="1"/>
    <xf numFmtId="0" fontId="27" fillId="0" borderId="0" xfId="2" applyFont="1"/>
    <xf numFmtId="0" fontId="0" fillId="0" borderId="0" xfId="0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6" fillId="0" borderId="0" xfId="2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4" fontId="28" fillId="0" borderId="0" xfId="0" applyNumberFormat="1" applyFont="1"/>
    <xf numFmtId="14" fontId="32" fillId="0" borderId="0" xfId="0" applyNumberFormat="1" applyFont="1"/>
    <xf numFmtId="0" fontId="32" fillId="0" borderId="0" xfId="0" applyFont="1"/>
    <xf numFmtId="0" fontId="33" fillId="0" borderId="0" xfId="0" applyFont="1"/>
    <xf numFmtId="0" fontId="13" fillId="0" borderId="2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22" fillId="0" borderId="0" xfId="3" applyFont="1"/>
    <xf numFmtId="0" fontId="5" fillId="0" borderId="0" xfId="3"/>
    <xf numFmtId="14" fontId="5" fillId="0" borderId="0" xfId="3" applyNumberFormat="1"/>
    <xf numFmtId="0" fontId="36" fillId="0" borderId="0" xfId="2" applyFont="1"/>
    <xf numFmtId="14" fontId="5" fillId="0" borderId="0" xfId="2" applyNumberFormat="1" applyFont="1"/>
    <xf numFmtId="0" fontId="4" fillId="0" borderId="0" xfId="2" applyFont="1"/>
    <xf numFmtId="14" fontId="14" fillId="0" borderId="0" xfId="0" applyNumberFormat="1" applyFont="1"/>
    <xf numFmtId="14" fontId="3" fillId="0" borderId="0" xfId="2" applyNumberFormat="1" applyFont="1"/>
    <xf numFmtId="9" fontId="0" fillId="0" borderId="0" xfId="0" applyNumberFormat="1"/>
    <xf numFmtId="0" fontId="9" fillId="0" borderId="2" xfId="2" applyBorder="1"/>
    <xf numFmtId="22" fontId="0" fillId="0" borderId="0" xfId="0" applyNumberFormat="1"/>
    <xf numFmtId="0" fontId="2" fillId="0" borderId="0" xfId="2" applyFont="1"/>
    <xf numFmtId="14" fontId="37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14" fontId="34" fillId="0" borderId="0" xfId="0" applyNumberFormat="1" applyFont="1"/>
    <xf numFmtId="0" fontId="15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8" fillId="0" borderId="0" xfId="0" applyFont="1"/>
    <xf numFmtId="164" fontId="0" fillId="0" borderId="1" xfId="0" applyNumberForma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0" xfId="2" applyFont="1"/>
    <xf numFmtId="14" fontId="34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164" fontId="4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3" borderId="0" xfId="0" applyFill="1"/>
    <xf numFmtId="0" fontId="33" fillId="3" borderId="0" xfId="0" applyFont="1" applyFill="1"/>
    <xf numFmtId="0" fontId="0" fillId="0" borderId="0" xfId="0" applyAlignment="1">
      <alignment horizontal="right"/>
    </xf>
    <xf numFmtId="0" fontId="43" fillId="0" borderId="3" xfId="4" applyFont="1" applyBorder="1" applyAlignment="1">
      <alignment horizontal="center" wrapText="1"/>
    </xf>
    <xf numFmtId="0" fontId="44" fillId="0" borderId="0" xfId="4" applyAlignment="1">
      <alignment horizontal="center"/>
    </xf>
    <xf numFmtId="0" fontId="45" fillId="0" borderId="3" xfId="4" applyFont="1" applyBorder="1" applyAlignment="1">
      <alignment horizontal="center" wrapText="1"/>
    </xf>
    <xf numFmtId="0" fontId="46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_O_mykiss" xfId="4" xr:uid="{759CC8AF-8FDC-40EE-BDCC-146DF96F4F93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CleElumSpringChinook!$AL$2</c:f>
              <c:strCache>
                <c:ptCount val="1"/>
                <c:pt idx="0">
                  <c:v>AvgOfTravelTime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6112"/>
        <c:axId val="1999400128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7744"/>
        <c:axId val="1999405568"/>
      </c:scatterChart>
      <c:valAx>
        <c:axId val="199940611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0128"/>
        <c:crosses val="autoZero"/>
        <c:crossBetween val="midCat"/>
      </c:valAx>
      <c:valAx>
        <c:axId val="1999400128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6112"/>
        <c:crosses val="autoZero"/>
        <c:crossBetween val="midCat"/>
      </c:valAx>
      <c:valAx>
        <c:axId val="1999405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7744"/>
        <c:crosses val="max"/>
        <c:crossBetween val="midCat"/>
      </c:valAx>
      <c:valAx>
        <c:axId val="1999407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Hatchery Yearling</a:t>
            </a:r>
            <a:r>
              <a:rPr lang="en-US" sz="1200" baseline="0"/>
              <a:t> Chinook </a:t>
            </a:r>
            <a:r>
              <a:rPr lang="en-US" sz="1200"/>
              <a:t>Detections as Percentage of Release</a:t>
            </a:r>
          </a:p>
        </c:rich>
      </c:tx>
      <c:layout>
        <c:manualLayout>
          <c:xMode val="edge"/>
          <c:yMode val="edge"/>
          <c:x val="0.1139860017497812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CleElumByDate!$P$3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</c:numCache>
            </c:numRef>
          </c:cat>
          <c:val>
            <c:numRef>
              <c:f>CleElumByDate!$P$4:$P$100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4.151504279637128E-3</c:v>
                </c:pt>
                <c:pt idx="5">
                  <c:v>6.6629081031213165E-3</c:v>
                </c:pt>
                <c:pt idx="6">
                  <c:v>6.9960535082773823E-3</c:v>
                </c:pt>
                <c:pt idx="7">
                  <c:v>7.0473066475321613E-3</c:v>
                </c:pt>
                <c:pt idx="8">
                  <c:v>7.4060786223156165E-3</c:v>
                </c:pt>
                <c:pt idx="9">
                  <c:v>7.7135974578442928E-3</c:v>
                </c:pt>
                <c:pt idx="10">
                  <c:v>7.8929834452360209E-3</c:v>
                </c:pt>
                <c:pt idx="11">
                  <c:v>8.6874071036851016E-3</c:v>
                </c:pt>
                <c:pt idx="12">
                  <c:v>9.1743119266055051E-3</c:v>
                </c:pt>
                <c:pt idx="13">
                  <c:v>9.4818307621341805E-3</c:v>
                </c:pt>
                <c:pt idx="14">
                  <c:v>1.0276254420583261E-2</c:v>
                </c:pt>
                <c:pt idx="15">
                  <c:v>1.1121931218287121E-2</c:v>
                </c:pt>
                <c:pt idx="16">
                  <c:v>1.2608272256675723E-2</c:v>
                </c:pt>
                <c:pt idx="17">
                  <c:v>1.3223309927733075E-2</c:v>
                </c:pt>
                <c:pt idx="18">
                  <c:v>1.4068986725436935E-2</c:v>
                </c:pt>
                <c:pt idx="19">
                  <c:v>1.4299625852083442E-2</c:v>
                </c:pt>
                <c:pt idx="20">
                  <c:v>1.4504638409102559E-2</c:v>
                </c:pt>
                <c:pt idx="21">
                  <c:v>1.4658397826866898E-2</c:v>
                </c:pt>
                <c:pt idx="22">
                  <c:v>1.5017169801650354E-2</c:v>
                </c:pt>
                <c:pt idx="23">
                  <c:v>1.5478448054943368E-2</c:v>
                </c:pt>
                <c:pt idx="24">
                  <c:v>1.6016606017118552E-2</c:v>
                </c:pt>
                <c:pt idx="25">
                  <c:v>1.6529137409666345E-2</c:v>
                </c:pt>
                <c:pt idx="26">
                  <c:v>1.6708523397058073E-2</c:v>
                </c:pt>
                <c:pt idx="27">
                  <c:v>1.686228281482241E-2</c:v>
                </c:pt>
                <c:pt idx="28">
                  <c:v>1.7297934498488033E-2</c:v>
                </c:pt>
                <c:pt idx="29">
                  <c:v>1.7759212751781047E-2</c:v>
                </c:pt>
                <c:pt idx="30">
                  <c:v>1.8246117574701452E-2</c:v>
                </c:pt>
                <c:pt idx="31">
                  <c:v>1.8399876992465789E-2</c:v>
                </c:pt>
                <c:pt idx="32">
                  <c:v>1.8733022397621854E-2</c:v>
                </c:pt>
                <c:pt idx="33">
                  <c:v>1.8861155245758803E-2</c:v>
                </c:pt>
                <c:pt idx="34">
                  <c:v>1.8861155245758803E-2</c:v>
                </c:pt>
                <c:pt idx="35">
                  <c:v>1.8861155245758803E-2</c:v>
                </c:pt>
                <c:pt idx="36">
                  <c:v>1.8861155245758803E-2</c:v>
                </c:pt>
                <c:pt idx="37">
                  <c:v>1.8861155245758803E-2</c:v>
                </c:pt>
                <c:pt idx="38">
                  <c:v>1.8938034954640973E-2</c:v>
                </c:pt>
                <c:pt idx="39">
                  <c:v>1.9014914663523143E-2</c:v>
                </c:pt>
                <c:pt idx="40">
                  <c:v>1.9014914663523143E-2</c:v>
                </c:pt>
                <c:pt idx="41">
                  <c:v>1.9014914663523143E-2</c:v>
                </c:pt>
                <c:pt idx="42">
                  <c:v>1.9014914663523143E-2</c:v>
                </c:pt>
                <c:pt idx="43">
                  <c:v>1.9014914663523143E-2</c:v>
                </c:pt>
                <c:pt idx="44">
                  <c:v>1.9014914663523143E-2</c:v>
                </c:pt>
                <c:pt idx="45">
                  <c:v>1.9014914663523143E-2</c:v>
                </c:pt>
                <c:pt idx="46">
                  <c:v>1.9040541233150535E-2</c:v>
                </c:pt>
                <c:pt idx="47">
                  <c:v>1.9066167802777926E-2</c:v>
                </c:pt>
                <c:pt idx="48">
                  <c:v>1.9066167802777926E-2</c:v>
                </c:pt>
                <c:pt idx="49">
                  <c:v>1.9117420942032705E-2</c:v>
                </c:pt>
                <c:pt idx="50">
                  <c:v>1.9143047511660096E-2</c:v>
                </c:pt>
                <c:pt idx="51">
                  <c:v>1.9143047511660096E-2</c:v>
                </c:pt>
                <c:pt idx="52">
                  <c:v>1.9143047511660096E-2</c:v>
                </c:pt>
                <c:pt idx="53">
                  <c:v>1.9143047511660096E-2</c:v>
                </c:pt>
                <c:pt idx="54">
                  <c:v>1.9168674081287487E-2</c:v>
                </c:pt>
                <c:pt idx="55">
                  <c:v>1.9168674081287487E-2</c:v>
                </c:pt>
                <c:pt idx="56">
                  <c:v>1.9168674081287487E-2</c:v>
                </c:pt>
                <c:pt idx="57">
                  <c:v>1.9168674081287487E-2</c:v>
                </c:pt>
                <c:pt idx="58">
                  <c:v>1.9168674081287487E-2</c:v>
                </c:pt>
                <c:pt idx="59">
                  <c:v>1.9168674081287487E-2</c:v>
                </c:pt>
                <c:pt idx="60">
                  <c:v>1.9168674081287487E-2</c:v>
                </c:pt>
                <c:pt idx="61">
                  <c:v>1.9168674081287487E-2</c:v>
                </c:pt>
                <c:pt idx="62">
                  <c:v>1.9194300650914878E-2</c:v>
                </c:pt>
                <c:pt idx="63">
                  <c:v>1.9194300650914878E-2</c:v>
                </c:pt>
                <c:pt idx="64">
                  <c:v>1.9194300650914878E-2</c:v>
                </c:pt>
                <c:pt idx="65">
                  <c:v>1.9194300650914878E-2</c:v>
                </c:pt>
                <c:pt idx="66">
                  <c:v>1.9194300650914878E-2</c:v>
                </c:pt>
                <c:pt idx="67">
                  <c:v>1.9194300650914878E-2</c:v>
                </c:pt>
                <c:pt idx="68">
                  <c:v>1.9194300650914878E-2</c:v>
                </c:pt>
                <c:pt idx="69">
                  <c:v>1.9194300650914878E-2</c:v>
                </c:pt>
                <c:pt idx="70">
                  <c:v>1.9245553790169657E-2</c:v>
                </c:pt>
                <c:pt idx="71">
                  <c:v>1.9245553790169657E-2</c:v>
                </c:pt>
                <c:pt idx="72">
                  <c:v>1.9245553790169657E-2</c:v>
                </c:pt>
                <c:pt idx="73">
                  <c:v>1.9271180359797049E-2</c:v>
                </c:pt>
                <c:pt idx="74">
                  <c:v>1.9322433499051828E-2</c:v>
                </c:pt>
                <c:pt idx="75">
                  <c:v>1.9399313207933998E-2</c:v>
                </c:pt>
                <c:pt idx="76">
                  <c:v>1.9450566347188777E-2</c:v>
                </c:pt>
                <c:pt idx="77">
                  <c:v>1.9476192916816168E-2</c:v>
                </c:pt>
                <c:pt idx="78">
                  <c:v>1.9476192916816168E-2</c:v>
                </c:pt>
                <c:pt idx="79">
                  <c:v>1.9476192916816168E-2</c:v>
                </c:pt>
                <c:pt idx="80">
                  <c:v>1.9527446056070947E-2</c:v>
                </c:pt>
                <c:pt idx="81">
                  <c:v>1.9553072625698338E-2</c:v>
                </c:pt>
                <c:pt idx="82">
                  <c:v>1.9553072625698338E-2</c:v>
                </c:pt>
                <c:pt idx="83">
                  <c:v>1.9553072625698338E-2</c:v>
                </c:pt>
                <c:pt idx="84">
                  <c:v>1.9553072625698338E-2</c:v>
                </c:pt>
                <c:pt idx="85">
                  <c:v>1.9553072625698338E-2</c:v>
                </c:pt>
                <c:pt idx="86">
                  <c:v>1.9553072625698338E-2</c:v>
                </c:pt>
                <c:pt idx="87">
                  <c:v>1.9553072625698338E-2</c:v>
                </c:pt>
                <c:pt idx="88">
                  <c:v>1.9553072625698338E-2</c:v>
                </c:pt>
                <c:pt idx="89">
                  <c:v>1.9553072625698338E-2</c:v>
                </c:pt>
                <c:pt idx="90">
                  <c:v>1.9553072625698338E-2</c:v>
                </c:pt>
                <c:pt idx="91">
                  <c:v>1.9553072625698338E-2</c:v>
                </c:pt>
                <c:pt idx="92">
                  <c:v>1.9578699195325729E-2</c:v>
                </c:pt>
                <c:pt idx="93">
                  <c:v>1.9578699195325729E-2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C-4877-8B2C-238DBD7E9CA2}"/>
            </c:ext>
          </c:extLst>
        </c:ser>
        <c:ser>
          <c:idx val="3"/>
          <c:order val="3"/>
          <c:tx>
            <c:strRef>
              <c:f>CleElumByDate!$Q$3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</c:numCache>
            </c:numRef>
          </c:cat>
          <c:val>
            <c:numRef>
              <c:f>CleElumByDate!$Q$4:$Q$100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5.1253139254779358E-5</c:v>
                </c:pt>
                <c:pt idx="5">
                  <c:v>1.5375941776433807E-4</c:v>
                </c:pt>
                <c:pt idx="6">
                  <c:v>2.8189226590128645E-4</c:v>
                </c:pt>
                <c:pt idx="7">
                  <c:v>5.1253139254779352E-4</c:v>
                </c:pt>
                <c:pt idx="8">
                  <c:v>6.1503767105735218E-4</c:v>
                </c:pt>
                <c:pt idx="9">
                  <c:v>6.9191737993952126E-4</c:v>
                </c:pt>
                <c:pt idx="10">
                  <c:v>7.1754394956691095E-4</c:v>
                </c:pt>
                <c:pt idx="11">
                  <c:v>8.4567679770385931E-4</c:v>
                </c:pt>
                <c:pt idx="12">
                  <c:v>9.4818307621341797E-4</c:v>
                </c:pt>
                <c:pt idx="13">
                  <c:v>9.9943621546819735E-4</c:v>
                </c:pt>
                <c:pt idx="14">
                  <c:v>1.0763159243503664E-3</c:v>
                </c:pt>
                <c:pt idx="15">
                  <c:v>1.1275690636051458E-3</c:v>
                </c:pt>
                <c:pt idx="16">
                  <c:v>1.2557019117420943E-3</c:v>
                </c:pt>
                <c:pt idx="17">
                  <c:v>1.4094613295064324E-3</c:v>
                </c:pt>
                <c:pt idx="18">
                  <c:v>1.7169801650351085E-3</c:v>
                </c:pt>
                <c:pt idx="19">
                  <c:v>1.7682333042898879E-3</c:v>
                </c:pt>
                <c:pt idx="20">
                  <c:v>2.2295115575829022E-3</c:v>
                </c:pt>
                <c:pt idx="21">
                  <c:v>2.8958023678950337E-3</c:v>
                </c:pt>
                <c:pt idx="22">
                  <c:v>3.433960330070217E-3</c:v>
                </c:pt>
                <c:pt idx="23">
                  <c:v>4.1771308492645175E-3</c:v>
                </c:pt>
                <c:pt idx="24">
                  <c:v>6.0734970016913534E-3</c:v>
                </c:pt>
                <c:pt idx="25">
                  <c:v>7.8161037363538508E-3</c:v>
                </c:pt>
                <c:pt idx="26">
                  <c:v>9.2255650658602823E-3</c:v>
                </c:pt>
                <c:pt idx="27">
                  <c:v>1.0045615293936752E-2</c:v>
                </c:pt>
                <c:pt idx="28">
                  <c:v>1.0276254420583259E-2</c:v>
                </c:pt>
                <c:pt idx="29">
                  <c:v>1.0430013838347598E-2</c:v>
                </c:pt>
                <c:pt idx="30">
                  <c:v>1.0506893547229766E-2</c:v>
                </c:pt>
                <c:pt idx="31">
                  <c:v>1.0532520116857156E-2</c:v>
                </c:pt>
                <c:pt idx="32">
                  <c:v>1.0558146686484545E-2</c:v>
                </c:pt>
                <c:pt idx="33">
                  <c:v>1.0558146686484545E-2</c:v>
                </c:pt>
                <c:pt idx="34">
                  <c:v>1.0583773256111935E-2</c:v>
                </c:pt>
                <c:pt idx="35">
                  <c:v>1.0583773256111935E-2</c:v>
                </c:pt>
                <c:pt idx="36">
                  <c:v>1.0711906104248884E-2</c:v>
                </c:pt>
                <c:pt idx="37">
                  <c:v>1.0840038952385833E-2</c:v>
                </c:pt>
                <c:pt idx="38">
                  <c:v>1.0993798370150172E-2</c:v>
                </c:pt>
                <c:pt idx="39">
                  <c:v>1.114755778791451E-2</c:v>
                </c:pt>
                <c:pt idx="40">
                  <c:v>1.1455076623443186E-2</c:v>
                </c:pt>
                <c:pt idx="41">
                  <c:v>1.1608836041207524E-2</c:v>
                </c:pt>
                <c:pt idx="42">
                  <c:v>1.2044487724873149E-2</c:v>
                </c:pt>
                <c:pt idx="43">
                  <c:v>1.2557019117420942E-2</c:v>
                </c:pt>
                <c:pt idx="44">
                  <c:v>1.3300189636615242E-2</c:v>
                </c:pt>
                <c:pt idx="45">
                  <c:v>1.3556455332889138E-2</c:v>
                </c:pt>
                <c:pt idx="46">
                  <c:v>1.3684588181026087E-2</c:v>
                </c:pt>
                <c:pt idx="47">
                  <c:v>1.3838347598790426E-2</c:v>
                </c:pt>
                <c:pt idx="48">
                  <c:v>1.4145866434319102E-2</c:v>
                </c:pt>
                <c:pt idx="49">
                  <c:v>1.504279637127774E-2</c:v>
                </c:pt>
                <c:pt idx="50">
                  <c:v>1.6093485726000716E-2</c:v>
                </c:pt>
                <c:pt idx="51">
                  <c:v>1.7041668802214135E-2</c:v>
                </c:pt>
                <c:pt idx="52">
                  <c:v>1.8579262979857514E-2</c:v>
                </c:pt>
                <c:pt idx="53">
                  <c:v>2.0680641689303468E-2</c:v>
                </c:pt>
                <c:pt idx="54">
                  <c:v>2.1859463892163394E-2</c:v>
                </c:pt>
                <c:pt idx="55">
                  <c:v>2.2730767259494643E-2</c:v>
                </c:pt>
                <c:pt idx="56">
                  <c:v>2.3473937778688943E-2</c:v>
                </c:pt>
                <c:pt idx="57">
                  <c:v>2.4550253703039308E-2</c:v>
                </c:pt>
                <c:pt idx="58">
                  <c:v>2.6215980728819636E-2</c:v>
                </c:pt>
                <c:pt idx="59">
                  <c:v>2.7830454615345186E-2</c:v>
                </c:pt>
                <c:pt idx="60">
                  <c:v>3.0521244426221103E-2</c:v>
                </c:pt>
                <c:pt idx="61">
                  <c:v>3.2622623135667057E-2</c:v>
                </c:pt>
                <c:pt idx="62">
                  <c:v>3.4032084465173487E-2</c:v>
                </c:pt>
                <c:pt idx="63">
                  <c:v>3.4442109579211719E-2</c:v>
                </c:pt>
                <c:pt idx="64">
                  <c:v>3.4621495566603447E-2</c:v>
                </c:pt>
                <c:pt idx="65">
                  <c:v>3.4826508123622563E-2</c:v>
                </c:pt>
                <c:pt idx="66">
                  <c:v>3.5134026959151236E-2</c:v>
                </c:pt>
                <c:pt idx="67">
                  <c:v>3.5364666085797747E-2</c:v>
                </c:pt>
                <c:pt idx="68">
                  <c:v>3.5749064630208591E-2</c:v>
                </c:pt>
                <c:pt idx="69">
                  <c:v>3.5800317769463373E-2</c:v>
                </c:pt>
                <c:pt idx="70">
                  <c:v>3.5877197478345543E-2</c:v>
                </c:pt>
                <c:pt idx="71">
                  <c:v>3.5928450617600326E-2</c:v>
                </c:pt>
                <c:pt idx="72">
                  <c:v>3.6107836604992054E-2</c:v>
                </c:pt>
                <c:pt idx="73">
                  <c:v>3.631284916201117E-2</c:v>
                </c:pt>
                <c:pt idx="74">
                  <c:v>3.6364102301265952E-2</c:v>
                </c:pt>
                <c:pt idx="75">
                  <c:v>3.6492235149402898E-2</c:v>
                </c:pt>
                <c:pt idx="76">
                  <c:v>3.6748500845676796E-2</c:v>
                </c:pt>
                <c:pt idx="77">
                  <c:v>3.7158525959715027E-2</c:v>
                </c:pt>
                <c:pt idx="78">
                  <c:v>3.7312285377479368E-2</c:v>
                </c:pt>
                <c:pt idx="79">
                  <c:v>3.7517297934498484E-2</c:v>
                </c:pt>
                <c:pt idx="80">
                  <c:v>3.7671057352262824E-2</c:v>
                </c:pt>
                <c:pt idx="81">
                  <c:v>3.7824816770027164E-2</c:v>
                </c:pt>
                <c:pt idx="82">
                  <c:v>3.8004202757418892E-2</c:v>
                </c:pt>
                <c:pt idx="83">
                  <c:v>3.818358874481062E-2</c:v>
                </c:pt>
                <c:pt idx="84">
                  <c:v>3.8260468453692791E-2</c:v>
                </c:pt>
                <c:pt idx="85">
                  <c:v>3.8286095023320178E-2</c:v>
                </c:pt>
                <c:pt idx="86">
                  <c:v>3.8362974732202348E-2</c:v>
                </c:pt>
                <c:pt idx="87">
                  <c:v>3.8439854441084519E-2</c:v>
                </c:pt>
                <c:pt idx="88">
                  <c:v>3.8465481010711906E-2</c:v>
                </c:pt>
                <c:pt idx="89">
                  <c:v>3.8491107580339294E-2</c:v>
                </c:pt>
                <c:pt idx="90">
                  <c:v>3.8491107580339294E-2</c:v>
                </c:pt>
                <c:pt idx="91">
                  <c:v>3.8516734149966682E-2</c:v>
                </c:pt>
                <c:pt idx="92">
                  <c:v>3.8516734149966682E-2</c:v>
                </c:pt>
                <c:pt idx="93">
                  <c:v>3.8516734149966682E-2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C-4877-8B2C-238DBD7E9CA2}"/>
            </c:ext>
          </c:extLst>
        </c:ser>
        <c:ser>
          <c:idx val="4"/>
          <c:order val="4"/>
          <c:tx>
            <c:strRef>
              <c:f>CleElumByDate!$R$3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</c:numCache>
            </c:numRef>
          </c:cat>
          <c:val>
            <c:numRef>
              <c:f>CleElumByDate!$R$4:$R$100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5.1253139254779358E-5</c:v>
                </c:pt>
                <c:pt idx="26">
                  <c:v>5.1253139254779358E-5</c:v>
                </c:pt>
                <c:pt idx="27">
                  <c:v>5.1253139254779358E-5</c:v>
                </c:pt>
                <c:pt idx="28">
                  <c:v>5.1253139254779358E-5</c:v>
                </c:pt>
                <c:pt idx="29">
                  <c:v>7.6879708882169036E-5</c:v>
                </c:pt>
                <c:pt idx="30">
                  <c:v>1.2813284813694841E-4</c:v>
                </c:pt>
                <c:pt idx="31">
                  <c:v>1.7938598739172777E-4</c:v>
                </c:pt>
                <c:pt idx="32">
                  <c:v>2.3063912664650712E-4</c:v>
                </c:pt>
                <c:pt idx="33">
                  <c:v>3.0751883552867615E-4</c:v>
                </c:pt>
                <c:pt idx="34">
                  <c:v>3.3314540515606584E-4</c:v>
                </c:pt>
                <c:pt idx="35">
                  <c:v>4.1002511403823486E-4</c:v>
                </c:pt>
                <c:pt idx="36">
                  <c:v>4.8690482292040388E-4</c:v>
                </c:pt>
                <c:pt idx="37">
                  <c:v>6.9191737993952126E-4</c:v>
                </c:pt>
                <c:pt idx="38">
                  <c:v>1.025062785095587E-3</c:v>
                </c:pt>
                <c:pt idx="39">
                  <c:v>1.4094613295064322E-3</c:v>
                </c:pt>
                <c:pt idx="40">
                  <c:v>1.8451130131720568E-3</c:v>
                </c:pt>
                <c:pt idx="41">
                  <c:v>2.3576444057198504E-3</c:v>
                </c:pt>
                <c:pt idx="42">
                  <c:v>3.4083337604428271E-3</c:v>
                </c:pt>
                <c:pt idx="43">
                  <c:v>4.7409153810670903E-3</c:v>
                </c:pt>
                <c:pt idx="44">
                  <c:v>5.4072061913792218E-3</c:v>
                </c:pt>
                <c:pt idx="45">
                  <c:v>6.0734970016913534E-3</c:v>
                </c:pt>
                <c:pt idx="46">
                  <c:v>6.6629081031213157E-3</c:v>
                </c:pt>
                <c:pt idx="47">
                  <c:v>7.0216800779047709E-3</c:v>
                </c:pt>
                <c:pt idx="48">
                  <c:v>7.3291989134334472E-3</c:v>
                </c:pt>
                <c:pt idx="49">
                  <c:v>7.8673568756086297E-3</c:v>
                </c:pt>
                <c:pt idx="50">
                  <c:v>8.2773819896468648E-3</c:v>
                </c:pt>
                <c:pt idx="51">
                  <c:v>8.8155399518220472E-3</c:v>
                </c:pt>
                <c:pt idx="52">
                  <c:v>9.2768182051150613E-3</c:v>
                </c:pt>
                <c:pt idx="53">
                  <c:v>1.0019988724309361E-2</c:v>
                </c:pt>
                <c:pt idx="54">
                  <c:v>1.1326943775306235E-2</c:v>
                </c:pt>
                <c:pt idx="55">
                  <c:v>1.258264568704833E-2</c:v>
                </c:pt>
                <c:pt idx="56">
                  <c:v>1.3479575624006968E-2</c:v>
                </c:pt>
                <c:pt idx="57">
                  <c:v>1.4684024396494282E-2</c:v>
                </c:pt>
                <c:pt idx="58">
                  <c:v>1.5760340320844647E-2</c:v>
                </c:pt>
                <c:pt idx="59">
                  <c:v>1.6631643688175896E-2</c:v>
                </c:pt>
                <c:pt idx="60">
                  <c:v>1.7426067346624975E-2</c:v>
                </c:pt>
                <c:pt idx="61">
                  <c:v>1.8297370713956224E-2</c:v>
                </c:pt>
                <c:pt idx="62">
                  <c:v>1.9040541233150524E-2</c:v>
                </c:pt>
                <c:pt idx="63">
                  <c:v>1.9578699195325708E-2</c:v>
                </c:pt>
                <c:pt idx="64">
                  <c:v>2.0244990005637842E-2</c:v>
                </c:pt>
                <c:pt idx="65">
                  <c:v>2.0526882271539128E-2</c:v>
                </c:pt>
                <c:pt idx="66">
                  <c:v>2.0731894828558244E-2</c:v>
                </c:pt>
                <c:pt idx="67">
                  <c:v>2.0860027676695193E-2</c:v>
                </c:pt>
                <c:pt idx="68">
                  <c:v>2.0962533955204751E-2</c:v>
                </c:pt>
                <c:pt idx="69">
                  <c:v>2.1039413664086921E-2</c:v>
                </c:pt>
                <c:pt idx="70">
                  <c:v>2.1065040233714312E-2</c:v>
                </c:pt>
                <c:pt idx="71">
                  <c:v>2.1116293372969091E-2</c:v>
                </c:pt>
                <c:pt idx="72">
                  <c:v>2.1141919942596482E-2</c:v>
                </c:pt>
                <c:pt idx="73">
                  <c:v>2.1141919942596482E-2</c:v>
                </c:pt>
                <c:pt idx="74">
                  <c:v>2.1141919942596482E-2</c:v>
                </c:pt>
                <c:pt idx="75">
                  <c:v>2.1141919942596482E-2</c:v>
                </c:pt>
                <c:pt idx="76">
                  <c:v>2.1141919942596482E-2</c:v>
                </c:pt>
                <c:pt idx="77">
                  <c:v>2.1141919942596482E-2</c:v>
                </c:pt>
                <c:pt idx="78">
                  <c:v>2.1141919942596482E-2</c:v>
                </c:pt>
                <c:pt idx="79">
                  <c:v>2.1141919942596482E-2</c:v>
                </c:pt>
                <c:pt idx="80">
                  <c:v>2.1141919942596482E-2</c:v>
                </c:pt>
                <c:pt idx="81">
                  <c:v>2.1141919942596482E-2</c:v>
                </c:pt>
                <c:pt idx="82">
                  <c:v>2.1141919942596482E-2</c:v>
                </c:pt>
                <c:pt idx="83">
                  <c:v>2.1141919942596482E-2</c:v>
                </c:pt>
                <c:pt idx="84">
                  <c:v>2.1141919942596482E-2</c:v>
                </c:pt>
                <c:pt idx="85">
                  <c:v>2.1141919942596482E-2</c:v>
                </c:pt>
                <c:pt idx="86">
                  <c:v>2.1141919942596482E-2</c:v>
                </c:pt>
                <c:pt idx="87">
                  <c:v>2.1141919942596482E-2</c:v>
                </c:pt>
                <c:pt idx="88">
                  <c:v>2.1141919942596482E-2</c:v>
                </c:pt>
                <c:pt idx="89">
                  <c:v>2.1167546512223873E-2</c:v>
                </c:pt>
                <c:pt idx="90">
                  <c:v>2.1167546512223873E-2</c:v>
                </c:pt>
                <c:pt idx="91">
                  <c:v>2.1167546512223873E-2</c:v>
                </c:pt>
                <c:pt idx="92">
                  <c:v>2.1167546512223873E-2</c:v>
                </c:pt>
                <c:pt idx="93">
                  <c:v>2.1167546512223873E-2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3C-4877-8B2C-238DBD7E9CA2}"/>
            </c:ext>
          </c:extLst>
        </c:ser>
        <c:ser>
          <c:idx val="5"/>
          <c:order val="5"/>
          <c:tx>
            <c:strRef>
              <c:f>CleElumByDate!$S$3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</c:numCache>
            </c:numRef>
          </c:cat>
          <c:val>
            <c:numRef>
              <c:f>CleElumByDate!$S$4:$S$100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2.5626569627389679E-5</c:v>
                </c:pt>
                <c:pt idx="37">
                  <c:v>2.5626569627389679E-5</c:v>
                </c:pt>
                <c:pt idx="38">
                  <c:v>2.5626569627389679E-5</c:v>
                </c:pt>
                <c:pt idx="39">
                  <c:v>5.1253139254779358E-5</c:v>
                </c:pt>
                <c:pt idx="40">
                  <c:v>7.6879708882169036E-5</c:v>
                </c:pt>
                <c:pt idx="41">
                  <c:v>1.2813284813694841E-4</c:v>
                </c:pt>
                <c:pt idx="42">
                  <c:v>1.7938598739172777E-4</c:v>
                </c:pt>
                <c:pt idx="43">
                  <c:v>2.3063912664650712E-4</c:v>
                </c:pt>
                <c:pt idx="44">
                  <c:v>2.5626569627389682E-4</c:v>
                </c:pt>
                <c:pt idx="45">
                  <c:v>3.075188355286762E-4</c:v>
                </c:pt>
                <c:pt idx="46">
                  <c:v>3.5877197478345558E-4</c:v>
                </c:pt>
                <c:pt idx="47">
                  <c:v>4.612782532930143E-4</c:v>
                </c:pt>
                <c:pt idx="48">
                  <c:v>6.150376710573524E-4</c:v>
                </c:pt>
                <c:pt idx="49">
                  <c:v>8.2005022807646983E-4</c:v>
                </c:pt>
                <c:pt idx="50">
                  <c:v>1.0250627850955873E-3</c:v>
                </c:pt>
                <c:pt idx="51">
                  <c:v>1.2557019117420943E-3</c:v>
                </c:pt>
                <c:pt idx="52">
                  <c:v>1.4863410383886013E-3</c:v>
                </c:pt>
                <c:pt idx="53">
                  <c:v>1.8451130131720568E-3</c:v>
                </c:pt>
                <c:pt idx="54">
                  <c:v>2.1782584183281228E-3</c:v>
                </c:pt>
                <c:pt idx="55">
                  <c:v>3.0751883552867613E-3</c:v>
                </c:pt>
                <c:pt idx="56">
                  <c:v>3.6645994567167241E-3</c:v>
                </c:pt>
                <c:pt idx="57">
                  <c:v>4.1002511403823482E-3</c:v>
                </c:pt>
                <c:pt idx="58">
                  <c:v>4.7921685203218692E-3</c:v>
                </c:pt>
                <c:pt idx="59">
                  <c:v>5.2790733432422727E-3</c:v>
                </c:pt>
                <c:pt idx="60">
                  <c:v>6.0478704320639631E-3</c:v>
                </c:pt>
                <c:pt idx="61">
                  <c:v>7.3804520526882262E-3</c:v>
                </c:pt>
                <c:pt idx="62">
                  <c:v>8.7130336733124893E-3</c:v>
                </c:pt>
                <c:pt idx="63">
                  <c:v>1.025062785095587E-2</c:v>
                </c:pt>
                <c:pt idx="64">
                  <c:v>1.1275690636051458E-2</c:v>
                </c:pt>
                <c:pt idx="65">
                  <c:v>1.1736968889344472E-2</c:v>
                </c:pt>
                <c:pt idx="66">
                  <c:v>1.2249500281892265E-2</c:v>
                </c:pt>
                <c:pt idx="67">
                  <c:v>1.2710778535185279E-2</c:v>
                </c:pt>
                <c:pt idx="68">
                  <c:v>1.3146430218850903E-2</c:v>
                </c:pt>
                <c:pt idx="69">
                  <c:v>1.3172056788478293E-2</c:v>
                </c:pt>
                <c:pt idx="70">
                  <c:v>1.3300189636615242E-2</c:v>
                </c:pt>
                <c:pt idx="71">
                  <c:v>1.347957562400697E-2</c:v>
                </c:pt>
                <c:pt idx="72">
                  <c:v>1.3505202193634359E-2</c:v>
                </c:pt>
                <c:pt idx="73">
                  <c:v>1.3556455332889138E-2</c:v>
                </c:pt>
                <c:pt idx="74">
                  <c:v>1.3582081902516528E-2</c:v>
                </c:pt>
                <c:pt idx="75">
                  <c:v>1.3684588181026086E-2</c:v>
                </c:pt>
                <c:pt idx="76">
                  <c:v>1.3710214750653475E-2</c:v>
                </c:pt>
                <c:pt idx="77">
                  <c:v>1.3710214750653475E-2</c:v>
                </c:pt>
                <c:pt idx="78">
                  <c:v>1.3710214750653475E-2</c:v>
                </c:pt>
                <c:pt idx="79">
                  <c:v>1.3710214750653475E-2</c:v>
                </c:pt>
                <c:pt idx="80">
                  <c:v>1.3710214750653475E-2</c:v>
                </c:pt>
                <c:pt idx="81">
                  <c:v>1.3735841320280865E-2</c:v>
                </c:pt>
                <c:pt idx="82">
                  <c:v>1.3735841320280865E-2</c:v>
                </c:pt>
                <c:pt idx="83">
                  <c:v>1.3735841320280865E-2</c:v>
                </c:pt>
                <c:pt idx="84">
                  <c:v>1.3761467889908254E-2</c:v>
                </c:pt>
                <c:pt idx="85">
                  <c:v>1.3761467889908254E-2</c:v>
                </c:pt>
                <c:pt idx="86">
                  <c:v>1.3761467889908254E-2</c:v>
                </c:pt>
                <c:pt idx="87">
                  <c:v>1.3761467889908254E-2</c:v>
                </c:pt>
                <c:pt idx="88">
                  <c:v>1.3761467889908254E-2</c:v>
                </c:pt>
                <c:pt idx="89">
                  <c:v>1.3761467889908254E-2</c:v>
                </c:pt>
                <c:pt idx="90">
                  <c:v>1.3761467889908254E-2</c:v>
                </c:pt>
                <c:pt idx="91">
                  <c:v>1.3761467889908254E-2</c:v>
                </c:pt>
                <c:pt idx="92">
                  <c:v>1.3761467889908254E-2</c:v>
                </c:pt>
                <c:pt idx="93">
                  <c:v>1.3761467889908254E-2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3-408C-98BD-D09671EC5D2E}"/>
            </c:ext>
          </c:extLst>
        </c:ser>
        <c:ser>
          <c:idx val="6"/>
          <c:order val="6"/>
          <c:tx>
            <c:strRef>
              <c:f>CleElumByDate!$V$3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</c:numCache>
            </c:numRef>
          </c:cat>
          <c:val>
            <c:numRef>
              <c:f>CleElumByDate!$V$4:$V$100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2.5626569627389679E-5</c:v>
                </c:pt>
                <c:pt idx="43">
                  <c:v>5.1253139254779358E-5</c:v>
                </c:pt>
                <c:pt idx="44">
                  <c:v>7.6879708882169036E-5</c:v>
                </c:pt>
                <c:pt idx="45">
                  <c:v>7.6879708882169036E-5</c:v>
                </c:pt>
                <c:pt idx="46">
                  <c:v>1.5375941776433807E-4</c:v>
                </c:pt>
                <c:pt idx="47">
                  <c:v>2.0501255701911743E-4</c:v>
                </c:pt>
                <c:pt idx="48">
                  <c:v>3.075188355286762E-4</c:v>
                </c:pt>
                <c:pt idx="49">
                  <c:v>3.8439854441084517E-4</c:v>
                </c:pt>
                <c:pt idx="50">
                  <c:v>5.1253139254779363E-4</c:v>
                </c:pt>
                <c:pt idx="51">
                  <c:v>6.4066424068474209E-4</c:v>
                </c:pt>
                <c:pt idx="52">
                  <c:v>7.9442365844908003E-4</c:v>
                </c:pt>
                <c:pt idx="53">
                  <c:v>8.7130336733124911E-4</c:v>
                </c:pt>
                <c:pt idx="54">
                  <c:v>1.0250627850955873E-3</c:v>
                </c:pt>
                <c:pt idx="55">
                  <c:v>1.2557019117420943E-3</c:v>
                </c:pt>
                <c:pt idx="56">
                  <c:v>1.4094613295064324E-3</c:v>
                </c:pt>
                <c:pt idx="57">
                  <c:v>1.8707395827994465E-3</c:v>
                </c:pt>
                <c:pt idx="58">
                  <c:v>2.2807646968376815E-3</c:v>
                </c:pt>
                <c:pt idx="59">
                  <c:v>2.5626569627389679E-3</c:v>
                </c:pt>
                <c:pt idx="60">
                  <c:v>3.0495617856593719E-3</c:v>
                </c:pt>
                <c:pt idx="61">
                  <c:v>3.8183588744810622E-3</c:v>
                </c:pt>
                <c:pt idx="62">
                  <c:v>4.664035672184921E-3</c:v>
                </c:pt>
                <c:pt idx="63">
                  <c:v>5.5097124698887806E-3</c:v>
                </c:pt>
                <c:pt idx="64">
                  <c:v>7.0473066475321621E-3</c:v>
                </c:pt>
                <c:pt idx="65">
                  <c:v>8.303008559274256E-3</c:v>
                </c:pt>
                <c:pt idx="66">
                  <c:v>9.2768182051150647E-3</c:v>
                </c:pt>
                <c:pt idx="67">
                  <c:v>9.9174824457998068E-3</c:v>
                </c:pt>
                <c:pt idx="68">
                  <c:v>1.048126697760238E-2</c:v>
                </c:pt>
                <c:pt idx="69">
                  <c:v>1.1096304648659731E-2</c:v>
                </c:pt>
                <c:pt idx="70">
                  <c:v>1.1634462610834916E-2</c:v>
                </c:pt>
                <c:pt idx="71">
                  <c:v>1.2044487724873151E-2</c:v>
                </c:pt>
                <c:pt idx="72">
                  <c:v>1.209574086412793E-2</c:v>
                </c:pt>
                <c:pt idx="73">
                  <c:v>1.2275126851519658E-2</c:v>
                </c:pt>
                <c:pt idx="74">
                  <c:v>1.2403259699656607E-2</c:v>
                </c:pt>
                <c:pt idx="75">
                  <c:v>1.2505765978166165E-2</c:v>
                </c:pt>
                <c:pt idx="76">
                  <c:v>1.2582645687048331E-2</c:v>
                </c:pt>
                <c:pt idx="77">
                  <c:v>1.2608272256675723E-2</c:v>
                </c:pt>
                <c:pt idx="78">
                  <c:v>1.2608272256675723E-2</c:v>
                </c:pt>
                <c:pt idx="79">
                  <c:v>1.263389882630311E-2</c:v>
                </c:pt>
                <c:pt idx="80">
                  <c:v>1.263389882630311E-2</c:v>
                </c:pt>
                <c:pt idx="81">
                  <c:v>1.263389882630311E-2</c:v>
                </c:pt>
                <c:pt idx="82">
                  <c:v>1.263389882630311E-2</c:v>
                </c:pt>
                <c:pt idx="83">
                  <c:v>1.263389882630311E-2</c:v>
                </c:pt>
                <c:pt idx="84">
                  <c:v>1.263389882630311E-2</c:v>
                </c:pt>
                <c:pt idx="85">
                  <c:v>1.263389882630311E-2</c:v>
                </c:pt>
                <c:pt idx="86">
                  <c:v>1.263389882630311E-2</c:v>
                </c:pt>
                <c:pt idx="87">
                  <c:v>1.263389882630311E-2</c:v>
                </c:pt>
                <c:pt idx="88">
                  <c:v>1.263389882630311E-2</c:v>
                </c:pt>
                <c:pt idx="89">
                  <c:v>1.263389882630311E-2</c:v>
                </c:pt>
                <c:pt idx="90">
                  <c:v>1.263389882630311E-2</c:v>
                </c:pt>
                <c:pt idx="91">
                  <c:v>1.263389882630311E-2</c:v>
                </c:pt>
                <c:pt idx="92">
                  <c:v>1.2659525395930502E-2</c:v>
                </c:pt>
                <c:pt idx="93">
                  <c:v>1.2659525395930502E-2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3-408C-98BD-D09671EC5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CleElumByDate!$N$3</c15:sqref>
                        </c15:formulaRef>
                      </c:ext>
                    </c:extLst>
                    <c:strCache>
                      <c:ptCount val="1"/>
                      <c:pt idx="0">
                        <c:v>CFJ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CleElumByDate!$M$4:$M$100</c15:sqref>
                        </c15:formulaRef>
                      </c:ext>
                    </c:extLst>
                    <c:numCache>
                      <c:formatCode>m/d/yyyy</c:formatCode>
                      <c:ptCount val="97"/>
                      <c:pt idx="0">
                        <c:v>45713</c:v>
                      </c:pt>
                      <c:pt idx="1">
                        <c:v>45714</c:v>
                      </c:pt>
                      <c:pt idx="2">
                        <c:v>45715</c:v>
                      </c:pt>
                      <c:pt idx="3">
                        <c:v>45716</c:v>
                      </c:pt>
                      <c:pt idx="4">
                        <c:v>45717</c:v>
                      </c:pt>
                      <c:pt idx="5">
                        <c:v>45718</c:v>
                      </c:pt>
                      <c:pt idx="6">
                        <c:v>45719</c:v>
                      </c:pt>
                      <c:pt idx="7">
                        <c:v>45720</c:v>
                      </c:pt>
                      <c:pt idx="8">
                        <c:v>45721</c:v>
                      </c:pt>
                      <c:pt idx="9">
                        <c:v>45722</c:v>
                      </c:pt>
                      <c:pt idx="10">
                        <c:v>45723</c:v>
                      </c:pt>
                      <c:pt idx="11">
                        <c:v>45724</c:v>
                      </c:pt>
                      <c:pt idx="12">
                        <c:v>45725</c:v>
                      </c:pt>
                      <c:pt idx="13">
                        <c:v>45726</c:v>
                      </c:pt>
                      <c:pt idx="14">
                        <c:v>45727</c:v>
                      </c:pt>
                      <c:pt idx="15">
                        <c:v>45728</c:v>
                      </c:pt>
                      <c:pt idx="16">
                        <c:v>45729</c:v>
                      </c:pt>
                      <c:pt idx="17">
                        <c:v>45730</c:v>
                      </c:pt>
                      <c:pt idx="18">
                        <c:v>45731</c:v>
                      </c:pt>
                      <c:pt idx="19">
                        <c:v>45732</c:v>
                      </c:pt>
                      <c:pt idx="20">
                        <c:v>45733</c:v>
                      </c:pt>
                      <c:pt idx="21">
                        <c:v>45734</c:v>
                      </c:pt>
                      <c:pt idx="22">
                        <c:v>45735</c:v>
                      </c:pt>
                      <c:pt idx="23">
                        <c:v>45736</c:v>
                      </c:pt>
                      <c:pt idx="24">
                        <c:v>45737</c:v>
                      </c:pt>
                      <c:pt idx="25">
                        <c:v>45738</c:v>
                      </c:pt>
                      <c:pt idx="26">
                        <c:v>45739</c:v>
                      </c:pt>
                      <c:pt idx="27">
                        <c:v>45740</c:v>
                      </c:pt>
                      <c:pt idx="28">
                        <c:v>45741</c:v>
                      </c:pt>
                      <c:pt idx="29">
                        <c:v>45742</c:v>
                      </c:pt>
                      <c:pt idx="30">
                        <c:v>45743</c:v>
                      </c:pt>
                      <c:pt idx="31">
                        <c:v>45744</c:v>
                      </c:pt>
                      <c:pt idx="32">
                        <c:v>45745</c:v>
                      </c:pt>
                      <c:pt idx="33">
                        <c:v>45746</c:v>
                      </c:pt>
                      <c:pt idx="34">
                        <c:v>45747</c:v>
                      </c:pt>
                      <c:pt idx="35">
                        <c:v>45748</c:v>
                      </c:pt>
                      <c:pt idx="36">
                        <c:v>45749</c:v>
                      </c:pt>
                      <c:pt idx="37">
                        <c:v>45750</c:v>
                      </c:pt>
                      <c:pt idx="38">
                        <c:v>45751</c:v>
                      </c:pt>
                      <c:pt idx="39">
                        <c:v>45752</c:v>
                      </c:pt>
                      <c:pt idx="40">
                        <c:v>45753</c:v>
                      </c:pt>
                      <c:pt idx="41">
                        <c:v>45754</c:v>
                      </c:pt>
                      <c:pt idx="42">
                        <c:v>45755</c:v>
                      </c:pt>
                      <c:pt idx="43">
                        <c:v>45756</c:v>
                      </c:pt>
                      <c:pt idx="44">
                        <c:v>45757</c:v>
                      </c:pt>
                      <c:pt idx="45">
                        <c:v>45758</c:v>
                      </c:pt>
                      <c:pt idx="46">
                        <c:v>45759</c:v>
                      </c:pt>
                      <c:pt idx="47">
                        <c:v>45760</c:v>
                      </c:pt>
                      <c:pt idx="48">
                        <c:v>45761</c:v>
                      </c:pt>
                      <c:pt idx="49">
                        <c:v>45762</c:v>
                      </c:pt>
                      <c:pt idx="50">
                        <c:v>45763</c:v>
                      </c:pt>
                      <c:pt idx="51">
                        <c:v>45764</c:v>
                      </c:pt>
                      <c:pt idx="52">
                        <c:v>45765</c:v>
                      </c:pt>
                      <c:pt idx="53">
                        <c:v>45766</c:v>
                      </c:pt>
                      <c:pt idx="54">
                        <c:v>45767</c:v>
                      </c:pt>
                      <c:pt idx="55">
                        <c:v>45768</c:v>
                      </c:pt>
                      <c:pt idx="56">
                        <c:v>45769</c:v>
                      </c:pt>
                      <c:pt idx="57">
                        <c:v>45770</c:v>
                      </c:pt>
                      <c:pt idx="58">
                        <c:v>45771</c:v>
                      </c:pt>
                      <c:pt idx="59">
                        <c:v>45772</c:v>
                      </c:pt>
                      <c:pt idx="60">
                        <c:v>45773</c:v>
                      </c:pt>
                      <c:pt idx="61">
                        <c:v>45774</c:v>
                      </c:pt>
                      <c:pt idx="62">
                        <c:v>45775</c:v>
                      </c:pt>
                      <c:pt idx="63">
                        <c:v>45776</c:v>
                      </c:pt>
                      <c:pt idx="64">
                        <c:v>45777</c:v>
                      </c:pt>
                      <c:pt idx="65">
                        <c:v>45778</c:v>
                      </c:pt>
                      <c:pt idx="66">
                        <c:v>45779</c:v>
                      </c:pt>
                      <c:pt idx="67">
                        <c:v>45780</c:v>
                      </c:pt>
                      <c:pt idx="68">
                        <c:v>45781</c:v>
                      </c:pt>
                      <c:pt idx="69">
                        <c:v>45782</c:v>
                      </c:pt>
                      <c:pt idx="70">
                        <c:v>45783</c:v>
                      </c:pt>
                      <c:pt idx="71">
                        <c:v>45784</c:v>
                      </c:pt>
                      <c:pt idx="72">
                        <c:v>45785</c:v>
                      </c:pt>
                      <c:pt idx="73">
                        <c:v>45786</c:v>
                      </c:pt>
                      <c:pt idx="74">
                        <c:v>45787</c:v>
                      </c:pt>
                      <c:pt idx="75">
                        <c:v>45788</c:v>
                      </c:pt>
                      <c:pt idx="76">
                        <c:v>45789</c:v>
                      </c:pt>
                      <c:pt idx="77">
                        <c:v>45790</c:v>
                      </c:pt>
                      <c:pt idx="78">
                        <c:v>45791</c:v>
                      </c:pt>
                      <c:pt idx="79">
                        <c:v>45792</c:v>
                      </c:pt>
                      <c:pt idx="80">
                        <c:v>45793</c:v>
                      </c:pt>
                      <c:pt idx="81">
                        <c:v>45794</c:v>
                      </c:pt>
                      <c:pt idx="82">
                        <c:v>45795</c:v>
                      </c:pt>
                      <c:pt idx="83">
                        <c:v>45796</c:v>
                      </c:pt>
                      <c:pt idx="84">
                        <c:v>45797</c:v>
                      </c:pt>
                      <c:pt idx="85">
                        <c:v>45798</c:v>
                      </c:pt>
                      <c:pt idx="86">
                        <c:v>45799</c:v>
                      </c:pt>
                      <c:pt idx="87">
                        <c:v>45800</c:v>
                      </c:pt>
                      <c:pt idx="88">
                        <c:v>45801</c:v>
                      </c:pt>
                      <c:pt idx="89">
                        <c:v>45802</c:v>
                      </c:pt>
                      <c:pt idx="90">
                        <c:v>45803</c:v>
                      </c:pt>
                      <c:pt idx="91">
                        <c:v>45804</c:v>
                      </c:pt>
                      <c:pt idx="92">
                        <c:v>45805</c:v>
                      </c:pt>
                      <c:pt idx="93">
                        <c:v>45806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CleElumByDate!$N$4:$N$76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2.0387751961840284E-2</c:v>
                      </c:pt>
                      <c:pt idx="1">
                        <c:v>3.5928604400677029E-2</c:v>
                      </c:pt>
                      <c:pt idx="2">
                        <c:v>3.892906601015541E-2</c:v>
                      </c:pt>
                      <c:pt idx="3">
                        <c:v>4.1314048315125404E-2</c:v>
                      </c:pt>
                      <c:pt idx="4">
                        <c:v>4.2545006924142176E-2</c:v>
                      </c:pt>
                      <c:pt idx="5">
                        <c:v>5.1931066317895062E-2</c:v>
                      </c:pt>
                      <c:pt idx="6">
                        <c:v>5.6085551623326665E-2</c:v>
                      </c:pt>
                      <c:pt idx="7">
                        <c:v>5.67779658408986E-2</c:v>
                      </c:pt>
                      <c:pt idx="8">
                        <c:v>5.847053392829666E-2</c:v>
                      </c:pt>
                      <c:pt idx="9">
                        <c:v>5.9239883058932144E-2</c:v>
                      </c:pt>
                      <c:pt idx="10">
                        <c:v>0.10878596707185721</c:v>
                      </c:pt>
                      <c:pt idx="11">
                        <c:v>0.12148022772734267</c:v>
                      </c:pt>
                      <c:pt idx="12">
                        <c:v>0.12186490229266041</c:v>
                      </c:pt>
                      <c:pt idx="13">
                        <c:v>0.1468687490383136</c:v>
                      </c:pt>
                      <c:pt idx="14">
                        <c:v>0.14725342360363133</c:v>
                      </c:pt>
                      <c:pt idx="15">
                        <c:v>0.14733035851669488</c:v>
                      </c:pt>
                      <c:pt idx="16">
                        <c:v>0.14733035851669488</c:v>
                      </c:pt>
                      <c:pt idx="17">
                        <c:v>0.14740729342975842</c:v>
                      </c:pt>
                      <c:pt idx="18">
                        <c:v>0.14740729342975842</c:v>
                      </c:pt>
                      <c:pt idx="19">
                        <c:v>0.14771503308201261</c:v>
                      </c:pt>
                      <c:pt idx="20">
                        <c:v>0.15071549469149101</c:v>
                      </c:pt>
                      <c:pt idx="21">
                        <c:v>0.15433143560547777</c:v>
                      </c:pt>
                      <c:pt idx="22">
                        <c:v>0.15471611017079551</c:v>
                      </c:pt>
                      <c:pt idx="23">
                        <c:v>0.16564086782581935</c:v>
                      </c:pt>
                      <c:pt idx="24">
                        <c:v>0.16764117556547162</c:v>
                      </c:pt>
                      <c:pt idx="25">
                        <c:v>0.17025696260963225</c:v>
                      </c:pt>
                      <c:pt idx="26">
                        <c:v>0.17156485613171257</c:v>
                      </c:pt>
                      <c:pt idx="27">
                        <c:v>0.31158639790737036</c:v>
                      </c:pt>
                      <c:pt idx="28">
                        <c:v>0.45591629481458684</c:v>
                      </c:pt>
                      <c:pt idx="29">
                        <c:v>0.84759193722111092</c:v>
                      </c:pt>
                      <c:pt idx="30">
                        <c:v>0.84782274196030161</c:v>
                      </c:pt>
                      <c:pt idx="31">
                        <c:v>0.84782274196030161</c:v>
                      </c:pt>
                      <c:pt idx="32">
                        <c:v>0.84782274196030161</c:v>
                      </c:pt>
                      <c:pt idx="33">
                        <c:v>0.84782274196030161</c:v>
                      </c:pt>
                      <c:pt idx="34">
                        <c:v>0.84782274196030161</c:v>
                      </c:pt>
                      <c:pt idx="35">
                        <c:v>0.84782274196030161</c:v>
                      </c:pt>
                      <c:pt idx="36">
                        <c:v>0.84782274196030161</c:v>
                      </c:pt>
                      <c:pt idx="37">
                        <c:v>0.84782274196030161</c:v>
                      </c:pt>
                      <c:pt idx="38">
                        <c:v>0.84782274196030161</c:v>
                      </c:pt>
                      <c:pt idx="39">
                        <c:v>0.84782274196030161</c:v>
                      </c:pt>
                      <c:pt idx="40">
                        <c:v>0.84782274196030161</c:v>
                      </c:pt>
                      <c:pt idx="41">
                        <c:v>0.84782274196030161</c:v>
                      </c:pt>
                      <c:pt idx="42">
                        <c:v>0.84782274196030161</c:v>
                      </c:pt>
                      <c:pt idx="43">
                        <c:v>0.84782274196030161</c:v>
                      </c:pt>
                      <c:pt idx="44">
                        <c:v>0.84782274196030161</c:v>
                      </c:pt>
                      <c:pt idx="45">
                        <c:v>0.84782274196030161</c:v>
                      </c:pt>
                      <c:pt idx="46">
                        <c:v>0.84782274196030161</c:v>
                      </c:pt>
                      <c:pt idx="47">
                        <c:v>0.84782274196030161</c:v>
                      </c:pt>
                      <c:pt idx="48">
                        <c:v>0.84782274196030161</c:v>
                      </c:pt>
                      <c:pt idx="49">
                        <c:v>0.84782274196030161</c:v>
                      </c:pt>
                      <c:pt idx="50">
                        <c:v>0.84782274196030161</c:v>
                      </c:pt>
                      <c:pt idx="51">
                        <c:v>0.84782274196030161</c:v>
                      </c:pt>
                      <c:pt idx="52">
                        <c:v>0.84782274196030161</c:v>
                      </c:pt>
                      <c:pt idx="53">
                        <c:v>0.84782274196030161</c:v>
                      </c:pt>
                      <c:pt idx="54">
                        <c:v>0.84782274196030161</c:v>
                      </c:pt>
                      <c:pt idx="55">
                        <c:v>0.84782274196030161</c:v>
                      </c:pt>
                      <c:pt idx="56">
                        <c:v>0.84782274196030161</c:v>
                      </c:pt>
                      <c:pt idx="57">
                        <c:v>0.84782274196030161</c:v>
                      </c:pt>
                      <c:pt idx="58">
                        <c:v>0.84782274196030161</c:v>
                      </c:pt>
                      <c:pt idx="59">
                        <c:v>0.84782274196030161</c:v>
                      </c:pt>
                      <c:pt idx="60">
                        <c:v>0.84782274196030161</c:v>
                      </c:pt>
                      <c:pt idx="61">
                        <c:v>0.84782274196030161</c:v>
                      </c:pt>
                      <c:pt idx="62">
                        <c:v>0.84782274196030161</c:v>
                      </c:pt>
                      <c:pt idx="63">
                        <c:v>0.84782274196030161</c:v>
                      </c:pt>
                      <c:pt idx="64">
                        <c:v>0.84782274196030161</c:v>
                      </c:pt>
                      <c:pt idx="65">
                        <c:v>0.84782274196030161</c:v>
                      </c:pt>
                      <c:pt idx="66">
                        <c:v>0.84782274196030161</c:v>
                      </c:pt>
                      <c:pt idx="67">
                        <c:v>0.84782274196030161</c:v>
                      </c:pt>
                      <c:pt idx="68">
                        <c:v>0.84782274196030161</c:v>
                      </c:pt>
                      <c:pt idx="69">
                        <c:v>0.84782274196030161</c:v>
                      </c:pt>
                      <c:pt idx="70">
                        <c:v>0.84782274196030161</c:v>
                      </c:pt>
                      <c:pt idx="71">
                        <c:v>0.84782274196030161</c:v>
                      </c:pt>
                      <c:pt idx="72">
                        <c:v>0.84782274196030161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D3C-4877-8B2C-238DBD7E9CA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CleElumByDate!$O$3</c15:sqref>
                        </c15:formulaRef>
                      </c:ext>
                    </c:extLst>
                    <c:strCache>
                      <c:ptCount val="1"/>
                      <c:pt idx="0">
                        <c:v>ESJ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CleElumByDate!$M$4:$M$100</c15:sqref>
                        </c15:formulaRef>
                      </c:ext>
                    </c:extLst>
                    <c:numCache>
                      <c:formatCode>m/d/yyyy</c:formatCode>
                      <c:ptCount val="97"/>
                      <c:pt idx="0">
                        <c:v>45713</c:v>
                      </c:pt>
                      <c:pt idx="1">
                        <c:v>45714</c:v>
                      </c:pt>
                      <c:pt idx="2">
                        <c:v>45715</c:v>
                      </c:pt>
                      <c:pt idx="3">
                        <c:v>45716</c:v>
                      </c:pt>
                      <c:pt idx="4">
                        <c:v>45717</c:v>
                      </c:pt>
                      <c:pt idx="5">
                        <c:v>45718</c:v>
                      </c:pt>
                      <c:pt idx="6">
                        <c:v>45719</c:v>
                      </c:pt>
                      <c:pt idx="7">
                        <c:v>45720</c:v>
                      </c:pt>
                      <c:pt idx="8">
                        <c:v>45721</c:v>
                      </c:pt>
                      <c:pt idx="9">
                        <c:v>45722</c:v>
                      </c:pt>
                      <c:pt idx="10">
                        <c:v>45723</c:v>
                      </c:pt>
                      <c:pt idx="11">
                        <c:v>45724</c:v>
                      </c:pt>
                      <c:pt idx="12">
                        <c:v>45725</c:v>
                      </c:pt>
                      <c:pt idx="13">
                        <c:v>45726</c:v>
                      </c:pt>
                      <c:pt idx="14">
                        <c:v>45727</c:v>
                      </c:pt>
                      <c:pt idx="15">
                        <c:v>45728</c:v>
                      </c:pt>
                      <c:pt idx="16">
                        <c:v>45729</c:v>
                      </c:pt>
                      <c:pt idx="17">
                        <c:v>45730</c:v>
                      </c:pt>
                      <c:pt idx="18">
                        <c:v>45731</c:v>
                      </c:pt>
                      <c:pt idx="19">
                        <c:v>45732</c:v>
                      </c:pt>
                      <c:pt idx="20">
                        <c:v>45733</c:v>
                      </c:pt>
                      <c:pt idx="21">
                        <c:v>45734</c:v>
                      </c:pt>
                      <c:pt idx="22">
                        <c:v>45735</c:v>
                      </c:pt>
                      <c:pt idx="23">
                        <c:v>45736</c:v>
                      </c:pt>
                      <c:pt idx="24">
                        <c:v>45737</c:v>
                      </c:pt>
                      <c:pt idx="25">
                        <c:v>45738</c:v>
                      </c:pt>
                      <c:pt idx="26">
                        <c:v>45739</c:v>
                      </c:pt>
                      <c:pt idx="27">
                        <c:v>45740</c:v>
                      </c:pt>
                      <c:pt idx="28">
                        <c:v>45741</c:v>
                      </c:pt>
                      <c:pt idx="29">
                        <c:v>45742</c:v>
                      </c:pt>
                      <c:pt idx="30">
                        <c:v>45743</c:v>
                      </c:pt>
                      <c:pt idx="31">
                        <c:v>45744</c:v>
                      </c:pt>
                      <c:pt idx="32">
                        <c:v>45745</c:v>
                      </c:pt>
                      <c:pt idx="33">
                        <c:v>45746</c:v>
                      </c:pt>
                      <c:pt idx="34">
                        <c:v>45747</c:v>
                      </c:pt>
                      <c:pt idx="35">
                        <c:v>45748</c:v>
                      </c:pt>
                      <c:pt idx="36">
                        <c:v>45749</c:v>
                      </c:pt>
                      <c:pt idx="37">
                        <c:v>45750</c:v>
                      </c:pt>
                      <c:pt idx="38">
                        <c:v>45751</c:v>
                      </c:pt>
                      <c:pt idx="39">
                        <c:v>45752</c:v>
                      </c:pt>
                      <c:pt idx="40">
                        <c:v>45753</c:v>
                      </c:pt>
                      <c:pt idx="41">
                        <c:v>45754</c:v>
                      </c:pt>
                      <c:pt idx="42">
                        <c:v>45755</c:v>
                      </c:pt>
                      <c:pt idx="43">
                        <c:v>45756</c:v>
                      </c:pt>
                      <c:pt idx="44">
                        <c:v>45757</c:v>
                      </c:pt>
                      <c:pt idx="45">
                        <c:v>45758</c:v>
                      </c:pt>
                      <c:pt idx="46">
                        <c:v>45759</c:v>
                      </c:pt>
                      <c:pt idx="47">
                        <c:v>45760</c:v>
                      </c:pt>
                      <c:pt idx="48">
                        <c:v>45761</c:v>
                      </c:pt>
                      <c:pt idx="49">
                        <c:v>45762</c:v>
                      </c:pt>
                      <c:pt idx="50">
                        <c:v>45763</c:v>
                      </c:pt>
                      <c:pt idx="51">
                        <c:v>45764</c:v>
                      </c:pt>
                      <c:pt idx="52">
                        <c:v>45765</c:v>
                      </c:pt>
                      <c:pt idx="53">
                        <c:v>45766</c:v>
                      </c:pt>
                      <c:pt idx="54">
                        <c:v>45767</c:v>
                      </c:pt>
                      <c:pt idx="55">
                        <c:v>45768</c:v>
                      </c:pt>
                      <c:pt idx="56">
                        <c:v>45769</c:v>
                      </c:pt>
                      <c:pt idx="57">
                        <c:v>45770</c:v>
                      </c:pt>
                      <c:pt idx="58">
                        <c:v>45771</c:v>
                      </c:pt>
                      <c:pt idx="59">
                        <c:v>45772</c:v>
                      </c:pt>
                      <c:pt idx="60">
                        <c:v>45773</c:v>
                      </c:pt>
                      <c:pt idx="61">
                        <c:v>45774</c:v>
                      </c:pt>
                      <c:pt idx="62">
                        <c:v>45775</c:v>
                      </c:pt>
                      <c:pt idx="63">
                        <c:v>45776</c:v>
                      </c:pt>
                      <c:pt idx="64">
                        <c:v>45777</c:v>
                      </c:pt>
                      <c:pt idx="65">
                        <c:v>45778</c:v>
                      </c:pt>
                      <c:pt idx="66">
                        <c:v>45779</c:v>
                      </c:pt>
                      <c:pt idx="67">
                        <c:v>45780</c:v>
                      </c:pt>
                      <c:pt idx="68">
                        <c:v>45781</c:v>
                      </c:pt>
                      <c:pt idx="69">
                        <c:v>45782</c:v>
                      </c:pt>
                      <c:pt idx="70">
                        <c:v>45783</c:v>
                      </c:pt>
                      <c:pt idx="71">
                        <c:v>45784</c:v>
                      </c:pt>
                      <c:pt idx="72">
                        <c:v>45785</c:v>
                      </c:pt>
                      <c:pt idx="73">
                        <c:v>45786</c:v>
                      </c:pt>
                      <c:pt idx="74">
                        <c:v>45787</c:v>
                      </c:pt>
                      <c:pt idx="75">
                        <c:v>45788</c:v>
                      </c:pt>
                      <c:pt idx="76">
                        <c:v>45789</c:v>
                      </c:pt>
                      <c:pt idx="77">
                        <c:v>45790</c:v>
                      </c:pt>
                      <c:pt idx="78">
                        <c:v>45791</c:v>
                      </c:pt>
                      <c:pt idx="79">
                        <c:v>45792</c:v>
                      </c:pt>
                      <c:pt idx="80">
                        <c:v>45793</c:v>
                      </c:pt>
                      <c:pt idx="81">
                        <c:v>45794</c:v>
                      </c:pt>
                      <c:pt idx="82">
                        <c:v>45795</c:v>
                      </c:pt>
                      <c:pt idx="83">
                        <c:v>45796</c:v>
                      </c:pt>
                      <c:pt idx="84">
                        <c:v>45797</c:v>
                      </c:pt>
                      <c:pt idx="85">
                        <c:v>45798</c:v>
                      </c:pt>
                      <c:pt idx="86">
                        <c:v>45799</c:v>
                      </c:pt>
                      <c:pt idx="87">
                        <c:v>45800</c:v>
                      </c:pt>
                      <c:pt idx="88">
                        <c:v>45801</c:v>
                      </c:pt>
                      <c:pt idx="89">
                        <c:v>45802</c:v>
                      </c:pt>
                      <c:pt idx="90">
                        <c:v>45803</c:v>
                      </c:pt>
                      <c:pt idx="91">
                        <c:v>45804</c:v>
                      </c:pt>
                      <c:pt idx="92">
                        <c:v>45805</c:v>
                      </c:pt>
                      <c:pt idx="93">
                        <c:v>45806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CleElumByDate!$O$4:$O$76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0.19495974798739937</c:v>
                      </c:pt>
                      <c:pt idx="1">
                        <c:v>0.40007000350017502</c:v>
                      </c:pt>
                      <c:pt idx="2">
                        <c:v>0.40562028101405073</c:v>
                      </c:pt>
                      <c:pt idx="3">
                        <c:v>0.41287064353217662</c:v>
                      </c:pt>
                      <c:pt idx="4">
                        <c:v>0.41507075353767692</c:v>
                      </c:pt>
                      <c:pt idx="5">
                        <c:v>0.41522076103805194</c:v>
                      </c:pt>
                      <c:pt idx="6">
                        <c:v>0.42182109105455279</c:v>
                      </c:pt>
                      <c:pt idx="7">
                        <c:v>0.42192109605480282</c:v>
                      </c:pt>
                      <c:pt idx="8">
                        <c:v>0.42232111605580286</c:v>
                      </c:pt>
                      <c:pt idx="9">
                        <c:v>0.42237111855592785</c:v>
                      </c:pt>
                      <c:pt idx="10">
                        <c:v>0.42262113105655286</c:v>
                      </c:pt>
                      <c:pt idx="11">
                        <c:v>0.42282114105705287</c:v>
                      </c:pt>
                      <c:pt idx="12">
                        <c:v>0.42282114105705287</c:v>
                      </c:pt>
                      <c:pt idx="13">
                        <c:v>0.4229711485574279</c:v>
                      </c:pt>
                      <c:pt idx="14">
                        <c:v>0.42307115355767794</c:v>
                      </c:pt>
                      <c:pt idx="15">
                        <c:v>0.42332116605830294</c:v>
                      </c:pt>
                      <c:pt idx="16">
                        <c:v>0.42337116855842793</c:v>
                      </c:pt>
                      <c:pt idx="17">
                        <c:v>0.42362118105905294</c:v>
                      </c:pt>
                      <c:pt idx="18">
                        <c:v>0.42362118105905294</c:v>
                      </c:pt>
                      <c:pt idx="19">
                        <c:v>0.42367118355917793</c:v>
                      </c:pt>
                      <c:pt idx="20">
                        <c:v>0.42372118605930292</c:v>
                      </c:pt>
                      <c:pt idx="21">
                        <c:v>0.42422121106055299</c:v>
                      </c:pt>
                      <c:pt idx="22">
                        <c:v>0.42437121856092802</c:v>
                      </c:pt>
                      <c:pt idx="23">
                        <c:v>0.42437121856092802</c:v>
                      </c:pt>
                      <c:pt idx="24">
                        <c:v>0.42442122106105301</c:v>
                      </c:pt>
                      <c:pt idx="25">
                        <c:v>0.42522126106305314</c:v>
                      </c:pt>
                      <c:pt idx="26">
                        <c:v>0.42527126356317813</c:v>
                      </c:pt>
                      <c:pt idx="27">
                        <c:v>0.43777188859442967</c:v>
                      </c:pt>
                      <c:pt idx="28">
                        <c:v>0.56567828391419561</c:v>
                      </c:pt>
                      <c:pt idx="29">
                        <c:v>0.89109455472773624</c:v>
                      </c:pt>
                      <c:pt idx="30">
                        <c:v>0.89109455472773624</c:v>
                      </c:pt>
                      <c:pt idx="31">
                        <c:v>0.89109455472773624</c:v>
                      </c:pt>
                      <c:pt idx="32">
                        <c:v>0.89109455472773624</c:v>
                      </c:pt>
                      <c:pt idx="33">
                        <c:v>0.89109455472773624</c:v>
                      </c:pt>
                      <c:pt idx="34">
                        <c:v>0.89129456472823632</c:v>
                      </c:pt>
                      <c:pt idx="35">
                        <c:v>0.89144457222861129</c:v>
                      </c:pt>
                      <c:pt idx="36">
                        <c:v>0.89149457472873628</c:v>
                      </c:pt>
                      <c:pt idx="37">
                        <c:v>0.89154457722886127</c:v>
                      </c:pt>
                      <c:pt idx="38">
                        <c:v>0.89154457722886127</c:v>
                      </c:pt>
                      <c:pt idx="39">
                        <c:v>0.89154457722886127</c:v>
                      </c:pt>
                      <c:pt idx="40">
                        <c:v>0.89154457722886127</c:v>
                      </c:pt>
                      <c:pt idx="41">
                        <c:v>0.89154457722886127</c:v>
                      </c:pt>
                      <c:pt idx="42">
                        <c:v>0.89154457722886127</c:v>
                      </c:pt>
                      <c:pt idx="43">
                        <c:v>0.89154457722886127</c:v>
                      </c:pt>
                      <c:pt idx="44">
                        <c:v>0.89154457722886127</c:v>
                      </c:pt>
                      <c:pt idx="45">
                        <c:v>0.89154457722886127</c:v>
                      </c:pt>
                      <c:pt idx="46">
                        <c:v>0.89154457722886127</c:v>
                      </c:pt>
                      <c:pt idx="47">
                        <c:v>0.89154457722886127</c:v>
                      </c:pt>
                      <c:pt idx="48">
                        <c:v>0.89154457722886127</c:v>
                      </c:pt>
                      <c:pt idx="49">
                        <c:v>0.89154457722886127</c:v>
                      </c:pt>
                      <c:pt idx="50">
                        <c:v>0.89154457722886127</c:v>
                      </c:pt>
                      <c:pt idx="51">
                        <c:v>0.89154457722886127</c:v>
                      </c:pt>
                      <c:pt idx="52">
                        <c:v>0.89154457722886127</c:v>
                      </c:pt>
                      <c:pt idx="53">
                        <c:v>0.89154457722886127</c:v>
                      </c:pt>
                      <c:pt idx="54">
                        <c:v>0.89154457722886127</c:v>
                      </c:pt>
                      <c:pt idx="55">
                        <c:v>0.89154457722886127</c:v>
                      </c:pt>
                      <c:pt idx="56">
                        <c:v>0.89154457722886127</c:v>
                      </c:pt>
                      <c:pt idx="57">
                        <c:v>0.89154457722886127</c:v>
                      </c:pt>
                      <c:pt idx="58">
                        <c:v>0.89154457722886127</c:v>
                      </c:pt>
                      <c:pt idx="59">
                        <c:v>0.89154457722886127</c:v>
                      </c:pt>
                      <c:pt idx="60">
                        <c:v>0.89154457722886127</c:v>
                      </c:pt>
                      <c:pt idx="61">
                        <c:v>0.89154457722886127</c:v>
                      </c:pt>
                      <c:pt idx="62">
                        <c:v>0.89154457722886127</c:v>
                      </c:pt>
                      <c:pt idx="63">
                        <c:v>0.89154457722886127</c:v>
                      </c:pt>
                      <c:pt idx="64">
                        <c:v>0.89154457722886127</c:v>
                      </c:pt>
                      <c:pt idx="65">
                        <c:v>0.89154457722886127</c:v>
                      </c:pt>
                      <c:pt idx="66">
                        <c:v>0.89154457722886127</c:v>
                      </c:pt>
                      <c:pt idx="67">
                        <c:v>0.89154457722886127</c:v>
                      </c:pt>
                      <c:pt idx="68">
                        <c:v>0.89154457722886127</c:v>
                      </c:pt>
                      <c:pt idx="69">
                        <c:v>0.89154457722886127</c:v>
                      </c:pt>
                      <c:pt idx="70">
                        <c:v>0.89154457722886127</c:v>
                      </c:pt>
                      <c:pt idx="71">
                        <c:v>0.89154457722886127</c:v>
                      </c:pt>
                      <c:pt idx="72">
                        <c:v>0.89154457722886127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D3C-4877-8B2C-238DBD7E9CA2}"/>
                  </c:ext>
                </c:extLst>
              </c15:ser>
            </c15:filteredLineSeries>
          </c:ext>
        </c:extLst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Chandler Forebay</a:t>
            </a:r>
            <a:r>
              <a:rPr lang="en-US" baseline="0"/>
              <a:t> Releases, Spring Chinook,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ProsserSpringChinook!$U$3</c:f>
              <c:strCache>
                <c:ptCount val="1"/>
                <c:pt idx="0">
                  <c:v>Crude Entrain. Rate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ProsserSpringChinook!$T$5:$T$28</c:f>
              <c:numCache>
                <c:formatCode>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xVal>
          <c:yVal>
            <c:numRef>
              <c:f>ProsserSpringChinook!$U$5:$U$28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E-4544-BCF1-010E64371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24"/>
        <c:axId val="69536"/>
      </c:scatterChart>
      <c:valAx>
        <c:axId val="7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Diversion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36"/>
        <c:crosses val="autoZero"/>
        <c:crossBetween val="midCat"/>
      </c:valAx>
      <c:valAx>
        <c:axId val="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Detected at Separator</a:t>
                </a:r>
                <a:r>
                  <a:rPr lang="en-US" baseline="0"/>
                  <a:t> or Sample Rm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Tag Count (right axis)</c:v>
          </c:tx>
          <c:invertIfNegative val="0"/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'RozaDailyDetections-AllSpp'!$D$3:$D$161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139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94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63</c:v>
                </c:pt>
                <c:pt idx="60">
                  <c:v>44</c:v>
                </c:pt>
                <c:pt idx="61">
                  <c:v>53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14</c:v>
                </c:pt>
                <c:pt idx="67">
                  <c:v>19</c:v>
                </c:pt>
                <c:pt idx="68">
                  <c:v>4</c:v>
                </c:pt>
                <c:pt idx="69">
                  <c:v>3</c:v>
                </c:pt>
                <c:pt idx="70">
                  <c:v>4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4</c:v>
                </c:pt>
                <c:pt idx="75">
                  <c:v>1</c:v>
                </c:pt>
                <c:pt idx="76">
                  <c:v>3</c:v>
                </c:pt>
                <c:pt idx="77">
                  <c:v>1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2</c:v>
                </c:pt>
                <c:pt idx="84">
                  <c:v>2</c:v>
                </c:pt>
                <c:pt idx="85">
                  <c:v>0</c:v>
                </c:pt>
                <c:pt idx="86">
                  <c:v>6</c:v>
                </c:pt>
                <c:pt idx="87">
                  <c:v>9</c:v>
                </c:pt>
                <c:pt idx="88">
                  <c:v>2</c:v>
                </c:pt>
                <c:pt idx="89">
                  <c:v>1</c:v>
                </c:pt>
                <c:pt idx="90">
                  <c:v>4</c:v>
                </c:pt>
                <c:pt idx="91">
                  <c:v>2</c:v>
                </c:pt>
                <c:pt idx="92">
                  <c:v>2</c:v>
                </c:pt>
                <c:pt idx="93">
                  <c:v>3</c:v>
                </c:pt>
                <c:pt idx="94">
                  <c:v>6</c:v>
                </c:pt>
                <c:pt idx="95">
                  <c:v>4</c:v>
                </c:pt>
                <c:pt idx="96">
                  <c:v>2</c:v>
                </c:pt>
                <c:pt idx="97">
                  <c:v>4</c:v>
                </c:pt>
                <c:pt idx="98">
                  <c:v>4</c:v>
                </c:pt>
                <c:pt idx="99">
                  <c:v>9</c:v>
                </c:pt>
                <c:pt idx="100">
                  <c:v>5</c:v>
                </c:pt>
                <c:pt idx="101">
                  <c:v>11</c:v>
                </c:pt>
                <c:pt idx="102">
                  <c:v>13</c:v>
                </c:pt>
                <c:pt idx="103">
                  <c:v>10</c:v>
                </c:pt>
                <c:pt idx="104">
                  <c:v>2</c:v>
                </c:pt>
                <c:pt idx="105">
                  <c:v>8</c:v>
                </c:pt>
                <c:pt idx="106">
                  <c:v>2</c:v>
                </c:pt>
                <c:pt idx="107">
                  <c:v>2</c:v>
                </c:pt>
                <c:pt idx="108">
                  <c:v>6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6</c:v>
                </c:pt>
                <c:pt idx="116">
                  <c:v>0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5</c:v>
                </c:pt>
                <c:pt idx="121">
                  <c:v>3</c:v>
                </c:pt>
                <c:pt idx="122">
                  <c:v>22</c:v>
                </c:pt>
                <c:pt idx="123">
                  <c:v>4</c:v>
                </c:pt>
                <c:pt idx="124">
                  <c:v>8</c:v>
                </c:pt>
                <c:pt idx="125">
                  <c:v>4</c:v>
                </c:pt>
                <c:pt idx="126">
                  <c:v>17</c:v>
                </c:pt>
                <c:pt idx="127">
                  <c:v>9</c:v>
                </c:pt>
                <c:pt idx="128">
                  <c:v>5</c:v>
                </c:pt>
                <c:pt idx="129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8"/>
        <c:axId val="62464"/>
      </c:barChart>
      <c:lineChart>
        <c:grouping val="standard"/>
        <c:varyColors val="0"/>
        <c:ser>
          <c:idx val="0"/>
          <c:order val="0"/>
          <c:tx>
            <c:strRef>
              <c:f>'RozaDailyDetections-AllSpp'!$B$2</c:f>
              <c:strCache>
                <c:ptCount val="1"/>
                <c:pt idx="0">
                  <c:v>CFSAboveRoza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'RozaDailyDetections-AllSpp'!$B$3:$B$161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96"/>
        <c:axId val="77152"/>
      </c:lineChart>
      <c:scatterChart>
        <c:scatterStyle val="lineMarker"/>
        <c:varyColors val="0"/>
        <c:ser>
          <c:idx val="3"/>
          <c:order val="2"/>
          <c:tx>
            <c:strRef>
              <c:f>'RozaDailyDetections-AllSpp'!$C$2</c:f>
              <c:strCache>
                <c:ptCount val="1"/>
                <c:pt idx="0">
                  <c:v>CFSBelowRozaBySubtraction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xVal>
          <c:yVal>
            <c:numRef>
              <c:f>'RozaDailyDetections-AllSpp'!$C$3:$C$161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6"/>
        <c:axId val="77152"/>
      </c:scatterChart>
      <c:dateAx>
        <c:axId val="640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52"/>
        <c:crosses val="autoZero"/>
        <c:auto val="1"/>
        <c:lblOffset val="100"/>
        <c:baseTimeUnit val="days"/>
        <c:majorUnit val="7"/>
        <c:majorTimeUnit val="days"/>
      </c:dateAx>
      <c:valAx>
        <c:axId val="771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96"/>
        <c:crosses val="autoZero"/>
        <c:crossBetween val="between"/>
      </c:valAx>
      <c:dateAx>
        <c:axId val="71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2464"/>
        <c:crosses val="autoZero"/>
        <c:auto val="1"/>
        <c:lblOffset val="100"/>
        <c:baseTimeUnit val="days"/>
      </c:dateAx>
      <c:valAx>
        <c:axId val="62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68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46876708328664E-2"/>
          <c:y val="6.1909197196295299E-2"/>
          <c:w val="0.88436109781232064"/>
          <c:h val="0.8158433229397266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'RozaDailyDetections-3Spp'!$D$3</c:f>
              <c:strCache>
                <c:ptCount val="1"/>
                <c:pt idx="0">
                  <c:v>Chinook (left axis)</c:v>
                </c:pt>
              </c:strCache>
            </c:strRef>
          </c:tx>
          <c:invertIfNegative val="0"/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'RozaDailyDetections-3Spp'!$D$5:$D$163</c:f>
              <c:numCache>
                <c:formatCode>General</c:formatCode>
                <c:ptCount val="159"/>
                <c:pt idx="24">
                  <c:v>1</c:v>
                </c:pt>
                <c:pt idx="26">
                  <c:v>2</c:v>
                </c:pt>
                <c:pt idx="29">
                  <c:v>1</c:v>
                </c:pt>
                <c:pt idx="3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138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92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62</c:v>
                </c:pt>
                <c:pt idx="60">
                  <c:v>43</c:v>
                </c:pt>
                <c:pt idx="61">
                  <c:v>52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10</c:v>
                </c:pt>
                <c:pt idx="67">
                  <c:v>12</c:v>
                </c:pt>
                <c:pt idx="68">
                  <c:v>3</c:v>
                </c:pt>
                <c:pt idx="69">
                  <c:v>2</c:v>
                </c:pt>
                <c:pt idx="70">
                  <c:v>2</c:v>
                </c:pt>
                <c:pt idx="74">
                  <c:v>2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83">
                  <c:v>2</c:v>
                </c:pt>
                <c:pt idx="84">
                  <c:v>2</c:v>
                </c:pt>
                <c:pt idx="86">
                  <c:v>3</c:v>
                </c:pt>
                <c:pt idx="87">
                  <c:v>6</c:v>
                </c:pt>
                <c:pt idx="88">
                  <c:v>2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3</c:v>
                </c:pt>
                <c:pt idx="101">
                  <c:v>2</c:v>
                </c:pt>
                <c:pt idx="102">
                  <c:v>10</c:v>
                </c:pt>
                <c:pt idx="103">
                  <c:v>8</c:v>
                </c:pt>
                <c:pt idx="104">
                  <c:v>2</c:v>
                </c:pt>
                <c:pt idx="105">
                  <c:v>1</c:v>
                </c:pt>
                <c:pt idx="108">
                  <c:v>1</c:v>
                </c:pt>
                <c:pt idx="1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C-4466-BE85-9C084A8331CC}"/>
            </c:ext>
          </c:extLst>
        </c:ser>
        <c:ser>
          <c:idx val="4"/>
          <c:order val="4"/>
          <c:tx>
            <c:strRef>
              <c:f>'RozaDailyDetections-3Spp'!$E$3</c:f>
              <c:strCache>
                <c:ptCount val="1"/>
                <c:pt idx="0">
                  <c:v>Coho (left axis)</c:v>
                </c:pt>
              </c:strCache>
            </c:strRef>
          </c:tx>
          <c:invertIfNegative val="0"/>
          <c:val>
            <c:numRef>
              <c:f>'RozaDailyDetections-3Spp'!$E$5:$E$163</c:f>
              <c:numCache>
                <c:formatCode>General</c:formatCode>
                <c:ptCount val="159"/>
                <c:pt idx="25">
                  <c:v>1</c:v>
                </c:pt>
                <c:pt idx="33">
                  <c:v>1</c:v>
                </c:pt>
                <c:pt idx="45">
                  <c:v>1</c:v>
                </c:pt>
                <c:pt idx="66">
                  <c:v>4</c:v>
                </c:pt>
                <c:pt idx="67">
                  <c:v>7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2">
                  <c:v>1</c:v>
                </c:pt>
                <c:pt idx="74">
                  <c:v>2</c:v>
                </c:pt>
                <c:pt idx="76">
                  <c:v>1</c:v>
                </c:pt>
                <c:pt idx="78">
                  <c:v>1</c:v>
                </c:pt>
                <c:pt idx="86">
                  <c:v>3</c:v>
                </c:pt>
                <c:pt idx="87">
                  <c:v>3</c:v>
                </c:pt>
                <c:pt idx="89">
                  <c:v>1</c:v>
                </c:pt>
                <c:pt idx="90">
                  <c:v>3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5</c:v>
                </c:pt>
                <c:pt idx="100">
                  <c:v>2</c:v>
                </c:pt>
                <c:pt idx="101">
                  <c:v>8</c:v>
                </c:pt>
                <c:pt idx="102">
                  <c:v>1</c:v>
                </c:pt>
                <c:pt idx="103">
                  <c:v>2</c:v>
                </c:pt>
                <c:pt idx="105">
                  <c:v>5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5</c:v>
                </c:pt>
                <c:pt idx="117">
                  <c:v>1</c:v>
                </c:pt>
                <c:pt idx="120">
                  <c:v>3</c:v>
                </c:pt>
                <c:pt idx="121">
                  <c:v>1</c:v>
                </c:pt>
                <c:pt idx="122">
                  <c:v>19</c:v>
                </c:pt>
                <c:pt idx="123">
                  <c:v>3</c:v>
                </c:pt>
                <c:pt idx="124">
                  <c:v>8</c:v>
                </c:pt>
                <c:pt idx="125">
                  <c:v>4</c:v>
                </c:pt>
                <c:pt idx="126">
                  <c:v>16</c:v>
                </c:pt>
                <c:pt idx="127">
                  <c:v>9</c:v>
                </c:pt>
                <c:pt idx="128">
                  <c:v>5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8">
                  <c:v>1</c:v>
                </c:pt>
                <c:pt idx="140">
                  <c:v>1</c:v>
                </c:pt>
                <c:pt idx="141">
                  <c:v>1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C-4466-BE85-9C084A8331CC}"/>
            </c:ext>
          </c:extLst>
        </c:ser>
        <c:ser>
          <c:idx val="5"/>
          <c:order val="5"/>
          <c:tx>
            <c:strRef>
              <c:f>'RozaDailyDetections-3Spp'!$F$3</c:f>
              <c:strCache>
                <c:ptCount val="1"/>
                <c:pt idx="0">
                  <c:v>O. mykiss (left axis)</c:v>
                </c:pt>
              </c:strCache>
            </c:strRef>
          </c:tx>
          <c:invertIfNegative val="0"/>
          <c:val>
            <c:numRef>
              <c:f>'RozaDailyDetections-3Spp'!$F$5:$F$163</c:f>
              <c:numCache>
                <c:formatCode>General</c:formatCode>
                <c:ptCount val="159"/>
                <c:pt idx="53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94">
                  <c:v>2</c:v>
                </c:pt>
                <c:pt idx="99">
                  <c:v>2</c:v>
                </c:pt>
                <c:pt idx="101">
                  <c:v>1</c:v>
                </c:pt>
                <c:pt idx="102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4</c:v>
                </c:pt>
                <c:pt idx="114">
                  <c:v>1</c:v>
                </c:pt>
                <c:pt idx="115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1</c:v>
                </c:pt>
                <c:pt idx="123">
                  <c:v>1</c:v>
                </c:pt>
                <c:pt idx="126">
                  <c:v>1</c:v>
                </c:pt>
                <c:pt idx="1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52"/>
        <c:axId val="72800"/>
      </c:barChart>
      <c:lineChart>
        <c:grouping val="standard"/>
        <c:varyColors val="0"/>
        <c:ser>
          <c:idx val="0"/>
          <c:order val="0"/>
          <c:tx>
            <c:strRef>
              <c:f>'RozaDailyDetections-3Spp'!$B$3</c:f>
              <c:strCache>
                <c:ptCount val="1"/>
                <c:pt idx="0">
                  <c:v>CFSAboveRoza (right axis)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'RozaDailyDetections-3Spp'!$B$5:$B$163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C-4466-BE85-9C084A8331CC}"/>
            </c:ext>
          </c:extLst>
        </c:ser>
        <c:ser>
          <c:idx val="3"/>
          <c:order val="3"/>
          <c:tx>
            <c:strRef>
              <c:f>'RozaDailyDetections-3Spp'!$C$3</c:f>
              <c:strCache>
                <c:ptCount val="1"/>
                <c:pt idx="0">
                  <c:v>CFSBelowRozaBySubtraction (right axis)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'RozaDailyDetections-3Spp'!$C$5:$C$163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C-4466-BE85-9C084A8331CC}"/>
            </c:ext>
          </c:extLst>
        </c:ser>
        <c:ser>
          <c:idx val="2"/>
          <c:order val="2"/>
          <c:tx>
            <c:strRef>
              <c:f>'RozaDailyDetections-3Spp'!$I$4</c:f>
              <c:strCache>
                <c:ptCount val="1"/>
                <c:pt idx="0">
                  <c:v>Weir position (deployed if showing)</c:v>
                </c:pt>
              </c:strCache>
            </c:strRef>
          </c:tx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'RozaDailyDetections-3Spp'!$I$6:$I$163</c:f>
              <c:numCache>
                <c:formatCode>General</c:formatCode>
                <c:ptCount val="15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12"/>
        <c:axId val="77696"/>
      </c:lineChart>
      <c:dateAx>
        <c:axId val="71712"/>
        <c:scaling>
          <c:orientation val="minMax"/>
          <c:min val="42401"/>
        </c:scaling>
        <c:delete val="0"/>
        <c:axPos val="b"/>
        <c:numFmt formatCode="m/d;@" sourceLinked="1"/>
        <c:majorTickMark val="out"/>
        <c:minorTickMark val="none"/>
        <c:tickLblPos val="nextTo"/>
        <c:crossAx val="77696"/>
        <c:crosses val="autoZero"/>
        <c:auto val="1"/>
        <c:lblOffset val="100"/>
        <c:baseTimeUnit val="days"/>
        <c:majorUnit val="7"/>
        <c:majorTimeUnit val="days"/>
      </c:dateAx>
      <c:valAx>
        <c:axId val="7769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712"/>
        <c:crosses val="max"/>
        <c:crossBetween val="between"/>
      </c:valAx>
      <c:valAx>
        <c:axId val="7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3552"/>
        <c:crosses val="autoZero"/>
        <c:crossBetween val="between"/>
      </c:valAx>
      <c:dateAx>
        <c:axId val="63552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72800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Sheet3!$R$3</c:f>
              <c:strCache>
                <c:ptCount val="1"/>
                <c:pt idx="0">
                  <c:v>2LC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Sheet3!$R$4:$R$138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8-465A-B28C-445AE2390121}"/>
            </c:ext>
          </c:extLst>
        </c:ser>
        <c:ser>
          <c:idx val="1"/>
          <c:order val="1"/>
          <c:tx>
            <c:strRef>
              <c:f>Sheet3!$S$3</c:f>
              <c:strCache>
                <c:ptCount val="1"/>
                <c:pt idx="0">
                  <c:v>ESD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Sheet3!$S$4:$S$138</c:f>
              <c:numCache>
                <c:formatCode>General</c:formatCode>
                <c:ptCount val="13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8-465A-B28C-445AE2390121}"/>
            </c:ext>
          </c:extLst>
        </c:ser>
        <c:ser>
          <c:idx val="2"/>
          <c:order val="2"/>
          <c:tx>
            <c:strRef>
              <c:f>Sheet3!$T$3</c:f>
              <c:strCache>
                <c:ptCount val="1"/>
                <c:pt idx="0">
                  <c:v>KCH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Sheet3!$T$4:$T$138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A8-465A-B28C-445AE2390121}"/>
            </c:ext>
          </c:extLst>
        </c:ser>
        <c:ser>
          <c:idx val="3"/>
          <c:order val="3"/>
          <c:tx>
            <c:strRef>
              <c:f>Sheet3!$U$3</c:f>
              <c:strCache>
                <c:ptCount val="1"/>
                <c:pt idx="0">
                  <c:v>LMT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Sheet3!$U$4:$U$138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15</c:v>
                </c:pt>
                <c:pt idx="20">
                  <c:v>22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44</c:v>
                </c:pt>
                <c:pt idx="28">
                  <c:v>47</c:v>
                </c:pt>
                <c:pt idx="29">
                  <c:v>50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55</c:v>
                </c:pt>
                <c:pt idx="36">
                  <c:v>55</c:v>
                </c:pt>
                <c:pt idx="37">
                  <c:v>56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59</c:v>
                </c:pt>
                <c:pt idx="43">
                  <c:v>59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67</c:v>
                </c:pt>
                <c:pt idx="49">
                  <c:v>67</c:v>
                </c:pt>
                <c:pt idx="50">
                  <c:v>68</c:v>
                </c:pt>
                <c:pt idx="51">
                  <c:v>68</c:v>
                </c:pt>
                <c:pt idx="52">
                  <c:v>69</c:v>
                </c:pt>
                <c:pt idx="53">
                  <c:v>69</c:v>
                </c:pt>
                <c:pt idx="54">
                  <c:v>70</c:v>
                </c:pt>
                <c:pt idx="55">
                  <c:v>72</c:v>
                </c:pt>
                <c:pt idx="56">
                  <c:v>72</c:v>
                </c:pt>
                <c:pt idx="57">
                  <c:v>72</c:v>
                </c:pt>
                <c:pt idx="58">
                  <c:v>72</c:v>
                </c:pt>
                <c:pt idx="59">
                  <c:v>72</c:v>
                </c:pt>
                <c:pt idx="60">
                  <c:v>72</c:v>
                </c:pt>
                <c:pt idx="61">
                  <c:v>73</c:v>
                </c:pt>
                <c:pt idx="62">
                  <c:v>73</c:v>
                </c:pt>
                <c:pt idx="63">
                  <c:v>73</c:v>
                </c:pt>
                <c:pt idx="64">
                  <c:v>73</c:v>
                </c:pt>
                <c:pt idx="65">
                  <c:v>73</c:v>
                </c:pt>
                <c:pt idx="66">
                  <c:v>73</c:v>
                </c:pt>
                <c:pt idx="67">
                  <c:v>73</c:v>
                </c:pt>
                <c:pt idx="68">
                  <c:v>73</c:v>
                </c:pt>
                <c:pt idx="69">
                  <c:v>73</c:v>
                </c:pt>
                <c:pt idx="70">
                  <c:v>73</c:v>
                </c:pt>
                <c:pt idx="71">
                  <c:v>73</c:v>
                </c:pt>
                <c:pt idx="72">
                  <c:v>73</c:v>
                </c:pt>
                <c:pt idx="73">
                  <c:v>73</c:v>
                </c:pt>
                <c:pt idx="74">
                  <c:v>73</c:v>
                </c:pt>
                <c:pt idx="75">
                  <c:v>74</c:v>
                </c:pt>
                <c:pt idx="76">
                  <c:v>74</c:v>
                </c:pt>
                <c:pt idx="77">
                  <c:v>74</c:v>
                </c:pt>
                <c:pt idx="78">
                  <c:v>74</c:v>
                </c:pt>
                <c:pt idx="79">
                  <c:v>74</c:v>
                </c:pt>
                <c:pt idx="80">
                  <c:v>74</c:v>
                </c:pt>
                <c:pt idx="81">
                  <c:v>74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76</c:v>
                </c:pt>
                <c:pt idx="100">
                  <c:v>76</c:v>
                </c:pt>
                <c:pt idx="101">
                  <c:v>76</c:v>
                </c:pt>
                <c:pt idx="102">
                  <c:v>76</c:v>
                </c:pt>
                <c:pt idx="103">
                  <c:v>76</c:v>
                </c:pt>
                <c:pt idx="104">
                  <c:v>79</c:v>
                </c:pt>
                <c:pt idx="105">
                  <c:v>83</c:v>
                </c:pt>
                <c:pt idx="106">
                  <c:v>90</c:v>
                </c:pt>
                <c:pt idx="107">
                  <c:v>100</c:v>
                </c:pt>
                <c:pt idx="108">
                  <c:v>103</c:v>
                </c:pt>
                <c:pt idx="109">
                  <c:v>105</c:v>
                </c:pt>
                <c:pt idx="110">
                  <c:v>105</c:v>
                </c:pt>
                <c:pt idx="111">
                  <c:v>105</c:v>
                </c:pt>
                <c:pt idx="112">
                  <c:v>106</c:v>
                </c:pt>
                <c:pt idx="113">
                  <c:v>106</c:v>
                </c:pt>
                <c:pt idx="114">
                  <c:v>107</c:v>
                </c:pt>
                <c:pt idx="115">
                  <c:v>107</c:v>
                </c:pt>
                <c:pt idx="116">
                  <c:v>107</c:v>
                </c:pt>
                <c:pt idx="117">
                  <c:v>107</c:v>
                </c:pt>
                <c:pt idx="118">
                  <c:v>107</c:v>
                </c:pt>
                <c:pt idx="119">
                  <c:v>107</c:v>
                </c:pt>
                <c:pt idx="120">
                  <c:v>107</c:v>
                </c:pt>
                <c:pt idx="121">
                  <c:v>108</c:v>
                </c:pt>
                <c:pt idx="122">
                  <c:v>108</c:v>
                </c:pt>
                <c:pt idx="123">
                  <c:v>108</c:v>
                </c:pt>
                <c:pt idx="124">
                  <c:v>109</c:v>
                </c:pt>
                <c:pt idx="125">
                  <c:v>109</c:v>
                </c:pt>
                <c:pt idx="126">
                  <c:v>109</c:v>
                </c:pt>
                <c:pt idx="127">
                  <c:v>109</c:v>
                </c:pt>
                <c:pt idx="128">
                  <c:v>110</c:v>
                </c:pt>
                <c:pt idx="129">
                  <c:v>110</c:v>
                </c:pt>
                <c:pt idx="130">
                  <c:v>111</c:v>
                </c:pt>
                <c:pt idx="131">
                  <c:v>111</c:v>
                </c:pt>
                <c:pt idx="132">
                  <c:v>111</c:v>
                </c:pt>
                <c:pt idx="133">
                  <c:v>112</c:v>
                </c:pt>
                <c:pt idx="13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A8-465A-B28C-445AE2390121}"/>
            </c:ext>
          </c:extLst>
        </c:ser>
        <c:ser>
          <c:idx val="4"/>
          <c:order val="4"/>
          <c:tx>
            <c:strRef>
              <c:f>Sheet3!$V$3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Sheet3!$V$4:$V$138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A8-465A-B28C-445AE2390121}"/>
            </c:ext>
          </c:extLst>
        </c:ser>
        <c:ser>
          <c:idx val="5"/>
          <c:order val="5"/>
          <c:tx>
            <c:strRef>
              <c:f>Sheet3!$W$3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Sheet3!$W$4:$W$138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3</c:v>
                </c:pt>
                <c:pt idx="70">
                  <c:v>7</c:v>
                </c:pt>
                <c:pt idx="71">
                  <c:v>11</c:v>
                </c:pt>
                <c:pt idx="72">
                  <c:v>15</c:v>
                </c:pt>
                <c:pt idx="73">
                  <c:v>18</c:v>
                </c:pt>
                <c:pt idx="74">
                  <c:v>20</c:v>
                </c:pt>
                <c:pt idx="75">
                  <c:v>25</c:v>
                </c:pt>
                <c:pt idx="76">
                  <c:v>26</c:v>
                </c:pt>
                <c:pt idx="77">
                  <c:v>28</c:v>
                </c:pt>
                <c:pt idx="78">
                  <c:v>30</c:v>
                </c:pt>
                <c:pt idx="79">
                  <c:v>31</c:v>
                </c:pt>
                <c:pt idx="80">
                  <c:v>32</c:v>
                </c:pt>
                <c:pt idx="81">
                  <c:v>34</c:v>
                </c:pt>
                <c:pt idx="82">
                  <c:v>36</c:v>
                </c:pt>
                <c:pt idx="83">
                  <c:v>38</c:v>
                </c:pt>
                <c:pt idx="84">
                  <c:v>39</c:v>
                </c:pt>
                <c:pt idx="85">
                  <c:v>42</c:v>
                </c:pt>
                <c:pt idx="86">
                  <c:v>43</c:v>
                </c:pt>
                <c:pt idx="87">
                  <c:v>47</c:v>
                </c:pt>
                <c:pt idx="88">
                  <c:v>49</c:v>
                </c:pt>
                <c:pt idx="89">
                  <c:v>50</c:v>
                </c:pt>
                <c:pt idx="90">
                  <c:v>51</c:v>
                </c:pt>
                <c:pt idx="91">
                  <c:v>56</c:v>
                </c:pt>
                <c:pt idx="92">
                  <c:v>61</c:v>
                </c:pt>
                <c:pt idx="93">
                  <c:v>63</c:v>
                </c:pt>
                <c:pt idx="94">
                  <c:v>68</c:v>
                </c:pt>
                <c:pt idx="95">
                  <c:v>69</c:v>
                </c:pt>
                <c:pt idx="96">
                  <c:v>70</c:v>
                </c:pt>
                <c:pt idx="97">
                  <c:v>75</c:v>
                </c:pt>
                <c:pt idx="98">
                  <c:v>84</c:v>
                </c:pt>
                <c:pt idx="99">
                  <c:v>89</c:v>
                </c:pt>
                <c:pt idx="100">
                  <c:v>94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101</c:v>
                </c:pt>
                <c:pt idx="120">
                  <c:v>101</c:v>
                </c:pt>
                <c:pt idx="121">
                  <c:v>101</c:v>
                </c:pt>
                <c:pt idx="122">
                  <c:v>102</c:v>
                </c:pt>
                <c:pt idx="123">
                  <c:v>107</c:v>
                </c:pt>
                <c:pt idx="124">
                  <c:v>111</c:v>
                </c:pt>
                <c:pt idx="125">
                  <c:v>114</c:v>
                </c:pt>
                <c:pt idx="126">
                  <c:v>122</c:v>
                </c:pt>
                <c:pt idx="127">
                  <c:v>127</c:v>
                </c:pt>
                <c:pt idx="128">
                  <c:v>133</c:v>
                </c:pt>
                <c:pt idx="129">
                  <c:v>135</c:v>
                </c:pt>
                <c:pt idx="130">
                  <c:v>136</c:v>
                </c:pt>
                <c:pt idx="131">
                  <c:v>137</c:v>
                </c:pt>
                <c:pt idx="132">
                  <c:v>137</c:v>
                </c:pt>
                <c:pt idx="133">
                  <c:v>137</c:v>
                </c:pt>
                <c:pt idx="13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A8-465A-B28C-445AE2390121}"/>
            </c:ext>
          </c:extLst>
        </c:ser>
        <c:ser>
          <c:idx val="6"/>
          <c:order val="6"/>
          <c:tx>
            <c:strRef>
              <c:f>Sheet3!$X$3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Sheet3!$X$4:$X$138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10</c:v>
                </c:pt>
                <c:pt idx="46">
                  <c:v>12</c:v>
                </c:pt>
                <c:pt idx="47">
                  <c:v>13</c:v>
                </c:pt>
                <c:pt idx="48">
                  <c:v>16</c:v>
                </c:pt>
                <c:pt idx="49">
                  <c:v>20</c:v>
                </c:pt>
                <c:pt idx="50">
                  <c:v>27</c:v>
                </c:pt>
                <c:pt idx="51">
                  <c:v>31</c:v>
                </c:pt>
                <c:pt idx="52">
                  <c:v>31</c:v>
                </c:pt>
                <c:pt idx="53">
                  <c:v>32</c:v>
                </c:pt>
                <c:pt idx="54">
                  <c:v>35</c:v>
                </c:pt>
                <c:pt idx="55">
                  <c:v>37</c:v>
                </c:pt>
                <c:pt idx="56">
                  <c:v>41</c:v>
                </c:pt>
                <c:pt idx="57">
                  <c:v>45</c:v>
                </c:pt>
                <c:pt idx="58">
                  <c:v>47</c:v>
                </c:pt>
                <c:pt idx="59">
                  <c:v>52</c:v>
                </c:pt>
                <c:pt idx="60">
                  <c:v>56</c:v>
                </c:pt>
                <c:pt idx="61">
                  <c:v>60</c:v>
                </c:pt>
                <c:pt idx="62">
                  <c:v>61</c:v>
                </c:pt>
                <c:pt idx="63">
                  <c:v>63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70</c:v>
                </c:pt>
                <c:pt idx="69">
                  <c:v>73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77</c:v>
                </c:pt>
                <c:pt idx="74">
                  <c:v>79</c:v>
                </c:pt>
                <c:pt idx="75">
                  <c:v>83</c:v>
                </c:pt>
                <c:pt idx="76">
                  <c:v>83</c:v>
                </c:pt>
                <c:pt idx="77">
                  <c:v>83</c:v>
                </c:pt>
                <c:pt idx="78">
                  <c:v>84</c:v>
                </c:pt>
                <c:pt idx="79">
                  <c:v>84</c:v>
                </c:pt>
                <c:pt idx="80">
                  <c:v>84</c:v>
                </c:pt>
                <c:pt idx="81">
                  <c:v>84</c:v>
                </c:pt>
                <c:pt idx="82">
                  <c:v>84</c:v>
                </c:pt>
                <c:pt idx="83">
                  <c:v>84</c:v>
                </c:pt>
                <c:pt idx="84">
                  <c:v>84</c:v>
                </c:pt>
                <c:pt idx="85">
                  <c:v>84</c:v>
                </c:pt>
                <c:pt idx="86">
                  <c:v>84</c:v>
                </c:pt>
                <c:pt idx="87">
                  <c:v>84</c:v>
                </c:pt>
                <c:pt idx="88">
                  <c:v>84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84</c:v>
                </c:pt>
                <c:pt idx="94">
                  <c:v>84</c:v>
                </c:pt>
                <c:pt idx="95">
                  <c:v>84</c:v>
                </c:pt>
                <c:pt idx="96">
                  <c:v>84</c:v>
                </c:pt>
                <c:pt idx="97">
                  <c:v>84</c:v>
                </c:pt>
                <c:pt idx="98">
                  <c:v>84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84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86</c:v>
                </c:pt>
                <c:pt idx="113">
                  <c:v>89</c:v>
                </c:pt>
                <c:pt idx="114">
                  <c:v>90</c:v>
                </c:pt>
                <c:pt idx="115">
                  <c:v>91</c:v>
                </c:pt>
                <c:pt idx="116">
                  <c:v>93</c:v>
                </c:pt>
                <c:pt idx="117">
                  <c:v>94</c:v>
                </c:pt>
                <c:pt idx="118">
                  <c:v>98</c:v>
                </c:pt>
                <c:pt idx="119">
                  <c:v>99</c:v>
                </c:pt>
                <c:pt idx="120">
                  <c:v>100</c:v>
                </c:pt>
                <c:pt idx="121">
                  <c:v>101</c:v>
                </c:pt>
                <c:pt idx="122">
                  <c:v>102</c:v>
                </c:pt>
                <c:pt idx="123">
                  <c:v>103</c:v>
                </c:pt>
                <c:pt idx="124">
                  <c:v>103</c:v>
                </c:pt>
                <c:pt idx="125">
                  <c:v>104</c:v>
                </c:pt>
                <c:pt idx="126">
                  <c:v>105</c:v>
                </c:pt>
                <c:pt idx="127">
                  <c:v>106</c:v>
                </c:pt>
                <c:pt idx="128">
                  <c:v>107</c:v>
                </c:pt>
                <c:pt idx="129">
                  <c:v>108</c:v>
                </c:pt>
                <c:pt idx="130">
                  <c:v>110</c:v>
                </c:pt>
                <c:pt idx="131">
                  <c:v>111</c:v>
                </c:pt>
                <c:pt idx="132">
                  <c:v>112</c:v>
                </c:pt>
                <c:pt idx="133">
                  <c:v>112</c:v>
                </c:pt>
                <c:pt idx="13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A8-465A-B28C-445AE2390121}"/>
            </c:ext>
          </c:extLst>
        </c:ser>
        <c:ser>
          <c:idx val="7"/>
          <c:order val="7"/>
          <c:tx>
            <c:strRef>
              <c:f>Sheet3!$Y$3</c:f>
              <c:strCache>
                <c:ptCount val="1"/>
                <c:pt idx="0">
                  <c:v>SSJ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Sheet3!$Y$4:$Y$138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A8-465A-B28C-445AE2390121}"/>
            </c:ext>
          </c:extLst>
        </c:ser>
        <c:ser>
          <c:idx val="8"/>
          <c:order val="8"/>
          <c:tx>
            <c:strRef>
              <c:f>Sheet3!$Z$3</c:f>
              <c:strCache>
                <c:ptCount val="1"/>
                <c:pt idx="0">
                  <c:v>SWK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Sheet3!$Z$4:$Z$138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DA8-465A-B28C-445AE2390121}"/>
            </c:ext>
          </c:extLst>
        </c:ser>
        <c:ser>
          <c:idx val="9"/>
          <c:order val="9"/>
          <c:tx>
            <c:strRef>
              <c:f>Sheet3!$AA$3</c:f>
              <c:strCache>
                <c:ptCount val="1"/>
                <c:pt idx="0">
                  <c:v>TAN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Sheet3!$AA$4:$AA$138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A8-465A-B28C-445AE239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720464"/>
        <c:axId val="727714224"/>
      </c:lineChart>
      <c:dateAx>
        <c:axId val="727720464"/>
        <c:scaling>
          <c:orientation val="minMax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14224"/>
        <c:crosses val="autoZero"/>
        <c:auto val="1"/>
        <c:lblOffset val="100"/>
        <c:baseTimeUnit val="days"/>
      </c:dateAx>
      <c:valAx>
        <c:axId val="72771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2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Wild Yearling Chinook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EIT_SpCkByDate!$M$3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</c:numCache>
            </c:numRef>
          </c:cat>
          <c:val>
            <c:numRef>
              <c:f>EIT_SpCkByDate!$M$4:$M$180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9.9780482937537424E-5</c:v>
                </c:pt>
                <c:pt idx="4">
                  <c:v>1.9956096587507485E-4</c:v>
                </c:pt>
                <c:pt idx="5">
                  <c:v>2.9934144881261224E-4</c:v>
                </c:pt>
                <c:pt idx="6">
                  <c:v>3.9912193175014969E-4</c:v>
                </c:pt>
                <c:pt idx="7">
                  <c:v>4.9890241468768714E-4</c:v>
                </c:pt>
                <c:pt idx="8">
                  <c:v>7.9824386350029939E-4</c:v>
                </c:pt>
                <c:pt idx="9">
                  <c:v>9.9780482937537429E-4</c:v>
                </c:pt>
                <c:pt idx="10">
                  <c:v>1.1973657952504492E-3</c:v>
                </c:pt>
                <c:pt idx="11">
                  <c:v>1.2971462781879866E-3</c:v>
                </c:pt>
                <c:pt idx="12">
                  <c:v>1.5964877270005988E-3</c:v>
                </c:pt>
                <c:pt idx="13">
                  <c:v>1.9956096587507486E-3</c:v>
                </c:pt>
                <c:pt idx="14">
                  <c:v>2.6940730393135107E-3</c:v>
                </c:pt>
                <c:pt idx="15">
                  <c:v>3.0931949710636605E-3</c:v>
                </c:pt>
                <c:pt idx="16">
                  <c:v>3.0931949710636605E-3</c:v>
                </c:pt>
                <c:pt idx="17">
                  <c:v>3.192975454001198E-3</c:v>
                </c:pt>
                <c:pt idx="18">
                  <c:v>3.4923169028138103E-3</c:v>
                </c:pt>
                <c:pt idx="19">
                  <c:v>3.6918778686888852E-3</c:v>
                </c:pt>
                <c:pt idx="20">
                  <c:v>4.090999800439035E-3</c:v>
                </c:pt>
                <c:pt idx="21">
                  <c:v>4.4901217321891848E-3</c:v>
                </c:pt>
                <c:pt idx="22">
                  <c:v>4.6896826980642597E-3</c:v>
                </c:pt>
                <c:pt idx="23">
                  <c:v>5.1885851127519466E-3</c:v>
                </c:pt>
                <c:pt idx="24">
                  <c:v>5.5877070445020964E-3</c:v>
                </c:pt>
                <c:pt idx="25">
                  <c:v>5.9868289762522462E-3</c:v>
                </c:pt>
                <c:pt idx="26">
                  <c:v>6.0866094591897832E-3</c:v>
                </c:pt>
                <c:pt idx="27">
                  <c:v>6.2861704250648581E-3</c:v>
                </c:pt>
                <c:pt idx="28">
                  <c:v>6.485731390939933E-3</c:v>
                </c:pt>
                <c:pt idx="29">
                  <c:v>6.58551187387747E-3</c:v>
                </c:pt>
                <c:pt idx="30">
                  <c:v>6.685292356815007E-3</c:v>
                </c:pt>
                <c:pt idx="31">
                  <c:v>6.785072839752544E-3</c:v>
                </c:pt>
                <c:pt idx="32">
                  <c:v>6.9846338056276189E-3</c:v>
                </c:pt>
                <c:pt idx="33">
                  <c:v>7.2839752544402309E-3</c:v>
                </c:pt>
                <c:pt idx="34">
                  <c:v>7.2839752544402309E-3</c:v>
                </c:pt>
                <c:pt idx="35">
                  <c:v>7.3837557373777679E-3</c:v>
                </c:pt>
                <c:pt idx="36">
                  <c:v>7.4835362203153049E-3</c:v>
                </c:pt>
                <c:pt idx="37">
                  <c:v>7.6830971861903798E-3</c:v>
                </c:pt>
                <c:pt idx="38">
                  <c:v>7.8826581520654547E-3</c:v>
                </c:pt>
                <c:pt idx="39">
                  <c:v>8.2817800838156045E-3</c:v>
                </c:pt>
                <c:pt idx="40">
                  <c:v>8.2817800838156045E-3</c:v>
                </c:pt>
                <c:pt idx="41">
                  <c:v>8.2817800838156045E-3</c:v>
                </c:pt>
                <c:pt idx="42">
                  <c:v>8.3815605667531424E-3</c:v>
                </c:pt>
                <c:pt idx="43">
                  <c:v>8.3815605667531424E-3</c:v>
                </c:pt>
                <c:pt idx="44">
                  <c:v>8.3815605667531424E-3</c:v>
                </c:pt>
                <c:pt idx="45">
                  <c:v>8.3815605667531424E-3</c:v>
                </c:pt>
                <c:pt idx="46">
                  <c:v>8.3815605667531424E-3</c:v>
                </c:pt>
                <c:pt idx="47">
                  <c:v>8.3815605667531424E-3</c:v>
                </c:pt>
                <c:pt idx="48">
                  <c:v>8.3815605667531424E-3</c:v>
                </c:pt>
                <c:pt idx="49">
                  <c:v>8.3815605667531424E-3</c:v>
                </c:pt>
                <c:pt idx="50">
                  <c:v>8.3815605667531424E-3</c:v>
                </c:pt>
                <c:pt idx="51">
                  <c:v>8.3815605667531424E-3</c:v>
                </c:pt>
                <c:pt idx="52">
                  <c:v>8.3815605667531424E-3</c:v>
                </c:pt>
                <c:pt idx="53">
                  <c:v>8.3815605667531424E-3</c:v>
                </c:pt>
                <c:pt idx="54">
                  <c:v>8.3815605667531424E-3</c:v>
                </c:pt>
                <c:pt idx="55">
                  <c:v>8.3815605667531424E-3</c:v>
                </c:pt>
                <c:pt idx="56">
                  <c:v>8.3815605667531424E-3</c:v>
                </c:pt>
                <c:pt idx="57">
                  <c:v>8.3815605667531424E-3</c:v>
                </c:pt>
                <c:pt idx="58">
                  <c:v>8.3815605667531424E-3</c:v>
                </c:pt>
                <c:pt idx="59">
                  <c:v>8.3815605667531424E-3</c:v>
                </c:pt>
                <c:pt idx="60">
                  <c:v>8.3815605667531424E-3</c:v>
                </c:pt>
                <c:pt idx="61">
                  <c:v>8.3815605667531424E-3</c:v>
                </c:pt>
                <c:pt idx="62">
                  <c:v>8.3815605667531424E-3</c:v>
                </c:pt>
                <c:pt idx="63">
                  <c:v>8.3815605667531424E-3</c:v>
                </c:pt>
                <c:pt idx="64">
                  <c:v>8.3815605667531424E-3</c:v>
                </c:pt>
                <c:pt idx="65">
                  <c:v>8.3815605667531424E-3</c:v>
                </c:pt>
                <c:pt idx="66">
                  <c:v>8.3815605667531424E-3</c:v>
                </c:pt>
                <c:pt idx="67">
                  <c:v>8.3815605667531424E-3</c:v>
                </c:pt>
                <c:pt idx="68">
                  <c:v>8.3815605667531424E-3</c:v>
                </c:pt>
                <c:pt idx="69">
                  <c:v>8.3815605667531424E-3</c:v>
                </c:pt>
                <c:pt idx="70">
                  <c:v>8.3815605667531424E-3</c:v>
                </c:pt>
                <c:pt idx="71">
                  <c:v>8.3815605667531424E-3</c:v>
                </c:pt>
                <c:pt idx="72">
                  <c:v>8.3815605667531424E-3</c:v>
                </c:pt>
                <c:pt idx="73">
                  <c:v>8.3815605667531424E-3</c:v>
                </c:pt>
                <c:pt idx="74">
                  <c:v>8.4813410496906803E-3</c:v>
                </c:pt>
                <c:pt idx="75">
                  <c:v>8.5811215326282182E-3</c:v>
                </c:pt>
                <c:pt idx="76">
                  <c:v>8.5811215326282182E-3</c:v>
                </c:pt>
                <c:pt idx="77">
                  <c:v>8.8804629814408301E-3</c:v>
                </c:pt>
                <c:pt idx="78">
                  <c:v>8.980243464378368E-3</c:v>
                </c:pt>
                <c:pt idx="79">
                  <c:v>9.0800239473159058E-3</c:v>
                </c:pt>
                <c:pt idx="80">
                  <c:v>9.2795849131909799E-3</c:v>
                </c:pt>
                <c:pt idx="81">
                  <c:v>9.3793653961285178E-3</c:v>
                </c:pt>
                <c:pt idx="82">
                  <c:v>9.7784873278786676E-3</c:v>
                </c:pt>
                <c:pt idx="83">
                  <c:v>9.8782678108162054E-3</c:v>
                </c:pt>
                <c:pt idx="84">
                  <c:v>9.9780482937537433E-3</c:v>
                </c:pt>
                <c:pt idx="85">
                  <c:v>1.0077828776691281E-2</c:v>
                </c:pt>
                <c:pt idx="86">
                  <c:v>1.0177609259628819E-2</c:v>
                </c:pt>
                <c:pt idx="87">
                  <c:v>1.0277389742566357E-2</c:v>
                </c:pt>
                <c:pt idx="88">
                  <c:v>1.0277389742566357E-2</c:v>
                </c:pt>
                <c:pt idx="89">
                  <c:v>1.0377170225503895E-2</c:v>
                </c:pt>
                <c:pt idx="90">
                  <c:v>1.0476950708441433E-2</c:v>
                </c:pt>
                <c:pt idx="91">
                  <c:v>1.0576731191378971E-2</c:v>
                </c:pt>
                <c:pt idx="92">
                  <c:v>1.0676511674316509E-2</c:v>
                </c:pt>
                <c:pt idx="93">
                  <c:v>1.0776292157254046E-2</c:v>
                </c:pt>
                <c:pt idx="94">
                  <c:v>1.097585312312912E-2</c:v>
                </c:pt>
                <c:pt idx="95">
                  <c:v>1.1075633606066658E-2</c:v>
                </c:pt>
                <c:pt idx="96">
                  <c:v>1.1175414089004196E-2</c:v>
                </c:pt>
                <c:pt idx="97">
                  <c:v>1.1175414089004196E-2</c:v>
                </c:pt>
                <c:pt idx="98">
                  <c:v>1.137497505487927E-2</c:v>
                </c:pt>
                <c:pt idx="99">
                  <c:v>1.137497505487927E-2</c:v>
                </c:pt>
                <c:pt idx="100">
                  <c:v>1.137497505487927E-2</c:v>
                </c:pt>
                <c:pt idx="101">
                  <c:v>1.137497505487927E-2</c:v>
                </c:pt>
                <c:pt idx="102">
                  <c:v>1.137497505487927E-2</c:v>
                </c:pt>
                <c:pt idx="103">
                  <c:v>1.137497505487927E-2</c:v>
                </c:pt>
                <c:pt idx="104">
                  <c:v>1.137497505487927E-2</c:v>
                </c:pt>
                <c:pt idx="105">
                  <c:v>1.137497505487927E-2</c:v>
                </c:pt>
                <c:pt idx="106">
                  <c:v>1.1574536020754344E-2</c:v>
                </c:pt>
                <c:pt idx="107">
                  <c:v>1.1574536020754344E-2</c:v>
                </c:pt>
                <c:pt idx="108">
                  <c:v>1.1574536020754344E-2</c:v>
                </c:pt>
                <c:pt idx="109">
                  <c:v>1.1574536020754344E-2</c:v>
                </c:pt>
                <c:pt idx="110">
                  <c:v>1.1574536020754344E-2</c:v>
                </c:pt>
                <c:pt idx="111">
                  <c:v>1.1574536020754344E-2</c:v>
                </c:pt>
                <c:pt idx="112">
                  <c:v>1.1574536020754344E-2</c:v>
                </c:pt>
                <c:pt idx="113">
                  <c:v>1.1574536020754344E-2</c:v>
                </c:pt>
                <c:pt idx="114">
                  <c:v>1.1574536020754344E-2</c:v>
                </c:pt>
                <c:pt idx="115">
                  <c:v>1.1574536020754344E-2</c:v>
                </c:pt>
                <c:pt idx="116">
                  <c:v>1.1574536020754344E-2</c:v>
                </c:pt>
                <c:pt idx="117">
                  <c:v>1.1574536020754344E-2</c:v>
                </c:pt>
                <c:pt idx="118">
                  <c:v>1.1574536020754344E-2</c:v>
                </c:pt>
                <c:pt idx="119">
                  <c:v>1.1574536020754344E-2</c:v>
                </c:pt>
                <c:pt idx="120">
                  <c:v>1.1574536020754344E-2</c:v>
                </c:pt>
                <c:pt idx="121">
                  <c:v>1.1574536020754344E-2</c:v>
                </c:pt>
                <c:pt idx="122">
                  <c:v>1.1574536020754344E-2</c:v>
                </c:pt>
                <c:pt idx="123">
                  <c:v>1.1674316503691882E-2</c:v>
                </c:pt>
                <c:pt idx="124">
                  <c:v>1.1674316503691882E-2</c:v>
                </c:pt>
                <c:pt idx="125">
                  <c:v>1.1674316503691882E-2</c:v>
                </c:pt>
                <c:pt idx="126">
                  <c:v>1.1674316503691882E-2</c:v>
                </c:pt>
                <c:pt idx="127">
                  <c:v>1.1674316503691882E-2</c:v>
                </c:pt>
                <c:pt idx="128">
                  <c:v>1.1674316503691882E-2</c:v>
                </c:pt>
                <c:pt idx="129">
                  <c:v>1.1674316503691882E-2</c:v>
                </c:pt>
                <c:pt idx="130">
                  <c:v>1.1674316503691882E-2</c:v>
                </c:pt>
                <c:pt idx="131">
                  <c:v>1.1674316503691882E-2</c:v>
                </c:pt>
                <c:pt idx="132">
                  <c:v>1.1674316503691882E-2</c:v>
                </c:pt>
                <c:pt idx="133">
                  <c:v>1.1674316503691882E-2</c:v>
                </c:pt>
                <c:pt idx="134">
                  <c:v>1.1674316503691882E-2</c:v>
                </c:pt>
                <c:pt idx="135">
                  <c:v>1.1674316503691882E-2</c:v>
                </c:pt>
                <c:pt idx="136">
                  <c:v>1.1674316503691882E-2</c:v>
                </c:pt>
                <c:pt idx="137">
                  <c:v>1.1674316503691882E-2</c:v>
                </c:pt>
                <c:pt idx="138">
                  <c:v>1.1674316503691882E-2</c:v>
                </c:pt>
                <c:pt idx="139">
                  <c:v>1.1674316503691882E-2</c:v>
                </c:pt>
                <c:pt idx="140">
                  <c:v>1.177409698662942E-2</c:v>
                </c:pt>
                <c:pt idx="141">
                  <c:v>1.177409698662942E-2</c:v>
                </c:pt>
                <c:pt idx="142">
                  <c:v>1.177409698662942E-2</c:v>
                </c:pt>
                <c:pt idx="143">
                  <c:v>1.1873877469566958E-2</c:v>
                </c:pt>
                <c:pt idx="144">
                  <c:v>1.1873877469566958E-2</c:v>
                </c:pt>
                <c:pt idx="145">
                  <c:v>1.1873877469566958E-2</c:v>
                </c:pt>
                <c:pt idx="146">
                  <c:v>1.1973657952504496E-2</c:v>
                </c:pt>
                <c:pt idx="147">
                  <c:v>1.1973657952504496E-2</c:v>
                </c:pt>
                <c:pt idx="148">
                  <c:v>1.1973657952504496E-2</c:v>
                </c:pt>
                <c:pt idx="149">
                  <c:v>1.1973657952504496E-2</c:v>
                </c:pt>
                <c:pt idx="150">
                  <c:v>1.1973657952504496E-2</c:v>
                </c:pt>
                <c:pt idx="151">
                  <c:v>1.2073438435442034E-2</c:v>
                </c:pt>
                <c:pt idx="152">
                  <c:v>1.2073438435442034E-2</c:v>
                </c:pt>
                <c:pt idx="153">
                  <c:v>1.2073438435442034E-2</c:v>
                </c:pt>
                <c:pt idx="154">
                  <c:v>1.2073438435442034E-2</c:v>
                </c:pt>
                <c:pt idx="155">
                  <c:v>1.2073438435442034E-2</c:v>
                </c:pt>
                <c:pt idx="156">
                  <c:v>1.2073438435442034E-2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9-440F-95A5-BA2B652D8F75}"/>
            </c:ext>
          </c:extLst>
        </c:ser>
        <c:ser>
          <c:idx val="1"/>
          <c:order val="1"/>
          <c:tx>
            <c:strRef>
              <c:f>EIT_SpCkByDate!$N$3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</c:numCache>
            </c:numRef>
          </c:cat>
          <c:val>
            <c:numRef>
              <c:f>EIT_SpCkByDate!$N$4:$N$180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9.9780482937537424E-5</c:v>
                </c:pt>
                <c:pt idx="31">
                  <c:v>9.9780482937537424E-5</c:v>
                </c:pt>
                <c:pt idx="32">
                  <c:v>9.9780482937537424E-5</c:v>
                </c:pt>
                <c:pt idx="33">
                  <c:v>2.9934144881261224E-4</c:v>
                </c:pt>
                <c:pt idx="34">
                  <c:v>6.9846338056276194E-4</c:v>
                </c:pt>
                <c:pt idx="35">
                  <c:v>1.0975853123129115E-3</c:v>
                </c:pt>
                <c:pt idx="36">
                  <c:v>1.4967072440630613E-3</c:v>
                </c:pt>
                <c:pt idx="37">
                  <c:v>1.7960486928756737E-3</c:v>
                </c:pt>
                <c:pt idx="38">
                  <c:v>1.9956096587507486E-3</c:v>
                </c:pt>
                <c:pt idx="39">
                  <c:v>2.4945120734384358E-3</c:v>
                </c:pt>
                <c:pt idx="40">
                  <c:v>2.5942925563759733E-3</c:v>
                </c:pt>
                <c:pt idx="41">
                  <c:v>2.7938535222510482E-3</c:v>
                </c:pt>
                <c:pt idx="42">
                  <c:v>2.9934144881261231E-3</c:v>
                </c:pt>
                <c:pt idx="43">
                  <c:v>3.0931949710636605E-3</c:v>
                </c:pt>
                <c:pt idx="44">
                  <c:v>3.192975454001198E-3</c:v>
                </c:pt>
                <c:pt idx="45">
                  <c:v>3.3925364198762729E-3</c:v>
                </c:pt>
                <c:pt idx="46">
                  <c:v>3.5920973857513478E-3</c:v>
                </c:pt>
                <c:pt idx="47">
                  <c:v>3.7916583516264227E-3</c:v>
                </c:pt>
                <c:pt idx="48">
                  <c:v>3.8914388345639601E-3</c:v>
                </c:pt>
                <c:pt idx="49">
                  <c:v>4.1907802833765721E-3</c:v>
                </c:pt>
                <c:pt idx="50">
                  <c:v>4.2905607663141091E-3</c:v>
                </c:pt>
                <c:pt idx="51">
                  <c:v>4.6896826980642589E-3</c:v>
                </c:pt>
                <c:pt idx="52">
                  <c:v>4.8892436639393338E-3</c:v>
                </c:pt>
                <c:pt idx="53">
                  <c:v>4.9890241468768708E-3</c:v>
                </c:pt>
                <c:pt idx="54">
                  <c:v>5.0888046298144078E-3</c:v>
                </c:pt>
                <c:pt idx="55">
                  <c:v>5.5877070445020946E-3</c:v>
                </c:pt>
                <c:pt idx="56">
                  <c:v>6.0866094591897815E-3</c:v>
                </c:pt>
                <c:pt idx="57">
                  <c:v>6.2861704250648564E-3</c:v>
                </c:pt>
                <c:pt idx="58">
                  <c:v>6.7850728397525432E-3</c:v>
                </c:pt>
                <c:pt idx="59">
                  <c:v>6.8848533226900802E-3</c:v>
                </c:pt>
                <c:pt idx="60">
                  <c:v>6.9846338056276172E-3</c:v>
                </c:pt>
                <c:pt idx="61">
                  <c:v>7.483536220315304E-3</c:v>
                </c:pt>
                <c:pt idx="62">
                  <c:v>8.3815605667531407E-3</c:v>
                </c:pt>
                <c:pt idx="63">
                  <c:v>8.8804629814408283E-3</c:v>
                </c:pt>
                <c:pt idx="64">
                  <c:v>9.379365396128516E-3</c:v>
                </c:pt>
                <c:pt idx="65">
                  <c:v>9.5789263620035901E-3</c:v>
                </c:pt>
                <c:pt idx="66">
                  <c:v>9.6787068449411279E-3</c:v>
                </c:pt>
                <c:pt idx="67">
                  <c:v>9.7784873278786658E-3</c:v>
                </c:pt>
                <c:pt idx="68">
                  <c:v>9.7784873278786658E-3</c:v>
                </c:pt>
                <c:pt idx="69">
                  <c:v>9.8782678108162037E-3</c:v>
                </c:pt>
                <c:pt idx="70">
                  <c:v>9.9780482937537416E-3</c:v>
                </c:pt>
                <c:pt idx="71">
                  <c:v>9.9780482937537416E-3</c:v>
                </c:pt>
                <c:pt idx="72">
                  <c:v>9.9780482937537416E-3</c:v>
                </c:pt>
                <c:pt idx="73">
                  <c:v>9.9780482937537416E-3</c:v>
                </c:pt>
                <c:pt idx="74">
                  <c:v>9.9780482937537416E-3</c:v>
                </c:pt>
                <c:pt idx="75">
                  <c:v>9.9780482937537416E-3</c:v>
                </c:pt>
                <c:pt idx="76">
                  <c:v>9.9780482937537416E-3</c:v>
                </c:pt>
                <c:pt idx="77">
                  <c:v>9.9780482937537416E-3</c:v>
                </c:pt>
                <c:pt idx="78">
                  <c:v>9.9780482937537416E-3</c:v>
                </c:pt>
                <c:pt idx="79">
                  <c:v>9.9780482937537416E-3</c:v>
                </c:pt>
                <c:pt idx="80">
                  <c:v>9.9780482937537416E-3</c:v>
                </c:pt>
                <c:pt idx="81">
                  <c:v>9.9780482937537416E-3</c:v>
                </c:pt>
                <c:pt idx="82">
                  <c:v>9.9780482937537416E-3</c:v>
                </c:pt>
                <c:pt idx="83">
                  <c:v>1.0077828776691279E-2</c:v>
                </c:pt>
                <c:pt idx="84">
                  <c:v>1.0077828776691279E-2</c:v>
                </c:pt>
                <c:pt idx="85">
                  <c:v>1.0077828776691279E-2</c:v>
                </c:pt>
                <c:pt idx="86">
                  <c:v>1.0177609259628817E-2</c:v>
                </c:pt>
                <c:pt idx="87">
                  <c:v>1.0676511674316505E-2</c:v>
                </c:pt>
                <c:pt idx="88">
                  <c:v>1.1075633606066655E-2</c:v>
                </c:pt>
                <c:pt idx="89">
                  <c:v>1.1374975054879267E-2</c:v>
                </c:pt>
                <c:pt idx="90">
                  <c:v>1.2173218918379566E-2</c:v>
                </c:pt>
                <c:pt idx="91">
                  <c:v>1.2672121333067254E-2</c:v>
                </c:pt>
                <c:pt idx="92">
                  <c:v>1.3270804230692478E-2</c:v>
                </c:pt>
                <c:pt idx="93">
                  <c:v>1.3470365196567552E-2</c:v>
                </c:pt>
                <c:pt idx="94">
                  <c:v>1.357014567950509E-2</c:v>
                </c:pt>
                <c:pt idx="95">
                  <c:v>1.3669926162442628E-2</c:v>
                </c:pt>
                <c:pt idx="96">
                  <c:v>1.3669926162442628E-2</c:v>
                </c:pt>
                <c:pt idx="97">
                  <c:v>1.3669926162442628E-2</c:v>
                </c:pt>
                <c:pt idx="98">
                  <c:v>1.3669926162442628E-2</c:v>
                </c:pt>
                <c:pt idx="99">
                  <c:v>1.3669926162442628E-2</c:v>
                </c:pt>
                <c:pt idx="100">
                  <c:v>1.3669926162442628E-2</c:v>
                </c:pt>
                <c:pt idx="101">
                  <c:v>1.3669926162442628E-2</c:v>
                </c:pt>
                <c:pt idx="102">
                  <c:v>1.3669926162442628E-2</c:v>
                </c:pt>
                <c:pt idx="103">
                  <c:v>1.3869487128317702E-2</c:v>
                </c:pt>
                <c:pt idx="104">
                  <c:v>1.3869487128317702E-2</c:v>
                </c:pt>
                <c:pt idx="105">
                  <c:v>1.4069048094192776E-2</c:v>
                </c:pt>
                <c:pt idx="106">
                  <c:v>1.4168828577130314E-2</c:v>
                </c:pt>
                <c:pt idx="107">
                  <c:v>1.4168828577130314E-2</c:v>
                </c:pt>
                <c:pt idx="108">
                  <c:v>1.4168828577130314E-2</c:v>
                </c:pt>
                <c:pt idx="109">
                  <c:v>1.4168828577130314E-2</c:v>
                </c:pt>
                <c:pt idx="110">
                  <c:v>1.4368389543005388E-2</c:v>
                </c:pt>
                <c:pt idx="111">
                  <c:v>1.4468170025942926E-2</c:v>
                </c:pt>
                <c:pt idx="112">
                  <c:v>1.4468170025942926E-2</c:v>
                </c:pt>
                <c:pt idx="113">
                  <c:v>1.4468170025942926E-2</c:v>
                </c:pt>
                <c:pt idx="114">
                  <c:v>1.4468170025942926E-2</c:v>
                </c:pt>
                <c:pt idx="115">
                  <c:v>1.4667730991818E-2</c:v>
                </c:pt>
                <c:pt idx="116">
                  <c:v>1.4767511474755537E-2</c:v>
                </c:pt>
                <c:pt idx="117">
                  <c:v>1.5366194372380761E-2</c:v>
                </c:pt>
                <c:pt idx="118">
                  <c:v>1.5665535821193375E-2</c:v>
                </c:pt>
                <c:pt idx="119">
                  <c:v>1.6064657752943523E-2</c:v>
                </c:pt>
                <c:pt idx="120">
                  <c:v>1.6363999201756137E-2</c:v>
                </c:pt>
                <c:pt idx="121">
                  <c:v>1.6862901616443823E-2</c:v>
                </c:pt>
                <c:pt idx="122">
                  <c:v>1.7262023548193971E-2</c:v>
                </c:pt>
                <c:pt idx="123">
                  <c:v>1.7361804031131509E-2</c:v>
                </c:pt>
                <c:pt idx="124">
                  <c:v>1.7561364997006584E-2</c:v>
                </c:pt>
                <c:pt idx="125">
                  <c:v>1.8359608860506884E-2</c:v>
                </c:pt>
                <c:pt idx="126">
                  <c:v>1.9556974655757332E-2</c:v>
                </c:pt>
                <c:pt idx="127">
                  <c:v>2.1053681899820393E-2</c:v>
                </c:pt>
                <c:pt idx="128">
                  <c:v>2.2450608660945916E-2</c:v>
                </c:pt>
                <c:pt idx="129">
                  <c:v>2.274995010975853E-2</c:v>
                </c:pt>
                <c:pt idx="130">
                  <c:v>2.2849730592696068E-2</c:v>
                </c:pt>
                <c:pt idx="131">
                  <c:v>2.2949511075633606E-2</c:v>
                </c:pt>
                <c:pt idx="132">
                  <c:v>2.3049291558571144E-2</c:v>
                </c:pt>
                <c:pt idx="133">
                  <c:v>2.3149072041508682E-2</c:v>
                </c:pt>
                <c:pt idx="134">
                  <c:v>2.354819397325883E-2</c:v>
                </c:pt>
                <c:pt idx="135">
                  <c:v>2.3847535422071443E-2</c:v>
                </c:pt>
                <c:pt idx="136">
                  <c:v>2.4047096387946519E-2</c:v>
                </c:pt>
                <c:pt idx="137">
                  <c:v>2.4146876870884057E-2</c:v>
                </c:pt>
                <c:pt idx="138">
                  <c:v>2.4545998802634205E-2</c:v>
                </c:pt>
                <c:pt idx="139">
                  <c:v>2.4845340251446819E-2</c:v>
                </c:pt>
                <c:pt idx="140">
                  <c:v>2.5344242666134505E-2</c:v>
                </c:pt>
                <c:pt idx="141">
                  <c:v>2.5344242666134505E-2</c:v>
                </c:pt>
                <c:pt idx="142">
                  <c:v>2.6042706046697266E-2</c:v>
                </c:pt>
                <c:pt idx="143">
                  <c:v>2.634204749550988E-2</c:v>
                </c:pt>
                <c:pt idx="144">
                  <c:v>2.6541608461384956E-2</c:v>
                </c:pt>
                <c:pt idx="145">
                  <c:v>2.6840949910197569E-2</c:v>
                </c:pt>
                <c:pt idx="146">
                  <c:v>2.7240071841947718E-2</c:v>
                </c:pt>
                <c:pt idx="147">
                  <c:v>2.7339852324885255E-2</c:v>
                </c:pt>
                <c:pt idx="148">
                  <c:v>2.7838754739572941E-2</c:v>
                </c:pt>
                <c:pt idx="149">
                  <c:v>2.7938535222510479E-2</c:v>
                </c:pt>
                <c:pt idx="150">
                  <c:v>2.8237876671323093E-2</c:v>
                </c:pt>
                <c:pt idx="151">
                  <c:v>2.8537218120135707E-2</c:v>
                </c:pt>
                <c:pt idx="152">
                  <c:v>2.8936340051885855E-2</c:v>
                </c:pt>
                <c:pt idx="153">
                  <c:v>2.9036120534823393E-2</c:v>
                </c:pt>
                <c:pt idx="154">
                  <c:v>2.9235681500698468E-2</c:v>
                </c:pt>
                <c:pt idx="155">
                  <c:v>2.9435242466573544E-2</c:v>
                </c:pt>
                <c:pt idx="156">
                  <c:v>2.9435242466573544E-2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E9-440F-95A5-BA2B652D8F75}"/>
            </c:ext>
          </c:extLst>
        </c:ser>
        <c:ser>
          <c:idx val="2"/>
          <c:order val="2"/>
          <c:tx>
            <c:strRef>
              <c:f>EIT_SpCkByDate!$O$3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</c:numCache>
            </c:numRef>
          </c:cat>
          <c:val>
            <c:numRef>
              <c:f>EIT_SpCkByDate!$O$4:$O$180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9.9780482937537424E-5</c:v>
                </c:pt>
                <c:pt idx="97">
                  <c:v>9.9780482937537424E-5</c:v>
                </c:pt>
                <c:pt idx="98">
                  <c:v>9.9780482937537424E-5</c:v>
                </c:pt>
                <c:pt idx="99">
                  <c:v>9.9780482937537424E-5</c:v>
                </c:pt>
                <c:pt idx="100">
                  <c:v>9.9780482937537424E-5</c:v>
                </c:pt>
                <c:pt idx="101">
                  <c:v>9.9780482937537424E-5</c:v>
                </c:pt>
                <c:pt idx="102">
                  <c:v>1.9956096587507485E-4</c:v>
                </c:pt>
                <c:pt idx="103">
                  <c:v>2.9934144881261224E-4</c:v>
                </c:pt>
                <c:pt idx="104">
                  <c:v>4.9890241468768704E-4</c:v>
                </c:pt>
                <c:pt idx="105">
                  <c:v>4.9890241468768704E-4</c:v>
                </c:pt>
                <c:pt idx="106">
                  <c:v>4.9890241468768704E-4</c:v>
                </c:pt>
                <c:pt idx="107">
                  <c:v>5.9868289762522449E-4</c:v>
                </c:pt>
                <c:pt idx="108">
                  <c:v>1.2971462781879864E-3</c:v>
                </c:pt>
                <c:pt idx="109">
                  <c:v>1.6962682099381362E-3</c:v>
                </c:pt>
                <c:pt idx="110">
                  <c:v>2.195170624625823E-3</c:v>
                </c:pt>
                <c:pt idx="111">
                  <c:v>2.4945120734384354E-3</c:v>
                </c:pt>
                <c:pt idx="112">
                  <c:v>2.6940730393135103E-3</c:v>
                </c:pt>
                <c:pt idx="113">
                  <c:v>2.9934144881261227E-3</c:v>
                </c:pt>
                <c:pt idx="114">
                  <c:v>3.3925364198762725E-3</c:v>
                </c:pt>
                <c:pt idx="115">
                  <c:v>3.8914388345639593E-3</c:v>
                </c:pt>
                <c:pt idx="116">
                  <c:v>4.2905607663141091E-3</c:v>
                </c:pt>
                <c:pt idx="117">
                  <c:v>4.589902215126721E-3</c:v>
                </c:pt>
                <c:pt idx="118">
                  <c:v>5.1885851127519457E-3</c:v>
                </c:pt>
                <c:pt idx="119">
                  <c:v>5.4879265615645576E-3</c:v>
                </c:pt>
                <c:pt idx="120">
                  <c:v>5.9868289762522444E-3</c:v>
                </c:pt>
                <c:pt idx="121">
                  <c:v>6.6852923568150062E-3</c:v>
                </c:pt>
                <c:pt idx="122">
                  <c:v>7.184194771502693E-3</c:v>
                </c:pt>
                <c:pt idx="123">
                  <c:v>7.8826581520654547E-3</c:v>
                </c:pt>
                <c:pt idx="124">
                  <c:v>8.4813410496906785E-3</c:v>
                </c:pt>
                <c:pt idx="125">
                  <c:v>8.7806824985032905E-3</c:v>
                </c:pt>
                <c:pt idx="126">
                  <c:v>8.9802434643783645E-3</c:v>
                </c:pt>
                <c:pt idx="127">
                  <c:v>9.1798044302534385E-3</c:v>
                </c:pt>
                <c:pt idx="128">
                  <c:v>9.3793653961285126E-3</c:v>
                </c:pt>
                <c:pt idx="129">
                  <c:v>9.5789263620035866E-3</c:v>
                </c:pt>
                <c:pt idx="130">
                  <c:v>9.6787068449411245E-3</c:v>
                </c:pt>
                <c:pt idx="131">
                  <c:v>9.9780482937537364E-3</c:v>
                </c:pt>
                <c:pt idx="132">
                  <c:v>9.9780482937537364E-3</c:v>
                </c:pt>
                <c:pt idx="133">
                  <c:v>1.0077828776691274E-2</c:v>
                </c:pt>
                <c:pt idx="134">
                  <c:v>1.0077828776691274E-2</c:v>
                </c:pt>
                <c:pt idx="135">
                  <c:v>1.0077828776691274E-2</c:v>
                </c:pt>
                <c:pt idx="136">
                  <c:v>1.0077828776691274E-2</c:v>
                </c:pt>
                <c:pt idx="137">
                  <c:v>1.0177609259628812E-2</c:v>
                </c:pt>
                <c:pt idx="138">
                  <c:v>1.0476950708441424E-2</c:v>
                </c:pt>
                <c:pt idx="139">
                  <c:v>1.0576731191378962E-2</c:v>
                </c:pt>
                <c:pt idx="140">
                  <c:v>1.0576731191378962E-2</c:v>
                </c:pt>
                <c:pt idx="141">
                  <c:v>1.0576731191378962E-2</c:v>
                </c:pt>
                <c:pt idx="142">
                  <c:v>1.0576731191378962E-2</c:v>
                </c:pt>
                <c:pt idx="143">
                  <c:v>1.0576731191378962E-2</c:v>
                </c:pt>
                <c:pt idx="144">
                  <c:v>1.0576731191378962E-2</c:v>
                </c:pt>
                <c:pt idx="145">
                  <c:v>1.0576731191378962E-2</c:v>
                </c:pt>
                <c:pt idx="146">
                  <c:v>1.06765116743165E-2</c:v>
                </c:pt>
                <c:pt idx="147">
                  <c:v>1.06765116743165E-2</c:v>
                </c:pt>
                <c:pt idx="148">
                  <c:v>1.06765116743165E-2</c:v>
                </c:pt>
                <c:pt idx="149">
                  <c:v>1.06765116743165E-2</c:v>
                </c:pt>
                <c:pt idx="150">
                  <c:v>1.06765116743165E-2</c:v>
                </c:pt>
                <c:pt idx="151">
                  <c:v>1.06765116743165E-2</c:v>
                </c:pt>
                <c:pt idx="152">
                  <c:v>1.06765116743165E-2</c:v>
                </c:pt>
                <c:pt idx="153">
                  <c:v>1.06765116743165E-2</c:v>
                </c:pt>
                <c:pt idx="154">
                  <c:v>1.06765116743165E-2</c:v>
                </c:pt>
                <c:pt idx="155">
                  <c:v>1.06765116743165E-2</c:v>
                </c:pt>
                <c:pt idx="156">
                  <c:v>1.06765116743165E-2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9-440F-95A5-BA2B652D8F75}"/>
            </c:ext>
          </c:extLst>
        </c:ser>
        <c:ser>
          <c:idx val="3"/>
          <c:order val="3"/>
          <c:tx>
            <c:strRef>
              <c:f>EIT_SpCkByDate!$P$3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</c:numCache>
            </c:numRef>
          </c:cat>
          <c:val>
            <c:numRef>
              <c:f>EIT_SpCkByDate!$P$4:$P$180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1.9956096587507485E-4</c:v>
                </c:pt>
                <c:pt idx="118">
                  <c:v>1.9956096587507485E-4</c:v>
                </c:pt>
                <c:pt idx="119">
                  <c:v>3.9912193175014969E-4</c:v>
                </c:pt>
                <c:pt idx="120">
                  <c:v>6.9846338056276194E-4</c:v>
                </c:pt>
                <c:pt idx="121">
                  <c:v>1.197365795250449E-3</c:v>
                </c:pt>
                <c:pt idx="122">
                  <c:v>1.5964877270005988E-3</c:v>
                </c:pt>
                <c:pt idx="123">
                  <c:v>1.7960486928756737E-3</c:v>
                </c:pt>
                <c:pt idx="124">
                  <c:v>2.095390141688286E-3</c:v>
                </c:pt>
                <c:pt idx="125">
                  <c:v>2.9934144881261227E-3</c:v>
                </c:pt>
                <c:pt idx="126">
                  <c:v>3.1929754540011976E-3</c:v>
                </c:pt>
                <c:pt idx="127">
                  <c:v>3.8914388345639593E-3</c:v>
                </c:pt>
                <c:pt idx="128">
                  <c:v>4.2905607663141091E-3</c:v>
                </c:pt>
                <c:pt idx="129">
                  <c:v>4.490121732189184E-3</c:v>
                </c:pt>
                <c:pt idx="130">
                  <c:v>4.6896826980642589E-3</c:v>
                </c:pt>
                <c:pt idx="131">
                  <c:v>4.9890241468768708E-3</c:v>
                </c:pt>
                <c:pt idx="132">
                  <c:v>5.1885851127519457E-3</c:v>
                </c:pt>
                <c:pt idx="133">
                  <c:v>5.7872680103771704E-3</c:v>
                </c:pt>
                <c:pt idx="134">
                  <c:v>5.7872680103771704E-3</c:v>
                </c:pt>
                <c:pt idx="135">
                  <c:v>5.8870484933147074E-3</c:v>
                </c:pt>
                <c:pt idx="136">
                  <c:v>5.8870484933147074E-3</c:v>
                </c:pt>
                <c:pt idx="137">
                  <c:v>5.9868289762522444E-3</c:v>
                </c:pt>
                <c:pt idx="138">
                  <c:v>6.0866094591897815E-3</c:v>
                </c:pt>
                <c:pt idx="139">
                  <c:v>6.0866094591897815E-3</c:v>
                </c:pt>
                <c:pt idx="140">
                  <c:v>6.0866094591897815E-3</c:v>
                </c:pt>
                <c:pt idx="141">
                  <c:v>6.1863899421273185E-3</c:v>
                </c:pt>
                <c:pt idx="142">
                  <c:v>6.1863899421273185E-3</c:v>
                </c:pt>
                <c:pt idx="143">
                  <c:v>6.1863899421273185E-3</c:v>
                </c:pt>
                <c:pt idx="144">
                  <c:v>6.1863899421273185E-3</c:v>
                </c:pt>
                <c:pt idx="145">
                  <c:v>6.1863899421273185E-3</c:v>
                </c:pt>
                <c:pt idx="146">
                  <c:v>6.1863899421273185E-3</c:v>
                </c:pt>
                <c:pt idx="147">
                  <c:v>6.1863899421273185E-3</c:v>
                </c:pt>
                <c:pt idx="148">
                  <c:v>6.2861704250648555E-3</c:v>
                </c:pt>
                <c:pt idx="149">
                  <c:v>6.2861704250648555E-3</c:v>
                </c:pt>
                <c:pt idx="150">
                  <c:v>6.3859509080023925E-3</c:v>
                </c:pt>
                <c:pt idx="151">
                  <c:v>6.3859509080023925E-3</c:v>
                </c:pt>
                <c:pt idx="152">
                  <c:v>6.3859509080023925E-3</c:v>
                </c:pt>
                <c:pt idx="153">
                  <c:v>6.3859509080023925E-3</c:v>
                </c:pt>
                <c:pt idx="154">
                  <c:v>6.3859509080023925E-3</c:v>
                </c:pt>
                <c:pt idx="155">
                  <c:v>6.3859509080023925E-3</c:v>
                </c:pt>
                <c:pt idx="156">
                  <c:v>6.3859509080023925E-3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A-448B-A678-878B1CEA0E2F}"/>
            </c:ext>
          </c:extLst>
        </c:ser>
        <c:ser>
          <c:idx val="4"/>
          <c:order val="4"/>
          <c:tx>
            <c:strRef>
              <c:f>EIT_SpCkByDate!$Q$3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</c:numCache>
            </c:numRef>
          </c:cat>
          <c:val>
            <c:numRef>
              <c:f>EIT_SpCkByDate!$Q$4:$Q$180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9.9780482937537424E-5</c:v>
                </c:pt>
                <c:pt idx="119">
                  <c:v>9.9780482937537424E-5</c:v>
                </c:pt>
                <c:pt idx="120">
                  <c:v>1.9956096587507485E-4</c:v>
                </c:pt>
                <c:pt idx="121">
                  <c:v>2.9934144881261224E-4</c:v>
                </c:pt>
                <c:pt idx="122">
                  <c:v>5.9868289762522449E-4</c:v>
                </c:pt>
                <c:pt idx="123">
                  <c:v>8.9802434643783673E-4</c:v>
                </c:pt>
                <c:pt idx="124">
                  <c:v>8.9802434643783673E-4</c:v>
                </c:pt>
                <c:pt idx="125">
                  <c:v>9.9780482937537407E-4</c:v>
                </c:pt>
                <c:pt idx="126">
                  <c:v>9.9780482937537407E-4</c:v>
                </c:pt>
                <c:pt idx="127">
                  <c:v>9.9780482937537407E-4</c:v>
                </c:pt>
                <c:pt idx="128">
                  <c:v>1.3969267611255239E-3</c:v>
                </c:pt>
                <c:pt idx="129">
                  <c:v>1.7960486928756737E-3</c:v>
                </c:pt>
                <c:pt idx="130">
                  <c:v>2.095390141688286E-3</c:v>
                </c:pt>
                <c:pt idx="131">
                  <c:v>2.095390141688286E-3</c:v>
                </c:pt>
                <c:pt idx="132">
                  <c:v>2.1951706246258235E-3</c:v>
                </c:pt>
                <c:pt idx="133">
                  <c:v>2.2949511075633609E-3</c:v>
                </c:pt>
                <c:pt idx="134">
                  <c:v>2.4945120734384358E-3</c:v>
                </c:pt>
                <c:pt idx="135">
                  <c:v>2.5942925563759733E-3</c:v>
                </c:pt>
                <c:pt idx="136">
                  <c:v>2.7938535222510482E-3</c:v>
                </c:pt>
                <c:pt idx="137">
                  <c:v>3.0931949710636605E-3</c:v>
                </c:pt>
                <c:pt idx="138">
                  <c:v>3.0931949710636605E-3</c:v>
                </c:pt>
                <c:pt idx="139">
                  <c:v>3.192975454001198E-3</c:v>
                </c:pt>
                <c:pt idx="140">
                  <c:v>3.192975454001198E-3</c:v>
                </c:pt>
                <c:pt idx="141">
                  <c:v>3.2927559369387354E-3</c:v>
                </c:pt>
                <c:pt idx="142">
                  <c:v>3.2927559369387354E-3</c:v>
                </c:pt>
                <c:pt idx="143">
                  <c:v>3.3925364198762729E-3</c:v>
                </c:pt>
                <c:pt idx="144">
                  <c:v>3.3925364198762729E-3</c:v>
                </c:pt>
                <c:pt idx="145">
                  <c:v>3.3925364198762729E-3</c:v>
                </c:pt>
                <c:pt idx="146">
                  <c:v>3.3925364198762729E-3</c:v>
                </c:pt>
                <c:pt idx="147">
                  <c:v>3.3925364198762729E-3</c:v>
                </c:pt>
                <c:pt idx="148">
                  <c:v>3.3925364198762729E-3</c:v>
                </c:pt>
                <c:pt idx="149">
                  <c:v>3.3925364198762729E-3</c:v>
                </c:pt>
                <c:pt idx="150">
                  <c:v>3.3925364198762729E-3</c:v>
                </c:pt>
                <c:pt idx="151">
                  <c:v>3.3925364198762729E-3</c:v>
                </c:pt>
                <c:pt idx="152">
                  <c:v>3.3925364198762729E-3</c:v>
                </c:pt>
                <c:pt idx="153">
                  <c:v>3.3925364198762729E-3</c:v>
                </c:pt>
                <c:pt idx="154">
                  <c:v>3.3925364198762729E-3</c:v>
                </c:pt>
                <c:pt idx="155">
                  <c:v>3.3925364198762729E-3</c:v>
                </c:pt>
                <c:pt idx="156">
                  <c:v>3.3925364198762729E-3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3A-448B-A678-878B1CEA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1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CEA-4946-8CF5-4143A111914D}"/>
            </c:ext>
          </c:extLst>
        </c:ser>
        <c:ser>
          <c:idx val="11"/>
          <c:order val="2"/>
          <c:tx>
            <c:strRef>
              <c:f>CohoSmoltsByDate!$M$5</c:f>
              <c:strCache>
                <c:ptCount val="1"/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CohoSmoltsByDate!$M$6:$M$120</c:f>
              <c:numCache>
                <c:formatCode>General</c:formatCode>
                <c:ptCount val="11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9CEA-4946-8CF5-4143A111914D}"/>
            </c:ext>
          </c:extLst>
        </c:ser>
        <c:ser>
          <c:idx val="1"/>
          <c:order val="3"/>
          <c:tx>
            <c:strRef>
              <c:f>CohoSmoltsByDate!$C$5</c:f>
              <c:strCache>
                <c:ptCount val="1"/>
                <c:pt idx="0">
                  <c:v>2LC</c:v>
                </c:pt>
              </c:strCache>
              <c:extLst xmlns:c15="http://schemas.microsoft.com/office/drawing/2012/chart"/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9CEA-4946-8CF5-4143A111914D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CohoSmoltsByDate!$C$6:$C$120</c:f>
              <c:numCache>
                <c:formatCode>General</c:formatCode>
                <c:ptCount val="115"/>
                <c:pt idx="1">
                  <c:v>1</c:v>
                </c:pt>
                <c:pt idx="1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CEA-4946-8CF5-4143A111914D}"/>
            </c:ext>
          </c:extLst>
        </c:ser>
        <c:ser>
          <c:idx val="10"/>
          <c:order val="4"/>
          <c:tx>
            <c:strRef>
              <c:f>CohoSmoltsByDate!$B$5</c:f>
              <c:strCache>
                <c:ptCount val="1"/>
                <c:pt idx="0">
                  <c:v>1LC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CohoSmoltsByDate!$B$6:$B$120</c:f>
              <c:numCache>
                <c:formatCode>General</c:formatCode>
                <c:ptCount val="1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CEA-4946-8CF5-4143A111914D}"/>
            </c:ext>
          </c:extLst>
        </c:ser>
        <c:ser>
          <c:idx val="8"/>
          <c:order val="5"/>
          <c:tx>
            <c:strRef>
              <c:f>CohoSmoltsByDate!$E$5</c:f>
              <c:strCache>
                <c:ptCount val="1"/>
                <c:pt idx="0">
                  <c:v>JCJ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CohoSmoltsByDate!$E$6:$E$120</c:f>
              <c:numCache>
                <c:formatCode>General</c:formatCode>
                <c:ptCount val="115"/>
                <c:pt idx="34">
                  <c:v>1</c:v>
                </c:pt>
                <c:pt idx="35">
                  <c:v>13</c:v>
                </c:pt>
                <c:pt idx="36">
                  <c:v>45</c:v>
                </c:pt>
                <c:pt idx="37">
                  <c:v>7</c:v>
                </c:pt>
                <c:pt idx="38">
                  <c:v>10</c:v>
                </c:pt>
                <c:pt idx="39">
                  <c:v>13</c:v>
                </c:pt>
                <c:pt idx="40">
                  <c:v>4462</c:v>
                </c:pt>
                <c:pt idx="41">
                  <c:v>92</c:v>
                </c:pt>
                <c:pt idx="42">
                  <c:v>11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3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CEA-4946-8CF5-4143A111914D}"/>
            </c:ext>
          </c:extLst>
        </c:ser>
        <c:ser>
          <c:idx val="0"/>
          <c:order val="6"/>
          <c:tx>
            <c:strRef>
              <c:f>CohoSmoltsByDate!$G$5</c:f>
              <c:strCache>
                <c:ptCount val="1"/>
                <c:pt idx="0">
                  <c:v>MCJ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CohoSmoltsByDate!$G$6:$G$120</c:f>
              <c:numCache>
                <c:formatCode>General</c:formatCode>
                <c:ptCount val="115"/>
                <c:pt idx="48">
                  <c:v>1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CEA-4946-8CF5-4143A111914D}"/>
            </c:ext>
          </c:extLst>
        </c:ser>
        <c:ser>
          <c:idx val="12"/>
          <c:order val="7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9CEA-4946-8CF5-4143A111914D}"/>
            </c:ext>
          </c:extLst>
        </c:ser>
        <c:ser>
          <c:idx val="13"/>
          <c:order val="8"/>
          <c:tx>
            <c:strRef>
              <c:f>CohoSmoltsByDate!$K$5</c:f>
              <c:strCache>
                <c:ptCount val="1"/>
                <c:pt idx="0">
                  <c:v>TKC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CohoSmoltsByDate!$K$6:$K$120</c:f>
              <c:numCache>
                <c:formatCode>General</c:formatCode>
                <c:ptCount val="115"/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11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CEA-4946-8CF5-4143A111914D}"/>
            </c:ext>
          </c:extLst>
        </c:ser>
        <c:ser>
          <c:idx val="5"/>
          <c:order val="9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9CEA-4946-8CF5-4143A111914D}"/>
            </c:ext>
          </c:extLst>
        </c:ser>
        <c:ser>
          <c:idx val="14"/>
          <c:order val="10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9CEA-4946-8CF5-4143A111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CohoSmoltsByDate!$D$5</c15:sqref>
                        </c15:formulaRef>
                      </c:ext>
                    </c:extLst>
                    <c:strCache>
                      <c:ptCount val="1"/>
                      <c:pt idx="0">
                        <c:v>AH1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CohoSmoltsByDate!$D$6:$D$120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8">
                        <c:v>1</c:v>
                      </c:pt>
                      <c:pt idx="19">
                        <c:v>1</c:v>
                      </c:pt>
                      <c:pt idx="20">
                        <c:v>44</c:v>
                      </c:pt>
                      <c:pt idx="21">
                        <c:v>122</c:v>
                      </c:pt>
                      <c:pt idx="22">
                        <c:v>21</c:v>
                      </c:pt>
                      <c:pt idx="23">
                        <c:v>11</c:v>
                      </c:pt>
                      <c:pt idx="24">
                        <c:v>1</c:v>
                      </c:pt>
                      <c:pt idx="25">
                        <c:v>4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2">
                        <c:v>1</c:v>
                      </c:pt>
                      <c:pt idx="33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CEA-4946-8CF5-4143A111914D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  <c:min val="-26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7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Releases, 2024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35E-4B0B-BFAF-388BA70FEB7B}"/>
            </c:ext>
          </c:extLst>
        </c:ser>
        <c:ser>
          <c:idx val="3"/>
          <c:order val="1"/>
          <c:tx>
            <c:strRef>
              <c:f>CohoSmoltsByDate!$D$5</c:f>
              <c:strCache>
                <c:ptCount val="1"/>
                <c:pt idx="0">
                  <c:v>AH1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CohoSmoltsByDate!$D$6:$D$120</c:f>
              <c:numCache>
                <c:formatCode>General</c:formatCode>
                <c:ptCount val="115"/>
                <c:pt idx="18">
                  <c:v>1</c:v>
                </c:pt>
                <c:pt idx="19">
                  <c:v>1</c:v>
                </c:pt>
                <c:pt idx="20">
                  <c:v>44</c:v>
                </c:pt>
                <c:pt idx="21">
                  <c:v>122</c:v>
                </c:pt>
                <c:pt idx="22">
                  <c:v>21</c:v>
                </c:pt>
                <c:pt idx="23">
                  <c:v>11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  <c:pt idx="33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135E-4B0B-BFAF-388BA70FEB7B}"/>
            </c:ext>
          </c:extLst>
        </c:ser>
        <c:ser>
          <c:idx val="11"/>
          <c:order val="2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35E-4B0B-BFAF-388BA70FEB7B}"/>
            </c:ext>
          </c:extLst>
        </c:ser>
        <c:ser>
          <c:idx val="1"/>
          <c:order val="3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</c:strRef>
          </c:tx>
          <c:marker>
            <c:symbol val="none"/>
          </c:marker>
          <c:dPt>
            <c:idx val="20"/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03-135E-4B0B-BFAF-388BA70FEB7B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35E-4B0B-BFAF-388BA70FEB7B}"/>
            </c:ext>
          </c:extLst>
        </c:ser>
        <c:ser>
          <c:idx val="10"/>
          <c:order val="4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35E-4B0B-BFAF-388BA70F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0"/>
        <c:axId val="1675120"/>
        <c:extLst>
          <c:ext xmlns:c15="http://schemas.microsoft.com/office/drawing/2012/chart" uri="{02D57815-91ED-43cb-92C2-25804820EDAC}">
            <c15:filteredLine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CohoSmoltsByDate!$Q$5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135E-4B0B-BFAF-388BA70FEB7B}"/>
                  </c:ext>
                </c:extLst>
              </c15:ser>
            </c15:filteredLineSeries>
            <c15:filteredLineSeries>
              <c15:ser>
                <c:idx val="0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CohoSmoltsByDate!$P$6:$P$120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5E-4B0B-BFAF-388BA70FEB7B}"/>
                  </c:ext>
                </c:extLst>
              </c15:ser>
            </c15:filteredLineSeries>
            <c15:filteredLineSeries>
              <c15:ser>
                <c:idx val="1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CohoSmoltsByDate!$O$5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35E-4B0B-BFAF-388BA70FEB7B}"/>
                  </c:ext>
                </c:extLst>
              </c15:ser>
            </c15:filteredLineSeries>
            <c15:filteredLineSeries>
              <c15:ser>
                <c:idx val="1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CohoSmoltsByDate!$K$5</c15:sqref>
                        </c15:formulaRef>
                      </c:ext>
                    </c:extLst>
                    <c:strCache>
                      <c:ptCount val="1"/>
                      <c:pt idx="0">
                        <c:v>TKC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">
                        <c:v>3</c:v>
                      </c:pt>
                      <c:pt idx="4">
                        <c:v>1</c:v>
                      </c:pt>
                      <c:pt idx="5">
                        <c:v>2</c:v>
                      </c:pt>
                      <c:pt idx="11">
                        <c:v>3</c:v>
                      </c:pt>
                      <c:pt idx="12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35E-4B0B-BFAF-388BA70FEB7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CohoSmoltsByDate!$J$5</c15:sqref>
                        </c15:formulaRef>
                      </c:ext>
                    </c:extLst>
                    <c:strCache>
                      <c:ptCount val="1"/>
                      <c:pt idx="0">
                        <c:v>ROZ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CohoSmoltsByDate!$J$6:$J$120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6">
                        <c:v>1</c:v>
                      </c:pt>
                      <c:pt idx="42">
                        <c:v>5</c:v>
                      </c:pt>
                      <c:pt idx="43">
                        <c:v>5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4</c:v>
                      </c:pt>
                      <c:pt idx="4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35E-4B0B-BFAF-388BA70FEB7B}"/>
                  </c:ext>
                </c:extLst>
              </c15:ser>
            </c15:filteredLineSeries>
            <c15:filteredLineSeries>
              <c15:ser>
                <c:idx val="14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CohoSmoltsByDate!$F$5</c15:sqref>
                        </c15:formulaRef>
                      </c:ext>
                    </c:extLst>
                    <c:strCache>
                      <c:ptCount val="1"/>
                      <c:pt idx="0">
                        <c:v>LMT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CohoSmoltsByDate!$F$6:$F$120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6">
                        <c:v>1</c:v>
                      </c:pt>
                      <c:pt idx="40">
                        <c:v>50</c:v>
                      </c:pt>
                      <c:pt idx="41">
                        <c:v>96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41</c:v>
                      </c:pt>
                      <c:pt idx="45">
                        <c:v>32</c:v>
                      </c:pt>
                      <c:pt idx="46">
                        <c:v>32</c:v>
                      </c:pt>
                      <c:pt idx="47">
                        <c:v>19</c:v>
                      </c:pt>
                      <c:pt idx="48">
                        <c:v>12</c:v>
                      </c:pt>
                      <c:pt idx="49">
                        <c:v>5</c:v>
                      </c:pt>
                      <c:pt idx="50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35E-4B0B-BFAF-388BA70FEB7B}"/>
                  </c:ext>
                </c:extLst>
              </c15:ser>
            </c15:filteredLineSeries>
          </c:ext>
        </c:extLst>
      </c:line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Downstream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06326050792132E-2"/>
          <c:y val="8.9137538381186265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CohoParrByDate!$U$4</c:f>
              <c:strCache>
                <c:ptCount val="1"/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CohoParrByDate!$U$5:$U$140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7C3-4664-A1F8-087D7E85719A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CohoParrByDate!$F$5:$F$140</c:f>
              <c:numCache>
                <c:formatCode>General</c:formatCode>
                <c:ptCount val="13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3-4664-A1F8-087D7E85719A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CohoParrByDate!$E$5:$E$140</c:f>
              <c:numCache>
                <c:formatCode>General</c:formatCode>
                <c:ptCount val="13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3-4664-A1F8-087D7E85719A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7C3-4664-A1F8-087D7E85719A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7C3-4664-A1F8-087D7E85719A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7C3-4664-A1F8-087D7E85719A}"/>
            </c:ext>
          </c:extLst>
        </c:ser>
        <c:ser>
          <c:idx val="15"/>
          <c:order val="6"/>
          <c:tx>
            <c:strRef>
              <c:f>CohoParrByDate!$N$4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CohoParrByDate!$N$5:$N$140</c:f>
              <c:numCache>
                <c:formatCode>General</c:formatCode>
                <c:ptCount val="136"/>
              </c:numCache>
            </c:numRef>
          </c:val>
          <c:extLst>
            <c:ext xmlns:c16="http://schemas.microsoft.com/office/drawing/2014/chart" uri="{C3380CC4-5D6E-409C-BE32-E72D297353CC}">
              <c16:uniqueId val="{00000007-67C3-4664-A1F8-087D7E85719A}"/>
            </c:ext>
          </c:extLst>
        </c:ser>
        <c:ser>
          <c:idx val="13"/>
          <c:order val="7"/>
          <c:tx>
            <c:strRef>
              <c:f>CohoParrByDate!$O$4</c:f>
              <c:strCache>
                <c:ptCount val="1"/>
              </c:strCache>
              <c:extLst xmlns:c15="http://schemas.microsoft.com/office/drawing/2012/chart"/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7C3-4664-A1F8-087D7E857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>
          <c:ext xmlns:c15="http://schemas.microsoft.com/office/drawing/2012/chart" uri="{02D57815-91ED-43cb-92C2-25804820EDAC}">
            <c15:filteredBarSeries>
              <c15:ser>
                <c:idx val="16"/>
                <c:order val="8"/>
                <c:tx>
                  <c:strRef>
                    <c:extLst>
                      <c:ext uri="{02D57815-91ED-43cb-92C2-25804820EDAC}">
                        <c15:formulaRef>
                          <c15:sqref>CohoParrByDate!$Q$4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CohoParrByDate!$Q$5:$Q$140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7C3-4664-A1F8-087D7E85719A}"/>
                  </c:ext>
                </c:extLst>
              </c15:ser>
            </c15:filteredBarSeries>
            <c15:filteredBarSeries>
              <c15:ser>
                <c:idx val="12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CohoParrByDate!$P$5:$P$140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7C3-4664-A1F8-087D7E85719A}"/>
                  </c:ext>
                </c:extLst>
              </c15:ser>
            </c15:filteredBarSeries>
          </c:ext>
        </c:extLst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014613085224485E-2"/>
          <c:y val="8.9137565413425143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CohoParrByDate!$S$4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CohoParrByDate!$S$5:$S$130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96D-478A-BD71-1D0525F644A9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CohoParrByDate!$F$5:$F$130</c:f>
              <c:numCache>
                <c:formatCode>General</c:formatCode>
                <c:ptCount val="12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D-478A-BD71-1D0525F644A9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CohoParrByDate!$E$5:$E$130</c:f>
              <c:numCache>
                <c:formatCode>General</c:formatCode>
                <c:ptCount val="12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D-478A-BD71-1D0525F644A9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96D-478A-BD71-1D0525F644A9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896D-478A-BD71-1D0525F644A9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96D-478A-BD71-1D0525F644A9}"/>
            </c:ext>
          </c:extLst>
        </c:ser>
        <c:ser>
          <c:idx val="13"/>
          <c:order val="6"/>
          <c:tx>
            <c:strRef>
              <c:f>CohoParrByDate!$O$4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624C-43B9-A6FE-A5C38E96696D}"/>
            </c:ext>
          </c:extLst>
        </c:ser>
        <c:ser>
          <c:idx val="15"/>
          <c:order val="7"/>
          <c:tx>
            <c:strRef>
              <c:f>CohoParrByDate!$N$4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0672-41B5-8919-37BB56651768}"/>
            </c:ext>
          </c:extLst>
        </c:ser>
        <c:ser>
          <c:idx val="11"/>
          <c:order val="8"/>
          <c:tx>
            <c:strRef>
              <c:f>CohoParrByDate!$I$4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CohoParrByDate!$I$5:$I$130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FE36-47C7-A730-8941868B8AFB}"/>
            </c:ext>
          </c:extLst>
        </c:ser>
        <c:ser>
          <c:idx val="16"/>
          <c:order val="9"/>
          <c:tx>
            <c:strRef>
              <c:f>CohoParrByDate!$Q$4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CohoParrByDate!$Q$5:$Q$130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0672-41B5-8919-37BB56651768}"/>
            </c:ext>
          </c:extLst>
        </c:ser>
        <c:ser>
          <c:idx val="12"/>
          <c:order val="10"/>
          <c:tx>
            <c:strRef>
              <c:f>CohoParrByDate!$P$4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CohoParrByDate!$P$5:$P$130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2-FE36-47C7-A730-8941868B8AFB}"/>
            </c:ext>
          </c:extLst>
        </c:ser>
        <c:ser>
          <c:idx val="8"/>
          <c:order val="11"/>
          <c:tx>
            <c:strRef>
              <c:f>CohoParrByDate!$J$4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CohoParrByDate!$J$5:$J$130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96D-478A-BD71-1D0525F644A9}"/>
            </c:ext>
          </c:extLst>
        </c:ser>
        <c:ser>
          <c:idx val="7"/>
          <c:order val="12"/>
          <c:tx>
            <c:strRef>
              <c:f>CohoParrByDate!$G$4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CohoParrByDate!$G$5:$G$130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5-896D-478A-BD71-1D0525F644A9}"/>
            </c:ext>
          </c:extLst>
        </c:ser>
        <c:ser>
          <c:idx val="14"/>
          <c:order val="13"/>
          <c:tx>
            <c:strRef>
              <c:f>CohoParrByDate!$R$4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CohoParrByDate!$R$5:$R$130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624C-43B9-A6FE-A5C38E96696D}"/>
            </c:ext>
          </c:extLst>
        </c:ser>
        <c:ser>
          <c:idx val="5"/>
          <c:order val="14"/>
          <c:tx>
            <c:strRef>
              <c:f>CohoParrByDate!$D$4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CohoParrByDate!$D$5:$D$130</c:f>
              <c:numCache>
                <c:formatCode>General</c:formatCode>
                <c:ptCount val="126"/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D-478A-BD71-1D0525F644A9}"/>
            </c:ext>
          </c:extLst>
        </c:ser>
        <c:ser>
          <c:idx val="0"/>
          <c:order val="15"/>
          <c:tx>
            <c:strRef>
              <c:f>CohoParrByDate!$B$4</c:f>
              <c:strCache>
                <c:ptCount val="1"/>
                <c:pt idx="0">
                  <c:v>KCH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CohoParrByDate!$B$5:$B$130</c:f>
              <c:numCache>
                <c:formatCode>General</c:formatCode>
                <c:ptCount val="126"/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96D-478A-BD71-1D0525F644A9}"/>
            </c:ext>
          </c:extLst>
        </c:ser>
        <c:ser>
          <c:idx val="1"/>
          <c:order val="16"/>
          <c:tx>
            <c:strRef>
              <c:f>CohoParrByDate!$C$4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CohoParrByDate!$C$5:$C$130</c:f>
              <c:numCache>
                <c:formatCode>General</c:formatCode>
                <c:ptCount val="12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D-478A-BD71-1D0525F6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/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Easton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CleElumSpringChinook!$AS$3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CleElumSpringChinook!$AT$3:$AT$104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CleElumSpringChinook!$AV$3:$AV$104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0672"/>
        <c:axId val="199940121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CleElumSpringChinook!$BA$2</c:f>
              <c:strCache>
                <c:ptCount val="1"/>
                <c:pt idx="0">
                  <c:v>YUMW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CleElumSpringChinook!$AZ$3:$AZ$104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CleElumSpringChinook!$BA$3:$BA$104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304"/>
        <c:axId val="1999397408"/>
      </c:scatterChart>
      <c:valAx>
        <c:axId val="199940067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1216"/>
        <c:crosses val="autoZero"/>
        <c:crossBetween val="midCat"/>
      </c:valAx>
      <c:valAx>
        <c:axId val="1999401216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0672"/>
        <c:crosses val="autoZero"/>
        <c:crossBetween val="midCat"/>
      </c:valAx>
      <c:valAx>
        <c:axId val="19993974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Cle Elum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2304"/>
        <c:crosses val="max"/>
        <c:crossBetween val="midCat"/>
      </c:valAx>
      <c:valAx>
        <c:axId val="199940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Juvenile Sockeye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strRef>
              <c:f>'SockeyeByDate&amp;ObsSite'!$C$3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'SockeyeByDate&amp;ObsSite'!$C$4:$C$73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0-FAF3-4FF7-AB31-485FF5A3DA3B}"/>
            </c:ext>
          </c:extLst>
        </c:ser>
        <c:ser>
          <c:idx val="3"/>
          <c:order val="1"/>
          <c:tx>
            <c:strRef>
              <c:f>'SockeyeByDate&amp;ObsSite'!$B$3</c:f>
              <c:strCache>
                <c:ptCount val="1"/>
                <c:pt idx="0">
                  <c:v>PRO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'SockeyeByDate&amp;ObsSite'!$B$4:$B$73</c:f>
              <c:numCache>
                <c:formatCode>General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3-4FF7-AB31-485FF5A3DA3B}"/>
            </c:ext>
          </c:extLst>
        </c:ser>
        <c:ser>
          <c:idx val="5"/>
          <c:order val="2"/>
          <c:tx>
            <c:strRef>
              <c:f>'SockeyeByDate&amp;ObsSite'!$D$3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'SockeyeByDate&amp;ObsSite'!$D$4:$D$73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2-FAF3-4FF7-AB31-485FF5A3DA3B}"/>
            </c:ext>
          </c:extLst>
        </c:ser>
        <c:ser>
          <c:idx val="0"/>
          <c:order val="3"/>
          <c:tx>
            <c:strRef>
              <c:f>'SockeyeByDate&amp;ObsSite'!$G$3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'SockeyeByDate&amp;ObsSite'!$G$4:$G$73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3-FAF3-4FF7-AB31-485FF5A3DA3B}"/>
            </c:ext>
          </c:extLst>
        </c:ser>
        <c:ser>
          <c:idx val="1"/>
          <c:order val="4"/>
          <c:tx>
            <c:strRef>
              <c:f>'SockeyeByDate&amp;ObsSite'!$H$3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'SockeyeByDate&amp;ObsSite'!$H$4:$H$73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4-FAF3-4FF7-AB31-485FF5A3DA3B}"/>
            </c:ext>
          </c:extLst>
        </c:ser>
        <c:ser>
          <c:idx val="4"/>
          <c:order val="5"/>
          <c:tx>
            <c:strRef>
              <c:f>'SockeyeByDate&amp;ObsSite'!$E$3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'SockeyeByDate&amp;ObsSite'!$E$4:$E$73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5-FAF3-4FF7-AB31-485FF5A3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9136"/>
        <c:axId val="1669680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'SockeyeByDate&amp;ObsSite'!$L$3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'SockeyeByDate&amp;ObsSite'!$L$4:$L$73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AF3-4FF7-AB31-485FF5A3DA3B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AF3-4FF7-AB31-485FF5A3DA3B}"/>
                  </c:ext>
                </c:extLst>
              </c15:ser>
            </c15:filteredBarSeries>
          </c:ext>
        </c:extLst>
      </c:barChart>
      <c:dateAx>
        <c:axId val="166913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9680"/>
        <c:crosses val="autoZero"/>
        <c:auto val="1"/>
        <c:lblOffset val="100"/>
        <c:baseTimeUnit val="days"/>
      </c:dateAx>
      <c:valAx>
        <c:axId val="166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Sockeye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SockeyeByDate!$C$5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84A5-4673-97D0-A33BA2AD3DCC}"/>
              </c:ext>
            </c:extLst>
          </c:dPt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SockeyeByDate!$C$6:$C$120</c:f>
              <c:numCache>
                <c:formatCode>General</c:formatCode>
                <c:ptCount val="115"/>
                <c:pt idx="22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4A5-4673-97D0-A33BA2AD3DCC}"/>
            </c:ext>
          </c:extLst>
        </c:ser>
        <c:ser>
          <c:idx val="3"/>
          <c:order val="1"/>
          <c:tx>
            <c:strRef>
              <c:f>SockeyeByDate!$B$5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SockeyeByDate!$B$6:$B$120</c:f>
              <c:numCache>
                <c:formatCode>General</c:formatCode>
                <c:ptCount val="115"/>
                <c:pt idx="20">
                  <c:v>1</c:v>
                </c:pt>
                <c:pt idx="22">
                  <c:v>2</c:v>
                </c:pt>
                <c:pt idx="23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4A5-4673-97D0-A33BA2AD3DCC}"/>
            </c:ext>
          </c:extLst>
        </c:ser>
        <c:ser>
          <c:idx val="12"/>
          <c:order val="2"/>
          <c:tx>
            <c:strRef>
              <c:f>SockeyeByDate!$D$5</c:f>
              <c:strCache>
                <c:ptCount val="1"/>
                <c:pt idx="0">
                  <c:v>CLE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SockeyeByDate!$D$6:$D$120</c:f>
              <c:numCache>
                <c:formatCode>General</c:formatCode>
                <c:ptCount val="115"/>
                <c:pt idx="0">
                  <c:v>1</c:v>
                </c:pt>
                <c:pt idx="1">
                  <c:v>49</c:v>
                </c:pt>
                <c:pt idx="2">
                  <c:v>5</c:v>
                </c:pt>
                <c:pt idx="3">
                  <c:v>25</c:v>
                </c:pt>
                <c:pt idx="4">
                  <c:v>6</c:v>
                </c:pt>
                <c:pt idx="5">
                  <c:v>13</c:v>
                </c:pt>
                <c:pt idx="6">
                  <c:v>3</c:v>
                </c:pt>
                <c:pt idx="7">
                  <c:v>3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5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4A5-4673-97D0-A33BA2AD3DCC}"/>
            </c:ext>
          </c:extLst>
        </c:ser>
        <c:ser>
          <c:idx val="8"/>
          <c:order val="3"/>
          <c:tx>
            <c:strRef>
              <c:f>SockeyeByDate!$E$5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SockeyeByDate!$E$6:$E$120</c:f>
              <c:numCache>
                <c:formatCode>General</c:formatCode>
                <c:ptCount val="115"/>
                <c:pt idx="16">
                  <c:v>1</c:v>
                </c:pt>
                <c:pt idx="20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8">
                  <c:v>1</c:v>
                </c:pt>
                <c:pt idx="29">
                  <c:v>2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4A5-4673-97D0-A33BA2AD3DCC}"/>
            </c:ext>
          </c:extLst>
        </c:ser>
        <c:ser>
          <c:idx val="0"/>
          <c:order val="4"/>
          <c:tx>
            <c:strRef>
              <c:f>SockeyeByDate!$F$5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SockeyeByDate!$F$6:$F$120</c:f>
              <c:numCache>
                <c:formatCode>General</c:formatCode>
                <c:ptCount val="115"/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4">
                  <c:v>1</c:v>
                </c:pt>
                <c:pt idx="26">
                  <c:v>1</c:v>
                </c:pt>
                <c:pt idx="2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4A5-4673-97D0-A33BA2AD3DCC}"/>
            </c:ext>
          </c:extLst>
        </c:ser>
        <c:ser>
          <c:idx val="6"/>
          <c:order val="5"/>
          <c:tx>
            <c:strRef>
              <c:f>SockeyeByDate!$H$5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SockeyeByDate!$H$6:$H$120</c:f>
              <c:numCache>
                <c:formatCode>General</c:formatCode>
                <c:ptCount val="115"/>
                <c:pt idx="1">
                  <c:v>1</c:v>
                </c:pt>
                <c:pt idx="2">
                  <c:v>1</c:v>
                </c:pt>
                <c:pt idx="3">
                  <c:v>12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4A5-4673-97D0-A33BA2AD3DCC}"/>
            </c:ext>
          </c:extLst>
        </c:ser>
        <c:ser>
          <c:idx val="5"/>
          <c:order val="6"/>
          <c:tx>
            <c:strRef>
              <c:f>SockeyeByDate!$G$5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SockeyeByDate!$G$6:$G$120</c:f>
              <c:numCache>
                <c:formatCode>General</c:formatCode>
                <c:ptCount val="115"/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12</c:v>
                </c:pt>
                <c:pt idx="5">
                  <c:v>23</c:v>
                </c:pt>
                <c:pt idx="6">
                  <c:v>34</c:v>
                </c:pt>
                <c:pt idx="7">
                  <c:v>53</c:v>
                </c:pt>
                <c:pt idx="8">
                  <c:v>35</c:v>
                </c:pt>
                <c:pt idx="9">
                  <c:v>24</c:v>
                </c:pt>
                <c:pt idx="10">
                  <c:v>4</c:v>
                </c:pt>
                <c:pt idx="11">
                  <c:v>3</c:v>
                </c:pt>
                <c:pt idx="13">
                  <c:v>1</c:v>
                </c:pt>
                <c:pt idx="14">
                  <c:v>1</c:v>
                </c:pt>
                <c:pt idx="16">
                  <c:v>3</c:v>
                </c:pt>
                <c:pt idx="17">
                  <c:v>1</c:v>
                </c:pt>
                <c:pt idx="3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4A5-4673-97D0-A33BA2AD3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13"/>
                <c:order val="7"/>
                <c:tx>
                  <c:strRef>
                    <c:extLst>
                      <c:ext uri="{02D57815-91ED-43cb-92C2-25804820EDAC}">
                        <c15:formulaRef>
                          <c15:sqref>SockeyeByDate!$K$5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SockeyeByDate!$K$6:$K$120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4A5-4673-97D0-A33BA2AD3DCC}"/>
                  </c:ext>
                </c:extLst>
              </c15:ser>
            </c15:filteredBarSeries>
            <c15:filteredBar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A5-4673-97D0-A33BA2AD3DCC}"/>
                  </c:ext>
                </c:extLst>
              </c15:ser>
            </c15:filteredBarSeries>
            <c15:filteredBarSeries>
              <c15:ser>
                <c:idx val="11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SockeyeByDate!$S$6:$S$120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4A5-4673-97D0-A33BA2AD3D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SockeyeByDate!$L$6:$L$120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A5-4673-97D0-A33BA2AD3DCC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2"/>
        <c:major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 Summer Chinook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'SummersByDate&amp;ObsSite'!$G$3</c:f>
              <c:strCache>
                <c:ptCount val="1"/>
                <c:pt idx="0">
                  <c:v>TWX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'SummersByDate&amp;ObsSite'!$G$4:$G$90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3-18F3-4551-A464-13C58BFC7127}"/>
            </c:ext>
          </c:extLst>
        </c:ser>
        <c:ser>
          <c:idx val="1"/>
          <c:order val="1"/>
          <c:tx>
            <c:strRef>
              <c:f>'SummersByDate&amp;ObsSite'!$F$3</c:f>
              <c:strCache>
                <c:ptCount val="1"/>
                <c:pt idx="0">
                  <c:v>BCC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'SummersByDate&amp;ObsSite'!$F$4:$F$90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4-18F3-4551-A464-13C58BFC7127}"/>
            </c:ext>
          </c:extLst>
        </c:ser>
        <c:ser>
          <c:idx val="4"/>
          <c:order val="2"/>
          <c:tx>
            <c:strRef>
              <c:f>'SummersByDate&amp;ObsSite'!$E$3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'SummersByDate&amp;ObsSite'!$E$4:$E$90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5-18F3-4551-A464-13C58BFC7127}"/>
            </c:ext>
          </c:extLst>
        </c:ser>
        <c:ser>
          <c:idx val="5"/>
          <c:order val="3"/>
          <c:tx>
            <c:strRef>
              <c:f>'SummersByDate&amp;ObsSite'!$D$3</c:f>
              <c:strCache>
                <c:ptCount val="1"/>
                <c:pt idx="0">
                  <c:v>JDJ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'SummersByDate&amp;ObsSite'!$D$4:$D$90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2-18F3-4551-A464-13C58BFC7127}"/>
            </c:ext>
          </c:extLst>
        </c:ser>
        <c:ser>
          <c:idx val="6"/>
          <c:order val="4"/>
          <c:tx>
            <c:strRef>
              <c:f>'SummersByDate&amp;ObsSite'!$C$3</c:f>
              <c:strCache>
                <c:ptCount val="1"/>
                <c:pt idx="0">
                  <c:v>MCJ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'SummersByDate&amp;ObsSite'!$C$4:$C$90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0-18F3-4551-A464-13C58BFC7127}"/>
            </c:ext>
          </c:extLst>
        </c:ser>
        <c:ser>
          <c:idx val="3"/>
          <c:order val="5"/>
          <c:tx>
            <c:strRef>
              <c:f>'SummersByDate&amp;ObsSite'!$B$3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  <c:extLst xmlns:c15="http://schemas.microsoft.com/office/drawing/2012/chart"/>
            </c:numRef>
          </c:cat>
          <c:val>
            <c:numRef>
              <c:f>'SummersByDate&amp;ObsSite'!$B$4:$B$90</c:f>
              <c:numCache>
                <c:formatCode>General</c:formatCode>
                <c:ptCount val="87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8F3-4551-A464-13C58BFC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224"/>
        <c:axId val="1676208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'SummersByDate&amp;ObsSite'!$L$3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'SummersByDate&amp;ObsSite'!$L$4:$L$73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8F3-4551-A464-13C58BFC7127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F3-4551-A464-13C58BFC7127}"/>
                  </c:ext>
                </c:extLst>
              </c15:ser>
            </c15:filteredBarSeries>
          </c:ext>
        </c:extLst>
      </c:barChart>
      <c:catAx>
        <c:axId val="167022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6208"/>
        <c:crosses val="autoZero"/>
        <c:auto val="1"/>
        <c:lblAlgn val="ctr"/>
        <c:lblOffset val="100"/>
        <c:noMultiLvlLbl val="1"/>
      </c:catAx>
      <c:valAx>
        <c:axId val="167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Releases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'SummersByDate&amp;RelSite'!$C$3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'SummersByDate&amp;RelSite'!$C$4:$C$90</c:f>
              <c:numCache>
                <c:formatCode>General</c:formatCode>
                <c:ptCount val="87"/>
                <c:pt idx="38">
                  <c:v>1</c:v>
                </c:pt>
                <c:pt idx="40">
                  <c:v>1</c:v>
                </c:pt>
                <c:pt idx="41">
                  <c:v>8</c:v>
                </c:pt>
                <c:pt idx="42">
                  <c:v>11</c:v>
                </c:pt>
                <c:pt idx="43">
                  <c:v>23</c:v>
                </c:pt>
                <c:pt idx="44">
                  <c:v>14</c:v>
                </c:pt>
                <c:pt idx="45">
                  <c:v>9</c:v>
                </c:pt>
                <c:pt idx="46">
                  <c:v>23</c:v>
                </c:pt>
                <c:pt idx="47">
                  <c:v>19</c:v>
                </c:pt>
                <c:pt idx="48">
                  <c:v>25</c:v>
                </c:pt>
                <c:pt idx="49">
                  <c:v>26</c:v>
                </c:pt>
                <c:pt idx="50">
                  <c:v>15</c:v>
                </c:pt>
                <c:pt idx="51">
                  <c:v>44</c:v>
                </c:pt>
                <c:pt idx="52">
                  <c:v>68</c:v>
                </c:pt>
                <c:pt idx="53">
                  <c:v>72</c:v>
                </c:pt>
                <c:pt idx="54">
                  <c:v>86</c:v>
                </c:pt>
                <c:pt idx="55">
                  <c:v>96</c:v>
                </c:pt>
                <c:pt idx="56">
                  <c:v>174</c:v>
                </c:pt>
                <c:pt idx="57">
                  <c:v>52</c:v>
                </c:pt>
                <c:pt idx="58">
                  <c:v>15</c:v>
                </c:pt>
                <c:pt idx="59">
                  <c:v>19</c:v>
                </c:pt>
                <c:pt idx="60">
                  <c:v>28</c:v>
                </c:pt>
                <c:pt idx="61">
                  <c:v>38</c:v>
                </c:pt>
                <c:pt idx="62">
                  <c:v>45</c:v>
                </c:pt>
                <c:pt idx="63">
                  <c:v>75</c:v>
                </c:pt>
                <c:pt idx="64">
                  <c:v>28</c:v>
                </c:pt>
                <c:pt idx="65">
                  <c:v>19</c:v>
                </c:pt>
                <c:pt idx="66">
                  <c:v>26</c:v>
                </c:pt>
                <c:pt idx="67">
                  <c:v>21</c:v>
                </c:pt>
                <c:pt idx="68">
                  <c:v>16</c:v>
                </c:pt>
                <c:pt idx="69">
                  <c:v>25</c:v>
                </c:pt>
                <c:pt idx="70">
                  <c:v>27</c:v>
                </c:pt>
                <c:pt idx="71">
                  <c:v>10</c:v>
                </c:pt>
                <c:pt idx="72">
                  <c:v>2</c:v>
                </c:pt>
                <c:pt idx="73">
                  <c:v>18</c:v>
                </c:pt>
                <c:pt idx="74">
                  <c:v>9</c:v>
                </c:pt>
                <c:pt idx="75">
                  <c:v>7</c:v>
                </c:pt>
                <c:pt idx="76">
                  <c:v>8</c:v>
                </c:pt>
                <c:pt idx="77">
                  <c:v>4</c:v>
                </c:pt>
                <c:pt idx="78">
                  <c:v>5</c:v>
                </c:pt>
                <c:pt idx="79">
                  <c:v>3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816-8950-5EAE8C9FC554}"/>
            </c:ext>
          </c:extLst>
        </c:ser>
        <c:ser>
          <c:idx val="4"/>
          <c:order val="1"/>
          <c:tx>
            <c:strRef>
              <c:f>'SummersByDate&amp;RelSite'!$D$3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'SummersByDate&amp;RelSite'!$D$4:$D$90</c:f>
              <c:numCache>
                <c:formatCode>General</c:formatCode>
                <c:ptCount val="87"/>
                <c:pt idx="34">
                  <c:v>1</c:v>
                </c:pt>
                <c:pt idx="35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5</c:v>
                </c:pt>
                <c:pt idx="49">
                  <c:v>2</c:v>
                </c:pt>
                <c:pt idx="50">
                  <c:v>4</c:v>
                </c:pt>
                <c:pt idx="51">
                  <c:v>6</c:v>
                </c:pt>
                <c:pt idx="52">
                  <c:v>4</c:v>
                </c:pt>
                <c:pt idx="53">
                  <c:v>3</c:v>
                </c:pt>
                <c:pt idx="54">
                  <c:v>7</c:v>
                </c:pt>
                <c:pt idx="55">
                  <c:v>5</c:v>
                </c:pt>
                <c:pt idx="56">
                  <c:v>1</c:v>
                </c:pt>
                <c:pt idx="57">
                  <c:v>5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1</c:v>
                </c:pt>
                <c:pt idx="63">
                  <c:v>2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  <c:pt idx="68">
                  <c:v>2</c:v>
                </c:pt>
                <c:pt idx="70">
                  <c:v>1</c:v>
                </c:pt>
                <c:pt idx="75">
                  <c:v>1</c:v>
                </c:pt>
                <c:pt idx="7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A-4816-8950-5EAE8C9FC554}"/>
            </c:ext>
          </c:extLst>
        </c:ser>
        <c:ser>
          <c:idx val="2"/>
          <c:order val="2"/>
          <c:tx>
            <c:strRef>
              <c:f>'SummersByDate&amp;RelSite'!$B$3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'SummersByDate&amp;RelSite'!$B$4:$B$90</c:f>
              <c:numCache>
                <c:formatCode>General</c:formatCode>
                <c:ptCount val="87"/>
                <c:pt idx="0">
                  <c:v>36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10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  <c:pt idx="30">
                  <c:v>6</c:v>
                </c:pt>
                <c:pt idx="31">
                  <c:v>2</c:v>
                </c:pt>
                <c:pt idx="32">
                  <c:v>6</c:v>
                </c:pt>
                <c:pt idx="33">
                  <c:v>13</c:v>
                </c:pt>
                <c:pt idx="34">
                  <c:v>16</c:v>
                </c:pt>
                <c:pt idx="35">
                  <c:v>22</c:v>
                </c:pt>
                <c:pt idx="36">
                  <c:v>18</c:v>
                </c:pt>
                <c:pt idx="37">
                  <c:v>89</c:v>
                </c:pt>
                <c:pt idx="38">
                  <c:v>75</c:v>
                </c:pt>
                <c:pt idx="39">
                  <c:v>15</c:v>
                </c:pt>
                <c:pt idx="40">
                  <c:v>19</c:v>
                </c:pt>
                <c:pt idx="41">
                  <c:v>52</c:v>
                </c:pt>
                <c:pt idx="42">
                  <c:v>39</c:v>
                </c:pt>
                <c:pt idx="43">
                  <c:v>54</c:v>
                </c:pt>
                <c:pt idx="44">
                  <c:v>63</c:v>
                </c:pt>
                <c:pt idx="45">
                  <c:v>55</c:v>
                </c:pt>
                <c:pt idx="46">
                  <c:v>71</c:v>
                </c:pt>
                <c:pt idx="47">
                  <c:v>41</c:v>
                </c:pt>
                <c:pt idx="48">
                  <c:v>32</c:v>
                </c:pt>
                <c:pt idx="49">
                  <c:v>21</c:v>
                </c:pt>
                <c:pt idx="50">
                  <c:v>25</c:v>
                </c:pt>
                <c:pt idx="51">
                  <c:v>37</c:v>
                </c:pt>
                <c:pt idx="52">
                  <c:v>32</c:v>
                </c:pt>
                <c:pt idx="53">
                  <c:v>39</c:v>
                </c:pt>
                <c:pt idx="54">
                  <c:v>32</c:v>
                </c:pt>
                <c:pt idx="55">
                  <c:v>21</c:v>
                </c:pt>
                <c:pt idx="56">
                  <c:v>64</c:v>
                </c:pt>
                <c:pt idx="57">
                  <c:v>25</c:v>
                </c:pt>
                <c:pt idx="58">
                  <c:v>11</c:v>
                </c:pt>
                <c:pt idx="59">
                  <c:v>4</c:v>
                </c:pt>
                <c:pt idx="60">
                  <c:v>3</c:v>
                </c:pt>
                <c:pt idx="61">
                  <c:v>9</c:v>
                </c:pt>
                <c:pt idx="62">
                  <c:v>7</c:v>
                </c:pt>
                <c:pt idx="63">
                  <c:v>5</c:v>
                </c:pt>
                <c:pt idx="64">
                  <c:v>7</c:v>
                </c:pt>
                <c:pt idx="65">
                  <c:v>6</c:v>
                </c:pt>
                <c:pt idx="68">
                  <c:v>5</c:v>
                </c:pt>
                <c:pt idx="69">
                  <c:v>3</c:v>
                </c:pt>
                <c:pt idx="70">
                  <c:v>2</c:v>
                </c:pt>
                <c:pt idx="73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A-4816-8950-5EAE8C9F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6752"/>
        <c:axId val="1673488"/>
        <c:extLst/>
      </c:barChart>
      <c:dateAx>
        <c:axId val="167675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3488"/>
        <c:crosses val="autoZero"/>
        <c:auto val="1"/>
        <c:lblOffset val="100"/>
        <c:baseTimeUnit val="days"/>
      </c:dateAx>
      <c:valAx>
        <c:axId val="167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Prosser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Prosser'!$B$3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Prosser'!$B$4:$B$90</c:f>
              <c:numCache>
                <c:formatCode>General</c:formatCode>
                <c:ptCount val="8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  <c:pt idx="25">
                  <c:v>18</c:v>
                </c:pt>
                <c:pt idx="26">
                  <c:v>86</c:v>
                </c:pt>
                <c:pt idx="27">
                  <c:v>72</c:v>
                </c:pt>
                <c:pt idx="28">
                  <c:v>15</c:v>
                </c:pt>
                <c:pt idx="29">
                  <c:v>13</c:v>
                </c:pt>
                <c:pt idx="30">
                  <c:v>38</c:v>
                </c:pt>
                <c:pt idx="31">
                  <c:v>32</c:v>
                </c:pt>
                <c:pt idx="32">
                  <c:v>35</c:v>
                </c:pt>
                <c:pt idx="33">
                  <c:v>41</c:v>
                </c:pt>
                <c:pt idx="34">
                  <c:v>41</c:v>
                </c:pt>
                <c:pt idx="35">
                  <c:v>40</c:v>
                </c:pt>
                <c:pt idx="36">
                  <c:v>19</c:v>
                </c:pt>
                <c:pt idx="37">
                  <c:v>21</c:v>
                </c:pt>
                <c:pt idx="38">
                  <c:v>16</c:v>
                </c:pt>
                <c:pt idx="39">
                  <c:v>12</c:v>
                </c:pt>
                <c:pt idx="40">
                  <c:v>24</c:v>
                </c:pt>
                <c:pt idx="41">
                  <c:v>23</c:v>
                </c:pt>
                <c:pt idx="42">
                  <c:v>31</c:v>
                </c:pt>
                <c:pt idx="43">
                  <c:v>25</c:v>
                </c:pt>
                <c:pt idx="44">
                  <c:v>14</c:v>
                </c:pt>
                <c:pt idx="45">
                  <c:v>58</c:v>
                </c:pt>
                <c:pt idx="46">
                  <c:v>20</c:v>
                </c:pt>
                <c:pt idx="47">
                  <c:v>7</c:v>
                </c:pt>
                <c:pt idx="49">
                  <c:v>2</c:v>
                </c:pt>
                <c:pt idx="50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7">
                  <c:v>4</c:v>
                </c:pt>
                <c:pt idx="58">
                  <c:v>3</c:v>
                </c:pt>
                <c:pt idx="59">
                  <c:v>2</c:v>
                </c:pt>
                <c:pt idx="68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1-4CC0-B2E3-EF7EEB18121F}"/>
            </c:ext>
          </c:extLst>
        </c:ser>
        <c:ser>
          <c:idx val="3"/>
          <c:order val="1"/>
          <c:tx>
            <c:strRef>
              <c:f>'SummersByDate Prosser'!$C$3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Prosser'!$C$4:$C$90</c:f>
              <c:numCache>
                <c:formatCode>General</c:formatCode>
                <c:ptCount val="87"/>
                <c:pt idx="29">
                  <c:v>1</c:v>
                </c:pt>
                <c:pt idx="30">
                  <c:v>6</c:v>
                </c:pt>
                <c:pt idx="31">
                  <c:v>11</c:v>
                </c:pt>
                <c:pt idx="32">
                  <c:v>22</c:v>
                </c:pt>
                <c:pt idx="33">
                  <c:v>14</c:v>
                </c:pt>
                <c:pt idx="34">
                  <c:v>8</c:v>
                </c:pt>
                <c:pt idx="35">
                  <c:v>18</c:v>
                </c:pt>
                <c:pt idx="36">
                  <c:v>17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42</c:v>
                </c:pt>
                <c:pt idx="41">
                  <c:v>62</c:v>
                </c:pt>
                <c:pt idx="42">
                  <c:v>71</c:v>
                </c:pt>
                <c:pt idx="43">
                  <c:v>83</c:v>
                </c:pt>
                <c:pt idx="44">
                  <c:v>92</c:v>
                </c:pt>
                <c:pt idx="45">
                  <c:v>170</c:v>
                </c:pt>
                <c:pt idx="46">
                  <c:v>49</c:v>
                </c:pt>
                <c:pt idx="47">
                  <c:v>8</c:v>
                </c:pt>
                <c:pt idx="48">
                  <c:v>12</c:v>
                </c:pt>
                <c:pt idx="49">
                  <c:v>20</c:v>
                </c:pt>
                <c:pt idx="50">
                  <c:v>20</c:v>
                </c:pt>
                <c:pt idx="51">
                  <c:v>27</c:v>
                </c:pt>
                <c:pt idx="52">
                  <c:v>47</c:v>
                </c:pt>
                <c:pt idx="53">
                  <c:v>19</c:v>
                </c:pt>
                <c:pt idx="54">
                  <c:v>10</c:v>
                </c:pt>
                <c:pt idx="55">
                  <c:v>25</c:v>
                </c:pt>
                <c:pt idx="56">
                  <c:v>17</c:v>
                </c:pt>
                <c:pt idx="57">
                  <c:v>15</c:v>
                </c:pt>
                <c:pt idx="58">
                  <c:v>22</c:v>
                </c:pt>
                <c:pt idx="59">
                  <c:v>23</c:v>
                </c:pt>
                <c:pt idx="60">
                  <c:v>9</c:v>
                </c:pt>
                <c:pt idx="61">
                  <c:v>2</c:v>
                </c:pt>
                <c:pt idx="62">
                  <c:v>13</c:v>
                </c:pt>
                <c:pt idx="63">
                  <c:v>6</c:v>
                </c:pt>
                <c:pt idx="64">
                  <c:v>3</c:v>
                </c:pt>
                <c:pt idx="65">
                  <c:v>5</c:v>
                </c:pt>
                <c:pt idx="66">
                  <c:v>3</c:v>
                </c:pt>
                <c:pt idx="67">
                  <c:v>4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1-4CC0-B2E3-EF7EEB18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048"/>
        <c:axId val="1672944"/>
      </c:barChart>
      <c:dateAx>
        <c:axId val="166804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944"/>
        <c:crosses val="autoZero"/>
        <c:auto val="1"/>
        <c:lblOffset val="100"/>
        <c:baseTimeUnit val="days"/>
      </c:dateAx>
      <c:valAx>
        <c:axId val="167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McNary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McNary'!$B$3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McNary'!$B$4:$B$90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4</c:v>
                </c:pt>
                <c:pt idx="6">
                  <c:v>11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2</c:v>
                </c:pt>
                <c:pt idx="24">
                  <c:v>2</c:v>
                </c:pt>
                <c:pt idx="26">
                  <c:v>3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C-45B7-BE45-1164795FF053}"/>
            </c:ext>
          </c:extLst>
        </c:ser>
        <c:ser>
          <c:idx val="3"/>
          <c:order val="1"/>
          <c:tx>
            <c:strRef>
              <c:f>'SummersByDate McNary'!$C$3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McNary'!$C$4:$C$90</c:f>
              <c:numCache>
                <c:formatCode>General</c:formatCode>
                <c:ptCount val="87"/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7">
                  <c:v>2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11</c:v>
                </c:pt>
                <c:pt idx="27">
                  <c:v>6</c:v>
                </c:pt>
                <c:pt idx="28">
                  <c:v>4</c:v>
                </c:pt>
                <c:pt idx="32">
                  <c:v>1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C-45B7-BE45-1164795FF053}"/>
            </c:ext>
          </c:extLst>
        </c:ser>
        <c:ser>
          <c:idx val="4"/>
          <c:order val="2"/>
          <c:tx>
            <c:strRef>
              <c:f>'SummersByDate McNary'!$D$3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McNary'!$D$4:$D$90</c:f>
              <c:numCache>
                <c:formatCode>General</c:formatCode>
                <c:ptCount val="87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7">
                  <c:v>1</c:v>
                </c:pt>
                <c:pt idx="30">
                  <c:v>1</c:v>
                </c:pt>
                <c:pt idx="31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C-45B7-BE45-1164795F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4240"/>
        <c:axId val="1670768"/>
      </c:barChart>
      <c:dateAx>
        <c:axId val="16642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0768"/>
        <c:crosses val="autoZero"/>
        <c:auto val="1"/>
        <c:lblOffset val="100"/>
        <c:baseTimeUnit val="days"/>
      </c:dateAx>
      <c:valAx>
        <c:axId val="167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'FallSubsByDate&amp;ObsSite'!$B$3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'FallSubsByDate&amp;ObsSite'!$B$4:$B$80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5ECA-4EE4-9130-F34BB3B366D9}"/>
            </c:ext>
          </c:extLst>
        </c:ser>
        <c:ser>
          <c:idx val="3"/>
          <c:order val="1"/>
          <c:tx>
            <c:strRef>
              <c:f>'FallSubsByDate&amp;ObsSite'!$C$3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'FallSubsByDate&amp;ObsSite'!$C$4:$C$80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5ECA-4EE4-9130-F34BB3B366D9}"/>
            </c:ext>
          </c:extLst>
        </c:ser>
        <c:ser>
          <c:idx val="4"/>
          <c:order val="2"/>
          <c:tx>
            <c:strRef>
              <c:f>'FallSubsByDate&amp;ObsSite'!$D$3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'FallSubsByDate&amp;ObsSite'!$D$4:$D$80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5ECA-4EE4-9130-F34BB3B366D9}"/>
            </c:ext>
          </c:extLst>
        </c:ser>
        <c:ser>
          <c:idx val="5"/>
          <c:order val="3"/>
          <c:tx>
            <c:strRef>
              <c:f>'FallSubsByDate&amp;ObsSite'!$E$3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'FallSubsByDate&amp;ObsSite'!$E$4:$E$80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5ECA-4EE4-9130-F34BB3B366D9}"/>
            </c:ext>
          </c:extLst>
        </c:ser>
        <c:ser>
          <c:idx val="6"/>
          <c:order val="4"/>
          <c:tx>
            <c:strRef>
              <c:f>'FallSubsByDate&amp;ObsSite'!$F$3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'FallSubsByDate&amp;ObsSite'!$F$4:$F$80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5ECA-4EE4-9130-F34BB3B366D9}"/>
            </c:ext>
          </c:extLst>
        </c:ser>
        <c:ser>
          <c:idx val="7"/>
          <c:order val="5"/>
          <c:tx>
            <c:strRef>
              <c:f>'FallSubsByDate&amp;ObsSite'!$G$3</c:f>
              <c:strCache>
                <c:ptCount val="1"/>
                <c:pt idx="0">
                  <c:v>TWX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'FallSubsByDate&amp;ObsSite'!$G$4:$G$80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5ECA-4EE4-9130-F34BB3B3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7840"/>
        <c:axId val="1671312"/>
      </c:barChart>
      <c:catAx>
        <c:axId val="16778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312"/>
        <c:crosses val="autoZero"/>
        <c:auto val="1"/>
        <c:lblAlgn val="ctr"/>
        <c:lblOffset val="100"/>
        <c:tickLblSkip val="7"/>
        <c:noMultiLvlLbl val="1"/>
      </c:catAx>
      <c:valAx>
        <c:axId val="167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Experimental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'FallSubsByDate&amp;RelSite'!$B$3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'FallSubsByDate&amp;RelSite'!$B$6:$B$82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3F26-45EC-82F9-E40C29D0E37E}"/>
            </c:ext>
          </c:extLst>
        </c:ser>
        <c:ser>
          <c:idx val="4"/>
          <c:order val="1"/>
          <c:tx>
            <c:strRef>
              <c:f>'FallSubsByDate&amp;RelSite'!$D$3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'FallSubsByDate&amp;RelSite'!$D$6:$D$82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3F26-45EC-82F9-E40C29D0E37E}"/>
            </c:ext>
          </c:extLst>
        </c:ser>
        <c:ser>
          <c:idx val="3"/>
          <c:order val="2"/>
          <c:tx>
            <c:strRef>
              <c:f>'FallSubsByDate&amp;RelSite'!$C$3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'FallSubsByDate&amp;RelSite'!$C$6:$C$82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3F26-45EC-82F9-E40C29D0E37E}"/>
            </c:ext>
          </c:extLst>
        </c:ser>
        <c:ser>
          <c:idx val="5"/>
          <c:order val="3"/>
          <c:tx>
            <c:strRef>
              <c:f>'FallSubsByDate&amp;RelSite'!$E$5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'FallSubsByDate&amp;RelSite'!$E$6:$E$82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3F26-45EC-82F9-E40C29D0E37E}"/>
            </c:ext>
          </c:extLst>
        </c:ser>
        <c:ser>
          <c:idx val="6"/>
          <c:order val="4"/>
          <c:tx>
            <c:strRef>
              <c:f>'FallSubsByDate&amp;RelSite'!$F$5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'FallSubsByDate&amp;RelSite'!$F$6:$F$82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3F26-45EC-82F9-E40C29D0E37E}"/>
            </c:ext>
          </c:extLst>
        </c:ser>
        <c:ser>
          <c:idx val="7"/>
          <c:order val="5"/>
          <c:tx>
            <c:strRef>
              <c:f>'FallSubsByDate&amp;RelSite'!$G$5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'FallSubsByDate&amp;RelSite'!$G$6:$G$82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3F26-45EC-82F9-E40C29D0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5664"/>
        <c:axId val="1671856"/>
      </c:barChart>
      <c:catAx>
        <c:axId val="167566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856"/>
        <c:crosses val="autoZero"/>
        <c:auto val="1"/>
        <c:lblAlgn val="ctr"/>
        <c:lblOffset val="100"/>
        <c:tickLblSkip val="7"/>
        <c:noMultiLvlLbl val="1"/>
      </c:catAx>
      <c:valAx>
        <c:axId val="167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Detections of Fall Chinook</a:t>
            </a:r>
            <a:r>
              <a:rPr lang="en-US" baseline="0"/>
              <a:t> 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'FallYearlingsByDate '!$B$3</c:f>
              <c:strCache>
                <c:ptCount val="1"/>
                <c:pt idx="0">
                  <c:v>TAN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'!$B$4:$B$59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0-C977-429B-8AAD-242F8E21F671}"/>
            </c:ext>
          </c:extLst>
        </c:ser>
        <c:ser>
          <c:idx val="1"/>
          <c:order val="1"/>
          <c:tx>
            <c:strRef>
              <c:f>'FallYearlingsByDate '!$C$3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'!$C$4:$C$59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1-C977-429B-8AAD-242F8E21F671}"/>
            </c:ext>
          </c:extLst>
        </c:ser>
        <c:ser>
          <c:idx val="2"/>
          <c:order val="2"/>
          <c:tx>
            <c:strRef>
              <c:f>'FallYearlingsByDate '!$D$3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'!$D$4:$D$59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2-C977-429B-8AAD-242F8E21F671}"/>
            </c:ext>
          </c:extLst>
        </c:ser>
        <c:ser>
          <c:idx val="3"/>
          <c:order val="3"/>
          <c:tx>
            <c:strRef>
              <c:f>'FallYearlingsByDate '!$E$3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'!$E$4:$E$59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3-C977-429B-8AAD-242F8E21F671}"/>
            </c:ext>
          </c:extLst>
        </c:ser>
        <c:ser>
          <c:idx val="4"/>
          <c:order val="4"/>
          <c:tx>
            <c:strRef>
              <c:f>'FallYearlingsByDate '!$F$3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'!$F$4:$F$59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4-C977-429B-8AAD-242F8E21F671}"/>
            </c:ext>
          </c:extLst>
        </c:ser>
        <c:ser>
          <c:idx val="5"/>
          <c:order val="5"/>
          <c:tx>
            <c:strRef>
              <c:f>'FallYearlingsByDate '!$G$3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'!$G$4:$G$59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5-C977-429B-8AAD-242F8E21F671}"/>
            </c:ext>
          </c:extLst>
        </c:ser>
        <c:ser>
          <c:idx val="6"/>
          <c:order val="6"/>
          <c:tx>
            <c:strRef>
              <c:f>'FallYearlingsByDate '!$H$3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'!$H$4:$H$59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6-C977-429B-8AAD-242F8E21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384"/>
        <c:axId val="1664784"/>
      </c:barChart>
      <c:catAx>
        <c:axId val="16783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4784"/>
        <c:crosses val="autoZero"/>
        <c:auto val="1"/>
        <c:lblAlgn val="ctr"/>
        <c:lblOffset val="100"/>
        <c:noMultiLvlLbl val="1"/>
      </c:catAx>
      <c:valAx>
        <c:axId val="166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9562-4989-9BED-A1DBA29AB10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9562-4989-9BED-A1DBA29AB10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9562-4989-9BED-A1DBA29AB10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9562-4989-9BED-A1DBA29AB10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9562-4989-9BED-A1DBA29AB10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9562-4989-9BED-A1DBA29A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6960"/>
        <c:axId val="1667504"/>
      </c:barChart>
      <c:catAx>
        <c:axId val="166696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7504"/>
        <c:crosses val="autoZero"/>
        <c:auto val="1"/>
        <c:lblAlgn val="ctr"/>
        <c:lblOffset val="100"/>
        <c:tickLblSkip val="7"/>
        <c:noMultiLvlLbl val="1"/>
      </c:catAx>
      <c:valAx>
        <c:axId val="166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Jack Creek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CleElumSpringChinook!$BC$3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CleElumSpringChinook!$BD$3:$BD$104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CleElumSpringChinook!$BF$3:$BF$104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4688"/>
        <c:axId val="19994033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CleElumSpringChinook!$BK$2</c:f>
              <c:strCache>
                <c:ptCount val="1"/>
                <c:pt idx="0">
                  <c:v>TNAW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CleElumSpringChinook!$BJ$3:$BJ$104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CleElumSpringChinook!$BK$3:$BK$104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8288"/>
        <c:axId val="1999395776"/>
      </c:scatterChart>
      <c:valAx>
        <c:axId val="19993946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3392"/>
        <c:crosses val="autoZero"/>
        <c:crossBetween val="midCat"/>
      </c:valAx>
      <c:valAx>
        <c:axId val="1999403392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4688"/>
        <c:crosses val="autoZero"/>
        <c:crossBetween val="midCat"/>
      </c:valAx>
      <c:valAx>
        <c:axId val="199939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Teanaway River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8288"/>
        <c:crosses val="max"/>
        <c:crossBetween val="midCat"/>
      </c:valAx>
      <c:valAx>
        <c:axId val="199940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view3D>
      <c:rotX val="15"/>
      <c:rotY val="5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781B-4442-81A3-8D13CB9CF4D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781B-4442-81A3-8D13CB9CF4D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781B-4442-81A3-8D13CB9CF4D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781B-4442-81A3-8D13CB9CF4D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781B-4442-81A3-8D13CB9CF4D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781B-4442-81A3-8D13CB9C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296"/>
        <c:axId val="1674032"/>
        <c:axId val="2782896"/>
      </c:area3DChart>
      <c:catAx>
        <c:axId val="16772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4032"/>
        <c:crosses val="autoZero"/>
        <c:auto val="1"/>
        <c:lblAlgn val="ctr"/>
        <c:lblOffset val="100"/>
        <c:tickLblSkip val="7"/>
        <c:noMultiLvlLbl val="1"/>
      </c:catAx>
      <c:valAx>
        <c:axId val="167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296"/>
        <c:crosses val="autoZero"/>
        <c:crossBetween val="midCat"/>
      </c:valAx>
      <c:serAx>
        <c:axId val="278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403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Experimental Fall Chinook</a:t>
            </a:r>
            <a:r>
              <a:rPr lang="en-US" sz="1600" baseline="0"/>
              <a:t> Detected at McNary Proportioned by Release Site</a:t>
            </a:r>
            <a:endParaRPr lang="en-US" sz="1600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CA6E-4774-A689-CC4C6D93CE33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CA6E-4774-A689-CC4C6D93CE33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CA6E-4774-A689-CC4C6D93CE33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CA6E-4774-A689-CC4C6D93CE33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CA6E-4774-A689-CC4C6D93CE33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CA6E-4774-A689-CC4C6D93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576"/>
        <c:axId val="1672400"/>
      </c:areaChart>
      <c:catAx>
        <c:axId val="167457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400"/>
        <c:crosses val="autoZero"/>
        <c:auto val="1"/>
        <c:lblAlgn val="ctr"/>
        <c:lblOffset val="100"/>
        <c:tickLblSkip val="7"/>
        <c:noMultiLvlLbl val="1"/>
      </c:catAx>
      <c:valAx>
        <c:axId val="16724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74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Coho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CohoByDate!$M$3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CohoByDate!$L$4:$L$179</c:f>
              <c:numCache>
                <c:formatCode>m/d/yyyy</c:formatCode>
                <c:ptCount val="176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45729</c:v>
                </c:pt>
                <c:pt idx="13">
                  <c:v>45730</c:v>
                </c:pt>
                <c:pt idx="14">
                  <c:v>45732</c:v>
                </c:pt>
                <c:pt idx="15">
                  <c:v>45733</c:v>
                </c:pt>
                <c:pt idx="16">
                  <c:v>45736</c:v>
                </c:pt>
                <c:pt idx="17">
                  <c:v>45738</c:v>
                </c:pt>
                <c:pt idx="18">
                  <c:v>45740</c:v>
                </c:pt>
                <c:pt idx="19">
                  <c:v>45741</c:v>
                </c:pt>
                <c:pt idx="20">
                  <c:v>45742</c:v>
                </c:pt>
                <c:pt idx="21">
                  <c:v>45743</c:v>
                </c:pt>
                <c:pt idx="22">
                  <c:v>45744</c:v>
                </c:pt>
                <c:pt idx="23">
                  <c:v>45745</c:v>
                </c:pt>
                <c:pt idx="24">
                  <c:v>45746</c:v>
                </c:pt>
                <c:pt idx="25">
                  <c:v>45747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45766</c:v>
                </c:pt>
                <c:pt idx="47">
                  <c:v>45767</c:v>
                </c:pt>
                <c:pt idx="48">
                  <c:v>45767</c:v>
                </c:pt>
                <c:pt idx="49">
                  <c:v>45768</c:v>
                </c:pt>
                <c:pt idx="50">
                  <c:v>45769</c:v>
                </c:pt>
                <c:pt idx="51">
                  <c:v>45770</c:v>
                </c:pt>
                <c:pt idx="52">
                  <c:v>45770</c:v>
                </c:pt>
                <c:pt idx="53">
                  <c:v>45771</c:v>
                </c:pt>
                <c:pt idx="54">
                  <c:v>45772</c:v>
                </c:pt>
                <c:pt idx="55">
                  <c:v>45773</c:v>
                </c:pt>
                <c:pt idx="56">
                  <c:v>45773</c:v>
                </c:pt>
                <c:pt idx="57">
                  <c:v>45774</c:v>
                </c:pt>
                <c:pt idx="58">
                  <c:v>45775</c:v>
                </c:pt>
                <c:pt idx="59">
                  <c:v>45776</c:v>
                </c:pt>
                <c:pt idx="60">
                  <c:v>45776</c:v>
                </c:pt>
                <c:pt idx="61">
                  <c:v>45777</c:v>
                </c:pt>
                <c:pt idx="62">
                  <c:v>45778</c:v>
                </c:pt>
                <c:pt idx="63">
                  <c:v>45779</c:v>
                </c:pt>
                <c:pt idx="64">
                  <c:v>45780</c:v>
                </c:pt>
                <c:pt idx="65">
                  <c:v>45781</c:v>
                </c:pt>
                <c:pt idx="66">
                  <c:v>45782</c:v>
                </c:pt>
                <c:pt idx="67">
                  <c:v>45783</c:v>
                </c:pt>
                <c:pt idx="68">
                  <c:v>45784</c:v>
                </c:pt>
                <c:pt idx="69">
                  <c:v>45785</c:v>
                </c:pt>
                <c:pt idx="70">
                  <c:v>45786</c:v>
                </c:pt>
                <c:pt idx="71">
                  <c:v>45787</c:v>
                </c:pt>
                <c:pt idx="72">
                  <c:v>45788</c:v>
                </c:pt>
                <c:pt idx="73">
                  <c:v>45789</c:v>
                </c:pt>
                <c:pt idx="74">
                  <c:v>45790</c:v>
                </c:pt>
                <c:pt idx="75">
                  <c:v>45791</c:v>
                </c:pt>
                <c:pt idx="76">
                  <c:v>45792</c:v>
                </c:pt>
                <c:pt idx="77">
                  <c:v>45793</c:v>
                </c:pt>
                <c:pt idx="78">
                  <c:v>45794</c:v>
                </c:pt>
                <c:pt idx="79">
                  <c:v>45795</c:v>
                </c:pt>
                <c:pt idx="80">
                  <c:v>45796</c:v>
                </c:pt>
                <c:pt idx="81">
                  <c:v>45797</c:v>
                </c:pt>
                <c:pt idx="82">
                  <c:v>45798</c:v>
                </c:pt>
                <c:pt idx="83">
                  <c:v>45799</c:v>
                </c:pt>
                <c:pt idx="84">
                  <c:v>45800</c:v>
                </c:pt>
                <c:pt idx="85">
                  <c:v>45801</c:v>
                </c:pt>
                <c:pt idx="86">
                  <c:v>45802</c:v>
                </c:pt>
                <c:pt idx="87">
                  <c:v>45803</c:v>
                </c:pt>
                <c:pt idx="88">
                  <c:v>45804</c:v>
                </c:pt>
                <c:pt idx="89">
                  <c:v>45805</c:v>
                </c:pt>
                <c:pt idx="90">
                  <c:v>45806</c:v>
                </c:pt>
              </c:numCache>
            </c:numRef>
          </c:cat>
          <c:val>
            <c:numRef>
              <c:f>CohoByDate!$M$4:$M$179</c:f>
              <c:numCache>
                <c:formatCode>General</c:formatCode>
                <c:ptCount val="176"/>
                <c:pt idx="0">
                  <c:v>9.9780482937537424E-5</c:v>
                </c:pt>
                <c:pt idx="1">
                  <c:v>1.9956096587507485E-4</c:v>
                </c:pt>
                <c:pt idx="2">
                  <c:v>1.9956096587507485E-4</c:v>
                </c:pt>
                <c:pt idx="3">
                  <c:v>3.9912193175014969E-4</c:v>
                </c:pt>
                <c:pt idx="4">
                  <c:v>4.9890241468768714E-4</c:v>
                </c:pt>
                <c:pt idx="5">
                  <c:v>4.9890241468768714E-4</c:v>
                </c:pt>
                <c:pt idx="6">
                  <c:v>4.9890241468768714E-4</c:v>
                </c:pt>
                <c:pt idx="7">
                  <c:v>4.9890241468768714E-4</c:v>
                </c:pt>
                <c:pt idx="8">
                  <c:v>4.9890241468768714E-4</c:v>
                </c:pt>
                <c:pt idx="9">
                  <c:v>4.9890241468768714E-4</c:v>
                </c:pt>
                <c:pt idx="10">
                  <c:v>4.9890241468768714E-4</c:v>
                </c:pt>
                <c:pt idx="11">
                  <c:v>4.9890241468768714E-4</c:v>
                </c:pt>
                <c:pt idx="12">
                  <c:v>4.9890241468768714E-4</c:v>
                </c:pt>
                <c:pt idx="13">
                  <c:v>4.9890241468768714E-4</c:v>
                </c:pt>
                <c:pt idx="14">
                  <c:v>5.986828976252246E-4</c:v>
                </c:pt>
                <c:pt idx="15">
                  <c:v>5.986828976252246E-4</c:v>
                </c:pt>
                <c:pt idx="16">
                  <c:v>5.986828976252246E-4</c:v>
                </c:pt>
                <c:pt idx="17">
                  <c:v>6.9846338056276205E-4</c:v>
                </c:pt>
                <c:pt idx="18">
                  <c:v>7.982438635002995E-4</c:v>
                </c:pt>
                <c:pt idx="19">
                  <c:v>8.9802434643783695E-4</c:v>
                </c:pt>
                <c:pt idx="20">
                  <c:v>9.9780482937537429E-4</c:v>
                </c:pt>
                <c:pt idx="21">
                  <c:v>1.8958291758132111E-3</c:v>
                </c:pt>
                <c:pt idx="22">
                  <c:v>1.9956096587507486E-3</c:v>
                </c:pt>
                <c:pt idx="23">
                  <c:v>2.3947315905008984E-3</c:v>
                </c:pt>
                <c:pt idx="24">
                  <c:v>2.8936340051885856E-3</c:v>
                </c:pt>
                <c:pt idx="25">
                  <c:v>2.9934144881261231E-3</c:v>
                </c:pt>
                <c:pt idx="26">
                  <c:v>2.9934144881261231E-3</c:v>
                </c:pt>
                <c:pt idx="27">
                  <c:v>3.0931949710636605E-3</c:v>
                </c:pt>
                <c:pt idx="28">
                  <c:v>3.2927559369387354E-3</c:v>
                </c:pt>
                <c:pt idx="29">
                  <c:v>3.5920973857513478E-3</c:v>
                </c:pt>
                <c:pt idx="30">
                  <c:v>3.6918778686888852E-3</c:v>
                </c:pt>
                <c:pt idx="31">
                  <c:v>4.4901217321891848E-3</c:v>
                </c:pt>
                <c:pt idx="32">
                  <c:v>5.7872680103771713E-3</c:v>
                </c:pt>
                <c:pt idx="33">
                  <c:v>5.9868289762522462E-3</c:v>
                </c:pt>
                <c:pt idx="34">
                  <c:v>6.1863899421273211E-3</c:v>
                </c:pt>
                <c:pt idx="35">
                  <c:v>6.1863899421273211E-3</c:v>
                </c:pt>
                <c:pt idx="36">
                  <c:v>6.2861704250648581E-3</c:v>
                </c:pt>
                <c:pt idx="37">
                  <c:v>6.3859509080023951E-3</c:v>
                </c:pt>
                <c:pt idx="38">
                  <c:v>6.58551187387747E-3</c:v>
                </c:pt>
                <c:pt idx="39">
                  <c:v>6.58551187387747E-3</c:v>
                </c:pt>
                <c:pt idx="40">
                  <c:v>6.58551187387747E-3</c:v>
                </c:pt>
                <c:pt idx="41">
                  <c:v>6.58551187387747E-3</c:v>
                </c:pt>
                <c:pt idx="42">
                  <c:v>6.685292356815007E-3</c:v>
                </c:pt>
                <c:pt idx="43">
                  <c:v>6.685292356815007E-3</c:v>
                </c:pt>
                <c:pt idx="44">
                  <c:v>6.685292356815007E-3</c:v>
                </c:pt>
                <c:pt idx="45">
                  <c:v>6.685292356815007E-3</c:v>
                </c:pt>
                <c:pt idx="46">
                  <c:v>6.685292356815007E-3</c:v>
                </c:pt>
                <c:pt idx="47">
                  <c:v>6.685292356815007E-3</c:v>
                </c:pt>
                <c:pt idx="48">
                  <c:v>6.685292356815007E-3</c:v>
                </c:pt>
                <c:pt idx="49">
                  <c:v>6.8848533226900819E-3</c:v>
                </c:pt>
                <c:pt idx="50">
                  <c:v>6.8848533226900819E-3</c:v>
                </c:pt>
                <c:pt idx="51">
                  <c:v>6.8848533226900819E-3</c:v>
                </c:pt>
                <c:pt idx="52">
                  <c:v>6.8848533226900819E-3</c:v>
                </c:pt>
                <c:pt idx="53">
                  <c:v>6.8848533226900819E-3</c:v>
                </c:pt>
                <c:pt idx="54">
                  <c:v>6.9846338056276189E-3</c:v>
                </c:pt>
                <c:pt idx="55">
                  <c:v>6.9846338056276189E-3</c:v>
                </c:pt>
                <c:pt idx="56">
                  <c:v>6.9846338056276189E-3</c:v>
                </c:pt>
                <c:pt idx="57">
                  <c:v>6.9846338056276189E-3</c:v>
                </c:pt>
                <c:pt idx="58">
                  <c:v>7.084414288565156E-3</c:v>
                </c:pt>
                <c:pt idx="59">
                  <c:v>7.084414288565156E-3</c:v>
                </c:pt>
                <c:pt idx="60">
                  <c:v>7.084414288565156E-3</c:v>
                </c:pt>
                <c:pt idx="61">
                  <c:v>7.084414288565156E-3</c:v>
                </c:pt>
                <c:pt idx="62">
                  <c:v>7.184194771502693E-3</c:v>
                </c:pt>
                <c:pt idx="63">
                  <c:v>7.28397525444023E-3</c:v>
                </c:pt>
                <c:pt idx="64">
                  <c:v>7.28397525444023E-3</c:v>
                </c:pt>
                <c:pt idx="65">
                  <c:v>7.28397525444023E-3</c:v>
                </c:pt>
                <c:pt idx="66">
                  <c:v>7.383755737377767E-3</c:v>
                </c:pt>
                <c:pt idx="67">
                  <c:v>8.0822191179405287E-3</c:v>
                </c:pt>
                <c:pt idx="68">
                  <c:v>8.3815605667531407E-3</c:v>
                </c:pt>
                <c:pt idx="69">
                  <c:v>8.3815605667531407E-3</c:v>
                </c:pt>
                <c:pt idx="70">
                  <c:v>9.2795849131909781E-3</c:v>
                </c:pt>
                <c:pt idx="71">
                  <c:v>9.9780482937537399E-3</c:v>
                </c:pt>
                <c:pt idx="72">
                  <c:v>1.0576731191378964E-2</c:v>
                </c:pt>
                <c:pt idx="73">
                  <c:v>1.1374975054879263E-2</c:v>
                </c:pt>
                <c:pt idx="74">
                  <c:v>1.2372779884254637E-2</c:v>
                </c:pt>
                <c:pt idx="75">
                  <c:v>1.3071243264817399E-2</c:v>
                </c:pt>
                <c:pt idx="76">
                  <c:v>1.3570145679505086E-2</c:v>
                </c:pt>
                <c:pt idx="77">
                  <c:v>1.6463779684693671E-2</c:v>
                </c:pt>
                <c:pt idx="78">
                  <c:v>2.0355218519257631E-2</c:v>
                </c:pt>
                <c:pt idx="79">
                  <c:v>2.2550389143883454E-2</c:v>
                </c:pt>
                <c:pt idx="80">
                  <c:v>2.4545998802634202E-2</c:v>
                </c:pt>
                <c:pt idx="81">
                  <c:v>2.5344242666134501E-2</c:v>
                </c:pt>
                <c:pt idx="82">
                  <c:v>2.6342047495509877E-2</c:v>
                </c:pt>
                <c:pt idx="83">
                  <c:v>2.664138894432249E-2</c:v>
                </c:pt>
                <c:pt idx="84">
                  <c:v>2.9135901017760927E-2</c:v>
                </c:pt>
                <c:pt idx="85">
                  <c:v>3.0832169227699064E-2</c:v>
                </c:pt>
                <c:pt idx="86">
                  <c:v>3.1730193574136902E-2</c:v>
                </c:pt>
                <c:pt idx="87">
                  <c:v>3.1829974057074439E-2</c:v>
                </c:pt>
                <c:pt idx="88">
                  <c:v>3.1929754540011977E-2</c:v>
                </c:pt>
                <c:pt idx="89">
                  <c:v>3.2927559369387349E-2</c:v>
                </c:pt>
                <c:pt idx="90">
                  <c:v>3.2927559369387349E-2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3-4CF7-96AC-3174123A9AA2}"/>
            </c:ext>
          </c:extLst>
        </c:ser>
        <c:ser>
          <c:idx val="1"/>
          <c:order val="1"/>
          <c:tx>
            <c:strRef>
              <c:f>CohoByDate!$N$3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CohoByDate!$L$4:$L$179</c:f>
              <c:numCache>
                <c:formatCode>m/d/yyyy</c:formatCode>
                <c:ptCount val="176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45729</c:v>
                </c:pt>
                <c:pt idx="13">
                  <c:v>45730</c:v>
                </c:pt>
                <c:pt idx="14">
                  <c:v>45732</c:v>
                </c:pt>
                <c:pt idx="15">
                  <c:v>45733</c:v>
                </c:pt>
                <c:pt idx="16">
                  <c:v>45736</c:v>
                </c:pt>
                <c:pt idx="17">
                  <c:v>45738</c:v>
                </c:pt>
                <c:pt idx="18">
                  <c:v>45740</c:v>
                </c:pt>
                <c:pt idx="19">
                  <c:v>45741</c:v>
                </c:pt>
                <c:pt idx="20">
                  <c:v>45742</c:v>
                </c:pt>
                <c:pt idx="21">
                  <c:v>45743</c:v>
                </c:pt>
                <c:pt idx="22">
                  <c:v>45744</c:v>
                </c:pt>
                <c:pt idx="23">
                  <c:v>45745</c:v>
                </c:pt>
                <c:pt idx="24">
                  <c:v>45746</c:v>
                </c:pt>
                <c:pt idx="25">
                  <c:v>45747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45766</c:v>
                </c:pt>
                <c:pt idx="47">
                  <c:v>45767</c:v>
                </c:pt>
                <c:pt idx="48">
                  <c:v>45767</c:v>
                </c:pt>
                <c:pt idx="49">
                  <c:v>45768</c:v>
                </c:pt>
                <c:pt idx="50">
                  <c:v>45769</c:v>
                </c:pt>
                <c:pt idx="51">
                  <c:v>45770</c:v>
                </c:pt>
                <c:pt idx="52">
                  <c:v>45770</c:v>
                </c:pt>
                <c:pt idx="53">
                  <c:v>45771</c:v>
                </c:pt>
                <c:pt idx="54">
                  <c:v>45772</c:v>
                </c:pt>
                <c:pt idx="55">
                  <c:v>45773</c:v>
                </c:pt>
                <c:pt idx="56">
                  <c:v>45773</c:v>
                </c:pt>
                <c:pt idx="57">
                  <c:v>45774</c:v>
                </c:pt>
                <c:pt idx="58">
                  <c:v>45775</c:v>
                </c:pt>
                <c:pt idx="59">
                  <c:v>45776</c:v>
                </c:pt>
                <c:pt idx="60">
                  <c:v>45776</c:v>
                </c:pt>
                <c:pt idx="61">
                  <c:v>45777</c:v>
                </c:pt>
                <c:pt idx="62">
                  <c:v>45778</c:v>
                </c:pt>
                <c:pt idx="63">
                  <c:v>45779</c:v>
                </c:pt>
                <c:pt idx="64">
                  <c:v>45780</c:v>
                </c:pt>
                <c:pt idx="65">
                  <c:v>45781</c:v>
                </c:pt>
                <c:pt idx="66">
                  <c:v>45782</c:v>
                </c:pt>
                <c:pt idx="67">
                  <c:v>45783</c:v>
                </c:pt>
                <c:pt idx="68">
                  <c:v>45784</c:v>
                </c:pt>
                <c:pt idx="69">
                  <c:v>45785</c:v>
                </c:pt>
                <c:pt idx="70">
                  <c:v>45786</c:v>
                </c:pt>
                <c:pt idx="71">
                  <c:v>45787</c:v>
                </c:pt>
                <c:pt idx="72">
                  <c:v>45788</c:v>
                </c:pt>
                <c:pt idx="73">
                  <c:v>45789</c:v>
                </c:pt>
                <c:pt idx="74">
                  <c:v>45790</c:v>
                </c:pt>
                <c:pt idx="75">
                  <c:v>45791</c:v>
                </c:pt>
                <c:pt idx="76">
                  <c:v>45792</c:v>
                </c:pt>
                <c:pt idx="77">
                  <c:v>45793</c:v>
                </c:pt>
                <c:pt idx="78">
                  <c:v>45794</c:v>
                </c:pt>
                <c:pt idx="79">
                  <c:v>45795</c:v>
                </c:pt>
                <c:pt idx="80">
                  <c:v>45796</c:v>
                </c:pt>
                <c:pt idx="81">
                  <c:v>45797</c:v>
                </c:pt>
                <c:pt idx="82">
                  <c:v>45798</c:v>
                </c:pt>
                <c:pt idx="83">
                  <c:v>45799</c:v>
                </c:pt>
                <c:pt idx="84">
                  <c:v>45800</c:v>
                </c:pt>
                <c:pt idx="85">
                  <c:v>45801</c:v>
                </c:pt>
                <c:pt idx="86">
                  <c:v>45802</c:v>
                </c:pt>
                <c:pt idx="87">
                  <c:v>45803</c:v>
                </c:pt>
                <c:pt idx="88">
                  <c:v>45804</c:v>
                </c:pt>
                <c:pt idx="89">
                  <c:v>45805</c:v>
                </c:pt>
                <c:pt idx="90">
                  <c:v>45806</c:v>
                </c:pt>
              </c:numCache>
            </c:numRef>
          </c:cat>
          <c:val>
            <c:numRef>
              <c:f>CohoByDate!$N$4:$N$179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9.9780482937537424E-5</c:v>
                </c:pt>
                <c:pt idx="42">
                  <c:v>1.9956096587507485E-4</c:v>
                </c:pt>
                <c:pt idx="43">
                  <c:v>1.9956096587507485E-4</c:v>
                </c:pt>
                <c:pt idx="44">
                  <c:v>3.9912193175014969E-4</c:v>
                </c:pt>
                <c:pt idx="45">
                  <c:v>4.9890241468768714E-4</c:v>
                </c:pt>
                <c:pt idx="46">
                  <c:v>4.9890241468768714E-4</c:v>
                </c:pt>
                <c:pt idx="47">
                  <c:v>4.9890241468768714E-4</c:v>
                </c:pt>
                <c:pt idx="48">
                  <c:v>4.9890241468768714E-4</c:v>
                </c:pt>
                <c:pt idx="49">
                  <c:v>5.986828976252246E-4</c:v>
                </c:pt>
                <c:pt idx="50">
                  <c:v>5.986828976252246E-4</c:v>
                </c:pt>
                <c:pt idx="51">
                  <c:v>6.9846338056276205E-4</c:v>
                </c:pt>
                <c:pt idx="52">
                  <c:v>6.9846338056276205E-4</c:v>
                </c:pt>
                <c:pt idx="53">
                  <c:v>1.0975853123129117E-3</c:v>
                </c:pt>
                <c:pt idx="54">
                  <c:v>1.4967072440630613E-3</c:v>
                </c:pt>
                <c:pt idx="55">
                  <c:v>1.9956096587507481E-3</c:v>
                </c:pt>
                <c:pt idx="56">
                  <c:v>1.9956096587507481E-3</c:v>
                </c:pt>
                <c:pt idx="57">
                  <c:v>2.6940730393135099E-3</c:v>
                </c:pt>
                <c:pt idx="58">
                  <c:v>3.3925364198762716E-3</c:v>
                </c:pt>
                <c:pt idx="59">
                  <c:v>3.3925364198762716E-3</c:v>
                </c:pt>
                <c:pt idx="60">
                  <c:v>3.3925364198762716E-3</c:v>
                </c:pt>
                <c:pt idx="61">
                  <c:v>3.5920973857513465E-3</c:v>
                </c:pt>
                <c:pt idx="62">
                  <c:v>3.5920973857513465E-3</c:v>
                </c:pt>
                <c:pt idx="63">
                  <c:v>4.0909998004390333E-3</c:v>
                </c:pt>
                <c:pt idx="64">
                  <c:v>4.3903412492516452E-3</c:v>
                </c:pt>
                <c:pt idx="65">
                  <c:v>4.4901217321891822E-3</c:v>
                </c:pt>
                <c:pt idx="66">
                  <c:v>4.4901217321891822E-3</c:v>
                </c:pt>
                <c:pt idx="67">
                  <c:v>4.6896826980642571E-3</c:v>
                </c:pt>
                <c:pt idx="68">
                  <c:v>6.1863899421273185E-3</c:v>
                </c:pt>
                <c:pt idx="69">
                  <c:v>7.184194771502693E-3</c:v>
                </c:pt>
                <c:pt idx="70">
                  <c:v>8.3815605667531424E-3</c:v>
                </c:pt>
                <c:pt idx="71">
                  <c:v>9.8782678108162037E-3</c:v>
                </c:pt>
                <c:pt idx="72">
                  <c:v>1.2073438435442027E-2</c:v>
                </c:pt>
                <c:pt idx="73">
                  <c:v>1.5465974855318299E-2</c:v>
                </c:pt>
                <c:pt idx="74">
                  <c:v>2.0654559968070245E-2</c:v>
                </c:pt>
                <c:pt idx="75">
                  <c:v>2.5444023149072043E-2</c:v>
                </c:pt>
                <c:pt idx="76">
                  <c:v>2.714029135901018E-2</c:v>
                </c:pt>
                <c:pt idx="77">
                  <c:v>2.9934144881261227E-2</c:v>
                </c:pt>
                <c:pt idx="78">
                  <c:v>3.5122729994013169E-2</c:v>
                </c:pt>
                <c:pt idx="79">
                  <c:v>4.2506485731390937E-2</c:v>
                </c:pt>
                <c:pt idx="80">
                  <c:v>4.7295948912392735E-2</c:v>
                </c:pt>
                <c:pt idx="81">
                  <c:v>5.328277788864498E-2</c:v>
                </c:pt>
                <c:pt idx="82">
                  <c:v>6.0965875074835363E-2</c:v>
                </c:pt>
                <c:pt idx="83">
                  <c:v>6.5954899221712229E-2</c:v>
                </c:pt>
                <c:pt idx="84">
                  <c:v>7.0245459988026338E-2</c:v>
                </c:pt>
                <c:pt idx="85">
                  <c:v>7.9724605867092388E-2</c:v>
                </c:pt>
                <c:pt idx="86">
                  <c:v>9.0301337058471348E-2</c:v>
                </c:pt>
                <c:pt idx="87">
                  <c:v>0.10676511674316502</c:v>
                </c:pt>
                <c:pt idx="88">
                  <c:v>0.11165436040710436</c:v>
                </c:pt>
                <c:pt idx="89">
                  <c:v>0.11574536020754339</c:v>
                </c:pt>
                <c:pt idx="90">
                  <c:v>0.11973657952504489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3-4CF7-96AC-3174123A9AA2}"/>
            </c:ext>
          </c:extLst>
        </c:ser>
        <c:ser>
          <c:idx val="2"/>
          <c:order val="2"/>
          <c:tx>
            <c:strRef>
              <c:f>CohoByDate!$O$3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CohoByDate!$L$4:$L$179</c:f>
              <c:numCache>
                <c:formatCode>m/d/yyyy</c:formatCode>
                <c:ptCount val="176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45729</c:v>
                </c:pt>
                <c:pt idx="13">
                  <c:v>45730</c:v>
                </c:pt>
                <c:pt idx="14">
                  <c:v>45732</c:v>
                </c:pt>
                <c:pt idx="15">
                  <c:v>45733</c:v>
                </c:pt>
                <c:pt idx="16">
                  <c:v>45736</c:v>
                </c:pt>
                <c:pt idx="17">
                  <c:v>45738</c:v>
                </c:pt>
                <c:pt idx="18">
                  <c:v>45740</c:v>
                </c:pt>
                <c:pt idx="19">
                  <c:v>45741</c:v>
                </c:pt>
                <c:pt idx="20">
                  <c:v>45742</c:v>
                </c:pt>
                <c:pt idx="21">
                  <c:v>45743</c:v>
                </c:pt>
                <c:pt idx="22">
                  <c:v>45744</c:v>
                </c:pt>
                <c:pt idx="23">
                  <c:v>45745</c:v>
                </c:pt>
                <c:pt idx="24">
                  <c:v>45746</c:v>
                </c:pt>
                <c:pt idx="25">
                  <c:v>45747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45766</c:v>
                </c:pt>
                <c:pt idx="47">
                  <c:v>45767</c:v>
                </c:pt>
                <c:pt idx="48">
                  <c:v>45767</c:v>
                </c:pt>
                <c:pt idx="49">
                  <c:v>45768</c:v>
                </c:pt>
                <c:pt idx="50">
                  <c:v>45769</c:v>
                </c:pt>
                <c:pt idx="51">
                  <c:v>45770</c:v>
                </c:pt>
                <c:pt idx="52">
                  <c:v>45770</c:v>
                </c:pt>
                <c:pt idx="53">
                  <c:v>45771</c:v>
                </c:pt>
                <c:pt idx="54">
                  <c:v>45772</c:v>
                </c:pt>
                <c:pt idx="55">
                  <c:v>45773</c:v>
                </c:pt>
                <c:pt idx="56">
                  <c:v>45773</c:v>
                </c:pt>
                <c:pt idx="57">
                  <c:v>45774</c:v>
                </c:pt>
                <c:pt idx="58">
                  <c:v>45775</c:v>
                </c:pt>
                <c:pt idx="59">
                  <c:v>45776</c:v>
                </c:pt>
                <c:pt idx="60">
                  <c:v>45776</c:v>
                </c:pt>
                <c:pt idx="61">
                  <c:v>45777</c:v>
                </c:pt>
                <c:pt idx="62">
                  <c:v>45778</c:v>
                </c:pt>
                <c:pt idx="63">
                  <c:v>45779</c:v>
                </c:pt>
                <c:pt idx="64">
                  <c:v>45780</c:v>
                </c:pt>
                <c:pt idx="65">
                  <c:v>45781</c:v>
                </c:pt>
                <c:pt idx="66">
                  <c:v>45782</c:v>
                </c:pt>
                <c:pt idx="67">
                  <c:v>45783</c:v>
                </c:pt>
                <c:pt idx="68">
                  <c:v>45784</c:v>
                </c:pt>
                <c:pt idx="69">
                  <c:v>45785</c:v>
                </c:pt>
                <c:pt idx="70">
                  <c:v>45786</c:v>
                </c:pt>
                <c:pt idx="71">
                  <c:v>45787</c:v>
                </c:pt>
                <c:pt idx="72">
                  <c:v>45788</c:v>
                </c:pt>
                <c:pt idx="73">
                  <c:v>45789</c:v>
                </c:pt>
                <c:pt idx="74">
                  <c:v>45790</c:v>
                </c:pt>
                <c:pt idx="75">
                  <c:v>45791</c:v>
                </c:pt>
                <c:pt idx="76">
                  <c:v>45792</c:v>
                </c:pt>
                <c:pt idx="77">
                  <c:v>45793</c:v>
                </c:pt>
                <c:pt idx="78">
                  <c:v>45794</c:v>
                </c:pt>
                <c:pt idx="79">
                  <c:v>45795</c:v>
                </c:pt>
                <c:pt idx="80">
                  <c:v>45796</c:v>
                </c:pt>
                <c:pt idx="81">
                  <c:v>45797</c:v>
                </c:pt>
                <c:pt idx="82">
                  <c:v>45798</c:v>
                </c:pt>
                <c:pt idx="83">
                  <c:v>45799</c:v>
                </c:pt>
                <c:pt idx="84">
                  <c:v>45800</c:v>
                </c:pt>
                <c:pt idx="85">
                  <c:v>45801</c:v>
                </c:pt>
                <c:pt idx="86">
                  <c:v>45802</c:v>
                </c:pt>
                <c:pt idx="87">
                  <c:v>45803</c:v>
                </c:pt>
                <c:pt idx="88">
                  <c:v>45804</c:v>
                </c:pt>
                <c:pt idx="89">
                  <c:v>45805</c:v>
                </c:pt>
                <c:pt idx="90">
                  <c:v>45806</c:v>
                </c:pt>
              </c:numCache>
            </c:numRef>
          </c:cat>
          <c:val>
            <c:numRef>
              <c:f>CohoByDate!$O$4:$O$179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9.9780482937537424E-5</c:v>
                </c:pt>
                <c:pt idx="24">
                  <c:v>1.9956096587507485E-4</c:v>
                </c:pt>
                <c:pt idx="25">
                  <c:v>6.9846338056276194E-4</c:v>
                </c:pt>
                <c:pt idx="26">
                  <c:v>6.9846338056276194E-4</c:v>
                </c:pt>
                <c:pt idx="27">
                  <c:v>8.9802434643783684E-4</c:v>
                </c:pt>
                <c:pt idx="28">
                  <c:v>1.4967072440630613E-3</c:v>
                </c:pt>
                <c:pt idx="29">
                  <c:v>2.195170624625823E-3</c:v>
                </c:pt>
                <c:pt idx="30">
                  <c:v>2.7938535222510478E-3</c:v>
                </c:pt>
                <c:pt idx="31">
                  <c:v>3.0931949710636601E-3</c:v>
                </c:pt>
                <c:pt idx="32">
                  <c:v>3.4923169028138099E-3</c:v>
                </c:pt>
                <c:pt idx="33">
                  <c:v>3.5920973857513474E-3</c:v>
                </c:pt>
                <c:pt idx="34">
                  <c:v>4.390341249251647E-3</c:v>
                </c:pt>
                <c:pt idx="35">
                  <c:v>5.4879265615645585E-3</c:v>
                </c:pt>
                <c:pt idx="36">
                  <c:v>5.9868289762522453E-3</c:v>
                </c:pt>
                <c:pt idx="37">
                  <c:v>6.1863899421273202E-3</c:v>
                </c:pt>
                <c:pt idx="38">
                  <c:v>6.7850728397525449E-3</c:v>
                </c:pt>
                <c:pt idx="39">
                  <c:v>6.7850728397525449E-3</c:v>
                </c:pt>
                <c:pt idx="40">
                  <c:v>6.7850728397525449E-3</c:v>
                </c:pt>
                <c:pt idx="41">
                  <c:v>7.0844142885651568E-3</c:v>
                </c:pt>
                <c:pt idx="42">
                  <c:v>7.3837557373777687E-3</c:v>
                </c:pt>
                <c:pt idx="43">
                  <c:v>7.4835362203153058E-3</c:v>
                </c:pt>
                <c:pt idx="44">
                  <c:v>7.7828776691279177E-3</c:v>
                </c:pt>
                <c:pt idx="45">
                  <c:v>7.9824386350029926E-3</c:v>
                </c:pt>
                <c:pt idx="46">
                  <c:v>7.9824386350029926E-3</c:v>
                </c:pt>
                <c:pt idx="47">
                  <c:v>8.5811215326282164E-3</c:v>
                </c:pt>
                <c:pt idx="48">
                  <c:v>8.5811215326282164E-3</c:v>
                </c:pt>
                <c:pt idx="49">
                  <c:v>9.2795849131909781E-3</c:v>
                </c:pt>
                <c:pt idx="50">
                  <c:v>9.379365396128516E-3</c:v>
                </c:pt>
                <c:pt idx="51">
                  <c:v>9.7784873278786658E-3</c:v>
                </c:pt>
                <c:pt idx="52">
                  <c:v>9.7784873278786658E-3</c:v>
                </c:pt>
                <c:pt idx="53">
                  <c:v>9.9780482937537399E-3</c:v>
                </c:pt>
                <c:pt idx="54">
                  <c:v>1.0277389742566352E-2</c:v>
                </c:pt>
                <c:pt idx="55">
                  <c:v>1.0476950708441426E-2</c:v>
                </c:pt>
                <c:pt idx="56">
                  <c:v>1.0476950708441426E-2</c:v>
                </c:pt>
                <c:pt idx="57">
                  <c:v>1.0776292157254038E-2</c:v>
                </c:pt>
                <c:pt idx="58">
                  <c:v>1.107563360606665E-2</c:v>
                </c:pt>
                <c:pt idx="59">
                  <c:v>1.1374975054879262E-2</c:v>
                </c:pt>
                <c:pt idx="60">
                  <c:v>1.1374975054879262E-2</c:v>
                </c:pt>
                <c:pt idx="61">
                  <c:v>1.1574536020754336E-2</c:v>
                </c:pt>
                <c:pt idx="62">
                  <c:v>1.1873877469566948E-2</c:v>
                </c:pt>
                <c:pt idx="63">
                  <c:v>1.2073438435442022E-2</c:v>
                </c:pt>
                <c:pt idx="64">
                  <c:v>1.2272999401317096E-2</c:v>
                </c:pt>
                <c:pt idx="65">
                  <c:v>1.2372779884254633E-2</c:v>
                </c:pt>
                <c:pt idx="66">
                  <c:v>1.2372779884254633E-2</c:v>
                </c:pt>
                <c:pt idx="67">
                  <c:v>1.2572340850129708E-2</c:v>
                </c:pt>
                <c:pt idx="68">
                  <c:v>1.2771901816004782E-2</c:v>
                </c:pt>
                <c:pt idx="69">
                  <c:v>1.2971462781879856E-2</c:v>
                </c:pt>
                <c:pt idx="70">
                  <c:v>1.2971462781879856E-2</c:v>
                </c:pt>
                <c:pt idx="71">
                  <c:v>1.3071243264817393E-2</c:v>
                </c:pt>
                <c:pt idx="72">
                  <c:v>1.3071243264817393E-2</c:v>
                </c:pt>
                <c:pt idx="73">
                  <c:v>1.3071243264817393E-2</c:v>
                </c:pt>
                <c:pt idx="74">
                  <c:v>1.3171023747754931E-2</c:v>
                </c:pt>
                <c:pt idx="75">
                  <c:v>1.3171023747754931E-2</c:v>
                </c:pt>
                <c:pt idx="76">
                  <c:v>1.3270804230692469E-2</c:v>
                </c:pt>
                <c:pt idx="77">
                  <c:v>1.3570145679505081E-2</c:v>
                </c:pt>
                <c:pt idx="78">
                  <c:v>1.3570145679505081E-2</c:v>
                </c:pt>
                <c:pt idx="79">
                  <c:v>1.3769706645380155E-2</c:v>
                </c:pt>
                <c:pt idx="80">
                  <c:v>1.3769706645380155E-2</c:v>
                </c:pt>
                <c:pt idx="81">
                  <c:v>1.3869487128317693E-2</c:v>
                </c:pt>
                <c:pt idx="82">
                  <c:v>1.3969267611255231E-2</c:v>
                </c:pt>
                <c:pt idx="83">
                  <c:v>1.3969267611255231E-2</c:v>
                </c:pt>
                <c:pt idx="84">
                  <c:v>1.4168828577130305E-2</c:v>
                </c:pt>
                <c:pt idx="85">
                  <c:v>1.4268609060067843E-2</c:v>
                </c:pt>
                <c:pt idx="86">
                  <c:v>1.4567950508880455E-2</c:v>
                </c:pt>
                <c:pt idx="87">
                  <c:v>1.4567950508880455E-2</c:v>
                </c:pt>
                <c:pt idx="88">
                  <c:v>1.4667730991817993E-2</c:v>
                </c:pt>
                <c:pt idx="89">
                  <c:v>1.4767511474755531E-2</c:v>
                </c:pt>
                <c:pt idx="90">
                  <c:v>1.4767511474755531E-2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3-4CF7-96AC-3174123A9AA2}"/>
            </c:ext>
          </c:extLst>
        </c:ser>
        <c:ser>
          <c:idx val="3"/>
          <c:order val="3"/>
          <c:tx>
            <c:strRef>
              <c:f>CohoByDate!$P$3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CohoByDate!$L$4:$L$179</c:f>
              <c:numCache>
                <c:formatCode>m/d/yyyy</c:formatCode>
                <c:ptCount val="176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45729</c:v>
                </c:pt>
                <c:pt idx="13">
                  <c:v>45730</c:v>
                </c:pt>
                <c:pt idx="14">
                  <c:v>45732</c:v>
                </c:pt>
                <c:pt idx="15">
                  <c:v>45733</c:v>
                </c:pt>
                <c:pt idx="16">
                  <c:v>45736</c:v>
                </c:pt>
                <c:pt idx="17">
                  <c:v>45738</c:v>
                </c:pt>
                <c:pt idx="18">
                  <c:v>45740</c:v>
                </c:pt>
                <c:pt idx="19">
                  <c:v>45741</c:v>
                </c:pt>
                <c:pt idx="20">
                  <c:v>45742</c:v>
                </c:pt>
                <c:pt idx="21">
                  <c:v>45743</c:v>
                </c:pt>
                <c:pt idx="22">
                  <c:v>45744</c:v>
                </c:pt>
                <c:pt idx="23">
                  <c:v>45745</c:v>
                </c:pt>
                <c:pt idx="24">
                  <c:v>45746</c:v>
                </c:pt>
                <c:pt idx="25">
                  <c:v>45747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45766</c:v>
                </c:pt>
                <c:pt idx="47">
                  <c:v>45767</c:v>
                </c:pt>
                <c:pt idx="48">
                  <c:v>45767</c:v>
                </c:pt>
                <c:pt idx="49">
                  <c:v>45768</c:v>
                </c:pt>
                <c:pt idx="50">
                  <c:v>45769</c:v>
                </c:pt>
                <c:pt idx="51">
                  <c:v>45770</c:v>
                </c:pt>
                <c:pt idx="52">
                  <c:v>45770</c:v>
                </c:pt>
                <c:pt idx="53">
                  <c:v>45771</c:v>
                </c:pt>
                <c:pt idx="54">
                  <c:v>45772</c:v>
                </c:pt>
                <c:pt idx="55">
                  <c:v>45773</c:v>
                </c:pt>
                <c:pt idx="56">
                  <c:v>45773</c:v>
                </c:pt>
                <c:pt idx="57">
                  <c:v>45774</c:v>
                </c:pt>
                <c:pt idx="58">
                  <c:v>45775</c:v>
                </c:pt>
                <c:pt idx="59">
                  <c:v>45776</c:v>
                </c:pt>
                <c:pt idx="60">
                  <c:v>45776</c:v>
                </c:pt>
                <c:pt idx="61">
                  <c:v>45777</c:v>
                </c:pt>
                <c:pt idx="62">
                  <c:v>45778</c:v>
                </c:pt>
                <c:pt idx="63">
                  <c:v>45779</c:v>
                </c:pt>
                <c:pt idx="64">
                  <c:v>45780</c:v>
                </c:pt>
                <c:pt idx="65">
                  <c:v>45781</c:v>
                </c:pt>
                <c:pt idx="66">
                  <c:v>45782</c:v>
                </c:pt>
                <c:pt idx="67">
                  <c:v>45783</c:v>
                </c:pt>
                <c:pt idx="68">
                  <c:v>45784</c:v>
                </c:pt>
                <c:pt idx="69">
                  <c:v>45785</c:v>
                </c:pt>
                <c:pt idx="70">
                  <c:v>45786</c:v>
                </c:pt>
                <c:pt idx="71">
                  <c:v>45787</c:v>
                </c:pt>
                <c:pt idx="72">
                  <c:v>45788</c:v>
                </c:pt>
                <c:pt idx="73">
                  <c:v>45789</c:v>
                </c:pt>
                <c:pt idx="74">
                  <c:v>45790</c:v>
                </c:pt>
                <c:pt idx="75">
                  <c:v>45791</c:v>
                </c:pt>
                <c:pt idx="76">
                  <c:v>45792</c:v>
                </c:pt>
                <c:pt idx="77">
                  <c:v>45793</c:v>
                </c:pt>
                <c:pt idx="78">
                  <c:v>45794</c:v>
                </c:pt>
                <c:pt idx="79">
                  <c:v>45795</c:v>
                </c:pt>
                <c:pt idx="80">
                  <c:v>45796</c:v>
                </c:pt>
                <c:pt idx="81">
                  <c:v>45797</c:v>
                </c:pt>
                <c:pt idx="82">
                  <c:v>45798</c:v>
                </c:pt>
                <c:pt idx="83">
                  <c:v>45799</c:v>
                </c:pt>
                <c:pt idx="84">
                  <c:v>45800</c:v>
                </c:pt>
                <c:pt idx="85">
                  <c:v>45801</c:v>
                </c:pt>
                <c:pt idx="86">
                  <c:v>45802</c:v>
                </c:pt>
                <c:pt idx="87">
                  <c:v>45803</c:v>
                </c:pt>
                <c:pt idx="88">
                  <c:v>45804</c:v>
                </c:pt>
                <c:pt idx="89">
                  <c:v>45805</c:v>
                </c:pt>
                <c:pt idx="90">
                  <c:v>45806</c:v>
                </c:pt>
              </c:numCache>
            </c:numRef>
          </c:cat>
          <c:val>
            <c:numRef>
              <c:f>CohoByDate!$P$4:$P$179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9.9780482937537424E-5</c:v>
                </c:pt>
                <c:pt idx="32">
                  <c:v>9.9780482937537424E-5</c:v>
                </c:pt>
                <c:pt idx="33">
                  <c:v>9.9780482937537424E-5</c:v>
                </c:pt>
                <c:pt idx="34">
                  <c:v>1.9956096587507485E-4</c:v>
                </c:pt>
                <c:pt idx="35">
                  <c:v>3.9912193175014969E-4</c:v>
                </c:pt>
                <c:pt idx="36">
                  <c:v>3.9912193175014969E-4</c:v>
                </c:pt>
                <c:pt idx="37">
                  <c:v>5.9868289762522449E-4</c:v>
                </c:pt>
                <c:pt idx="38">
                  <c:v>5.9868289762522449E-4</c:v>
                </c:pt>
                <c:pt idx="39">
                  <c:v>6.9846338056276194E-4</c:v>
                </c:pt>
                <c:pt idx="40">
                  <c:v>7.9824386350029939E-4</c:v>
                </c:pt>
                <c:pt idx="41">
                  <c:v>7.9824386350029939E-4</c:v>
                </c:pt>
                <c:pt idx="42">
                  <c:v>7.9824386350029939E-4</c:v>
                </c:pt>
                <c:pt idx="43">
                  <c:v>1.197365795250449E-3</c:v>
                </c:pt>
                <c:pt idx="44">
                  <c:v>1.2971462781879864E-3</c:v>
                </c:pt>
                <c:pt idx="45">
                  <c:v>1.3969267611255239E-3</c:v>
                </c:pt>
                <c:pt idx="46">
                  <c:v>1.3969267611255239E-3</c:v>
                </c:pt>
                <c:pt idx="47">
                  <c:v>1.5964877270005988E-3</c:v>
                </c:pt>
                <c:pt idx="48">
                  <c:v>1.5964877270005988E-3</c:v>
                </c:pt>
                <c:pt idx="49">
                  <c:v>1.8958291758132111E-3</c:v>
                </c:pt>
                <c:pt idx="50">
                  <c:v>2.095390141688286E-3</c:v>
                </c:pt>
                <c:pt idx="51">
                  <c:v>2.095390141688286E-3</c:v>
                </c:pt>
                <c:pt idx="52">
                  <c:v>2.095390141688286E-3</c:v>
                </c:pt>
                <c:pt idx="53">
                  <c:v>2.095390141688286E-3</c:v>
                </c:pt>
                <c:pt idx="54">
                  <c:v>2.095390141688286E-3</c:v>
                </c:pt>
                <c:pt idx="55">
                  <c:v>2.095390141688286E-3</c:v>
                </c:pt>
                <c:pt idx="56">
                  <c:v>2.095390141688286E-3</c:v>
                </c:pt>
                <c:pt idx="57">
                  <c:v>2.1951706246258235E-3</c:v>
                </c:pt>
                <c:pt idx="58">
                  <c:v>2.2949511075633609E-3</c:v>
                </c:pt>
                <c:pt idx="59">
                  <c:v>2.3947315905008984E-3</c:v>
                </c:pt>
                <c:pt idx="60">
                  <c:v>2.3947315905008984E-3</c:v>
                </c:pt>
                <c:pt idx="61">
                  <c:v>2.5942925563759733E-3</c:v>
                </c:pt>
                <c:pt idx="62">
                  <c:v>2.7938535222510482E-3</c:v>
                </c:pt>
                <c:pt idx="63">
                  <c:v>2.7938535222510482E-3</c:v>
                </c:pt>
                <c:pt idx="64">
                  <c:v>2.9934144881261231E-3</c:v>
                </c:pt>
                <c:pt idx="65">
                  <c:v>2.9934144881261231E-3</c:v>
                </c:pt>
                <c:pt idx="66">
                  <c:v>3.0931949710636605E-3</c:v>
                </c:pt>
                <c:pt idx="67">
                  <c:v>3.0931949710636605E-3</c:v>
                </c:pt>
                <c:pt idx="68">
                  <c:v>3.0931949710636605E-3</c:v>
                </c:pt>
                <c:pt idx="69">
                  <c:v>3.0931949710636605E-3</c:v>
                </c:pt>
                <c:pt idx="70">
                  <c:v>3.0931949710636605E-3</c:v>
                </c:pt>
                <c:pt idx="71">
                  <c:v>3.192975454001198E-3</c:v>
                </c:pt>
                <c:pt idx="72">
                  <c:v>3.192975454001198E-3</c:v>
                </c:pt>
                <c:pt idx="73">
                  <c:v>3.192975454001198E-3</c:v>
                </c:pt>
                <c:pt idx="74">
                  <c:v>3.192975454001198E-3</c:v>
                </c:pt>
                <c:pt idx="75">
                  <c:v>3.192975454001198E-3</c:v>
                </c:pt>
                <c:pt idx="76">
                  <c:v>3.192975454001198E-3</c:v>
                </c:pt>
                <c:pt idx="77">
                  <c:v>3.192975454001198E-3</c:v>
                </c:pt>
                <c:pt idx="78">
                  <c:v>3.192975454001198E-3</c:v>
                </c:pt>
                <c:pt idx="79">
                  <c:v>3.3925364198762729E-3</c:v>
                </c:pt>
                <c:pt idx="80">
                  <c:v>3.6918778686888852E-3</c:v>
                </c:pt>
                <c:pt idx="81">
                  <c:v>3.9912193175014972E-3</c:v>
                </c:pt>
                <c:pt idx="82">
                  <c:v>3.9912193175014972E-3</c:v>
                </c:pt>
                <c:pt idx="83">
                  <c:v>4.0909998004390342E-3</c:v>
                </c:pt>
                <c:pt idx="84">
                  <c:v>4.1907802833765712E-3</c:v>
                </c:pt>
                <c:pt idx="85">
                  <c:v>4.1907802833765712E-3</c:v>
                </c:pt>
                <c:pt idx="86">
                  <c:v>4.3903412492516461E-3</c:v>
                </c:pt>
                <c:pt idx="87">
                  <c:v>4.589902215126721E-3</c:v>
                </c:pt>
                <c:pt idx="88">
                  <c:v>4.8892436639393329E-3</c:v>
                </c:pt>
                <c:pt idx="89">
                  <c:v>4.9890241468768699E-3</c:v>
                </c:pt>
                <c:pt idx="90">
                  <c:v>4.9890241468768699E-3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3-4CF7-96AC-3174123A9AA2}"/>
            </c:ext>
          </c:extLst>
        </c:ser>
        <c:ser>
          <c:idx val="4"/>
          <c:order val="4"/>
          <c:tx>
            <c:strRef>
              <c:f>CohoByDate!$Q$3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CohoByDate!$L$4:$L$179</c:f>
              <c:numCache>
                <c:formatCode>m/d/yyyy</c:formatCode>
                <c:ptCount val="176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45729</c:v>
                </c:pt>
                <c:pt idx="13">
                  <c:v>45730</c:v>
                </c:pt>
                <c:pt idx="14">
                  <c:v>45732</c:v>
                </c:pt>
                <c:pt idx="15">
                  <c:v>45733</c:v>
                </c:pt>
                <c:pt idx="16">
                  <c:v>45736</c:v>
                </c:pt>
                <c:pt idx="17">
                  <c:v>45738</c:v>
                </c:pt>
                <c:pt idx="18">
                  <c:v>45740</c:v>
                </c:pt>
                <c:pt idx="19">
                  <c:v>45741</c:v>
                </c:pt>
                <c:pt idx="20">
                  <c:v>45742</c:v>
                </c:pt>
                <c:pt idx="21">
                  <c:v>45743</c:v>
                </c:pt>
                <c:pt idx="22">
                  <c:v>45744</c:v>
                </c:pt>
                <c:pt idx="23">
                  <c:v>45745</c:v>
                </c:pt>
                <c:pt idx="24">
                  <c:v>45746</c:v>
                </c:pt>
                <c:pt idx="25">
                  <c:v>45747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45766</c:v>
                </c:pt>
                <c:pt idx="47">
                  <c:v>45767</c:v>
                </c:pt>
                <c:pt idx="48">
                  <c:v>45767</c:v>
                </c:pt>
                <c:pt idx="49">
                  <c:v>45768</c:v>
                </c:pt>
                <c:pt idx="50">
                  <c:v>45769</c:v>
                </c:pt>
                <c:pt idx="51">
                  <c:v>45770</c:v>
                </c:pt>
                <c:pt idx="52">
                  <c:v>45770</c:v>
                </c:pt>
                <c:pt idx="53">
                  <c:v>45771</c:v>
                </c:pt>
                <c:pt idx="54">
                  <c:v>45772</c:v>
                </c:pt>
                <c:pt idx="55">
                  <c:v>45773</c:v>
                </c:pt>
                <c:pt idx="56">
                  <c:v>45773</c:v>
                </c:pt>
                <c:pt idx="57">
                  <c:v>45774</c:v>
                </c:pt>
                <c:pt idx="58">
                  <c:v>45775</c:v>
                </c:pt>
                <c:pt idx="59">
                  <c:v>45776</c:v>
                </c:pt>
                <c:pt idx="60">
                  <c:v>45776</c:v>
                </c:pt>
                <c:pt idx="61">
                  <c:v>45777</c:v>
                </c:pt>
                <c:pt idx="62">
                  <c:v>45778</c:v>
                </c:pt>
                <c:pt idx="63">
                  <c:v>45779</c:v>
                </c:pt>
                <c:pt idx="64">
                  <c:v>45780</c:v>
                </c:pt>
                <c:pt idx="65">
                  <c:v>45781</c:v>
                </c:pt>
                <c:pt idx="66">
                  <c:v>45782</c:v>
                </c:pt>
                <c:pt idx="67">
                  <c:v>45783</c:v>
                </c:pt>
                <c:pt idx="68">
                  <c:v>45784</c:v>
                </c:pt>
                <c:pt idx="69">
                  <c:v>45785</c:v>
                </c:pt>
                <c:pt idx="70">
                  <c:v>45786</c:v>
                </c:pt>
                <c:pt idx="71">
                  <c:v>45787</c:v>
                </c:pt>
                <c:pt idx="72">
                  <c:v>45788</c:v>
                </c:pt>
                <c:pt idx="73">
                  <c:v>45789</c:v>
                </c:pt>
                <c:pt idx="74">
                  <c:v>45790</c:v>
                </c:pt>
                <c:pt idx="75">
                  <c:v>45791</c:v>
                </c:pt>
                <c:pt idx="76">
                  <c:v>45792</c:v>
                </c:pt>
                <c:pt idx="77">
                  <c:v>45793</c:v>
                </c:pt>
                <c:pt idx="78">
                  <c:v>45794</c:v>
                </c:pt>
                <c:pt idx="79">
                  <c:v>45795</c:v>
                </c:pt>
                <c:pt idx="80">
                  <c:v>45796</c:v>
                </c:pt>
                <c:pt idx="81">
                  <c:v>45797</c:v>
                </c:pt>
                <c:pt idx="82">
                  <c:v>45798</c:v>
                </c:pt>
                <c:pt idx="83">
                  <c:v>45799</c:v>
                </c:pt>
                <c:pt idx="84">
                  <c:v>45800</c:v>
                </c:pt>
                <c:pt idx="85">
                  <c:v>45801</c:v>
                </c:pt>
                <c:pt idx="86">
                  <c:v>45802</c:v>
                </c:pt>
                <c:pt idx="87">
                  <c:v>45803</c:v>
                </c:pt>
                <c:pt idx="88">
                  <c:v>45804</c:v>
                </c:pt>
                <c:pt idx="89">
                  <c:v>45805</c:v>
                </c:pt>
                <c:pt idx="90">
                  <c:v>45806</c:v>
                </c:pt>
              </c:numCache>
            </c:numRef>
          </c:cat>
          <c:val>
            <c:numRef>
              <c:f>CohoByDate!$Q$4:$Q$179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9.9780482937537424E-5</c:v>
                </c:pt>
                <c:pt idx="36">
                  <c:v>9.9780482937537424E-5</c:v>
                </c:pt>
                <c:pt idx="37">
                  <c:v>9.9780482937537424E-5</c:v>
                </c:pt>
                <c:pt idx="38">
                  <c:v>1.9956096587507485E-4</c:v>
                </c:pt>
                <c:pt idx="39">
                  <c:v>2.9934144881261224E-4</c:v>
                </c:pt>
                <c:pt idx="40">
                  <c:v>2.9934144881261224E-4</c:v>
                </c:pt>
                <c:pt idx="41">
                  <c:v>3.9912193175014969E-4</c:v>
                </c:pt>
                <c:pt idx="42">
                  <c:v>3.9912193175014969E-4</c:v>
                </c:pt>
                <c:pt idx="43">
                  <c:v>3.9912193175014969E-4</c:v>
                </c:pt>
                <c:pt idx="44">
                  <c:v>3.9912193175014969E-4</c:v>
                </c:pt>
                <c:pt idx="45">
                  <c:v>3.9912193175014969E-4</c:v>
                </c:pt>
                <c:pt idx="46">
                  <c:v>3.9912193175014969E-4</c:v>
                </c:pt>
                <c:pt idx="47">
                  <c:v>4.9890241468768714E-4</c:v>
                </c:pt>
                <c:pt idx="48">
                  <c:v>4.9890241468768714E-4</c:v>
                </c:pt>
                <c:pt idx="49">
                  <c:v>5.986828976252246E-4</c:v>
                </c:pt>
                <c:pt idx="50">
                  <c:v>5.986828976252246E-4</c:v>
                </c:pt>
                <c:pt idx="51">
                  <c:v>6.9846338056276205E-4</c:v>
                </c:pt>
                <c:pt idx="52">
                  <c:v>6.9846338056276205E-4</c:v>
                </c:pt>
                <c:pt idx="53">
                  <c:v>6.9846338056276205E-4</c:v>
                </c:pt>
                <c:pt idx="54">
                  <c:v>7.982438635002995E-4</c:v>
                </c:pt>
                <c:pt idx="55">
                  <c:v>8.9802434643783695E-4</c:v>
                </c:pt>
                <c:pt idx="56">
                  <c:v>8.9802434643783695E-4</c:v>
                </c:pt>
                <c:pt idx="57">
                  <c:v>9.9780482937537429E-4</c:v>
                </c:pt>
                <c:pt idx="58">
                  <c:v>9.9780482937537429E-4</c:v>
                </c:pt>
                <c:pt idx="59">
                  <c:v>9.9780482937537429E-4</c:v>
                </c:pt>
                <c:pt idx="60">
                  <c:v>9.9780482937537429E-4</c:v>
                </c:pt>
                <c:pt idx="61">
                  <c:v>9.9780482937537429E-4</c:v>
                </c:pt>
                <c:pt idx="62">
                  <c:v>1.2971462781879864E-3</c:v>
                </c:pt>
                <c:pt idx="63">
                  <c:v>1.2971462781879864E-3</c:v>
                </c:pt>
                <c:pt idx="64">
                  <c:v>1.2971462781879864E-3</c:v>
                </c:pt>
                <c:pt idx="65">
                  <c:v>1.3969267611255239E-3</c:v>
                </c:pt>
                <c:pt idx="66">
                  <c:v>1.8958291758132109E-3</c:v>
                </c:pt>
                <c:pt idx="67">
                  <c:v>2.0953901416882856E-3</c:v>
                </c:pt>
                <c:pt idx="68">
                  <c:v>2.3947315905008979E-3</c:v>
                </c:pt>
                <c:pt idx="69">
                  <c:v>2.4945120734384354E-3</c:v>
                </c:pt>
                <c:pt idx="70">
                  <c:v>2.6940730393135103E-3</c:v>
                </c:pt>
                <c:pt idx="71">
                  <c:v>2.7938535222510478E-3</c:v>
                </c:pt>
                <c:pt idx="72">
                  <c:v>2.9934144881261227E-3</c:v>
                </c:pt>
                <c:pt idx="73">
                  <c:v>3.1929754540011976E-3</c:v>
                </c:pt>
                <c:pt idx="74">
                  <c:v>3.292755936938735E-3</c:v>
                </c:pt>
                <c:pt idx="75">
                  <c:v>3.3925364198762725E-3</c:v>
                </c:pt>
                <c:pt idx="76">
                  <c:v>3.4923169028138099E-3</c:v>
                </c:pt>
                <c:pt idx="77">
                  <c:v>3.5920973857513474E-3</c:v>
                </c:pt>
                <c:pt idx="78">
                  <c:v>3.5920973857513474E-3</c:v>
                </c:pt>
                <c:pt idx="79">
                  <c:v>3.5920973857513474E-3</c:v>
                </c:pt>
                <c:pt idx="80">
                  <c:v>3.5920973857513474E-3</c:v>
                </c:pt>
                <c:pt idx="81">
                  <c:v>3.5920973857513474E-3</c:v>
                </c:pt>
                <c:pt idx="82">
                  <c:v>3.5920973857513474E-3</c:v>
                </c:pt>
                <c:pt idx="83">
                  <c:v>3.5920973857513474E-3</c:v>
                </c:pt>
                <c:pt idx="84">
                  <c:v>3.5920973857513474E-3</c:v>
                </c:pt>
                <c:pt idx="85">
                  <c:v>3.5920973857513474E-3</c:v>
                </c:pt>
                <c:pt idx="86">
                  <c:v>3.5920973857513474E-3</c:v>
                </c:pt>
                <c:pt idx="87">
                  <c:v>3.5920973857513474E-3</c:v>
                </c:pt>
                <c:pt idx="88">
                  <c:v>3.5920973857513474E-3</c:v>
                </c:pt>
                <c:pt idx="89">
                  <c:v>3.5920973857513474E-3</c:v>
                </c:pt>
                <c:pt idx="90">
                  <c:v>3.6918778686888848E-3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3-4CF7-96AC-3174123A9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MY2019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356847964776732E-2"/>
          <c:y val="9.8161151037172753E-2"/>
          <c:w val="0.85032624537153867"/>
          <c:h val="0.8312769660090932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27">
                  <c:v>2</c:v>
                </c:pt>
                <c:pt idx="29">
                  <c:v>1</c:v>
                </c:pt>
                <c:pt idx="37">
                  <c:v>1</c:v>
                </c:pt>
                <c:pt idx="44">
                  <c:v>1</c:v>
                </c:pt>
                <c:pt idx="45">
                  <c:v>1</c:v>
                </c:pt>
                <c:pt idx="48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9-4F70-BDA3-75AA1EC8C0A0}"/>
            </c:ext>
          </c:extLst>
        </c:ser>
        <c:ser>
          <c:idx val="4"/>
          <c:order val="1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O_mykiss!$CA$6:$CA$175</c:f>
              <c:numCache>
                <c:formatCode>General</c:formatCode>
                <c:ptCount val="170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  <c:pt idx="32">
                  <c:v>1</c:v>
                </c:pt>
                <c:pt idx="33">
                  <c:v>1</c:v>
                </c:pt>
                <c:pt idx="43">
                  <c:v>1</c:v>
                </c:pt>
                <c:pt idx="44">
                  <c:v>1</c:v>
                </c:pt>
                <c:pt idx="49">
                  <c:v>1</c:v>
                </c:pt>
                <c:pt idx="52">
                  <c:v>1</c:v>
                </c:pt>
                <c:pt idx="54">
                  <c:v>1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9-4F70-BDA3-75AA1EC8C0A0}"/>
            </c:ext>
          </c:extLst>
        </c:ser>
        <c:ser>
          <c:idx val="5"/>
          <c:order val="2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  <c:pt idx="13">
                  <c:v>1</c:v>
                </c:pt>
                <c:pt idx="17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  <c:pt idx="35">
                  <c:v>1</c:v>
                </c:pt>
                <c:pt idx="38">
                  <c:v>2</c:v>
                </c:pt>
                <c:pt idx="39">
                  <c:v>1</c:v>
                </c:pt>
                <c:pt idx="43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7">
                  <c:v>1</c:v>
                </c:pt>
                <c:pt idx="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9-4F70-BDA3-75AA1EC8C0A0}"/>
            </c:ext>
          </c:extLst>
        </c:ser>
        <c:ser>
          <c:idx val="6"/>
          <c:order val="3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  <c:pt idx="23">
                  <c:v>1</c:v>
                </c:pt>
                <c:pt idx="25">
                  <c:v>2</c:v>
                </c:pt>
                <c:pt idx="31">
                  <c:v>1</c:v>
                </c:pt>
                <c:pt idx="36">
                  <c:v>1</c:v>
                </c:pt>
                <c:pt idx="40">
                  <c:v>1</c:v>
                </c:pt>
                <c:pt idx="42">
                  <c:v>1</c:v>
                </c:pt>
                <c:pt idx="48">
                  <c:v>1</c:v>
                </c:pt>
                <c:pt idx="50">
                  <c:v>2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9-4F70-BDA3-75AA1EC8C0A0}"/>
            </c:ext>
          </c:extLst>
        </c:ser>
        <c:ser>
          <c:idx val="8"/>
          <c:order val="4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  <c:pt idx="26">
                  <c:v>1</c:v>
                </c:pt>
                <c:pt idx="27">
                  <c:v>1</c:v>
                </c:pt>
                <c:pt idx="33">
                  <c:v>1</c:v>
                </c:pt>
                <c:pt idx="37">
                  <c:v>2</c:v>
                </c:pt>
                <c:pt idx="41">
                  <c:v>1</c:v>
                </c:pt>
                <c:pt idx="42">
                  <c:v>1</c:v>
                </c:pt>
                <c:pt idx="45">
                  <c:v>1</c:v>
                </c:pt>
                <c:pt idx="46">
                  <c:v>1</c:v>
                </c:pt>
                <c:pt idx="49">
                  <c:v>2</c:v>
                </c:pt>
                <c:pt idx="51">
                  <c:v>2</c:v>
                </c:pt>
                <c:pt idx="53">
                  <c:v>1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9-4F70-BDA3-75AA1EC8C0A0}"/>
            </c:ext>
          </c:extLst>
        </c:ser>
        <c:ser>
          <c:idx val="0"/>
          <c:order val="5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  <c:pt idx="39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E9-4F70-BDA3-75AA1EC8C0A0}"/>
            </c:ext>
          </c:extLst>
        </c:ser>
        <c:ser>
          <c:idx val="1"/>
          <c:order val="6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  <c:pt idx="17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9-4F70-BDA3-75AA1EC8C0A0}"/>
            </c:ext>
          </c:extLst>
        </c:ser>
        <c:ser>
          <c:idx val="3"/>
          <c:order val="7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O_mykiss!$CG$6:$CG$175</c:f>
              <c:numCache>
                <c:formatCode>General</c:formatCode>
                <c:ptCount val="170"/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4">
                  <c:v>2</c:v>
                </c:pt>
                <c:pt idx="46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6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9-4F70-BDA3-75AA1EC8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928"/>
        <c:axId val="1679472"/>
      </c:barChart>
      <c:dateAx>
        <c:axId val="1678928"/>
        <c:scaling>
          <c:orientation val="minMax"/>
          <c:max val="43646"/>
          <c:min val="43497"/>
        </c:scaling>
        <c:delete val="0"/>
        <c:axPos val="b"/>
        <c:numFmt formatCode="m/d;@" sourceLinked="0"/>
        <c:majorTickMark val="out"/>
        <c:minorTickMark val="none"/>
        <c:tickLblPos val="nextTo"/>
        <c:crossAx val="1679472"/>
        <c:crosses val="autoZero"/>
        <c:auto val="1"/>
        <c:lblOffset val="100"/>
        <c:baseTimeUnit val="days"/>
        <c:majorUnit val="14"/>
      </c:dateAx>
      <c:valAx>
        <c:axId val="167947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 MY2018 </a:t>
            </a:r>
            <a:r>
              <a:rPr lang="en-US" i="1"/>
              <a:t>O. mykiss </a:t>
            </a:r>
            <a:r>
              <a:rPr lang="en-US"/>
              <a:t>at Bonneville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  <c:pt idx="21">
                  <c:v>1</c:v>
                </c:pt>
                <c:pt idx="22">
                  <c:v>1</c:v>
                </c:pt>
                <c:pt idx="24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4C3-839B-2154FC6C47CC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  <c:pt idx="13">
                  <c:v>1</c:v>
                </c:pt>
                <c:pt idx="33">
                  <c:v>1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4C3-839B-2154FC6C47CC}"/>
            </c:ext>
          </c:extLst>
        </c:ser>
        <c:ser>
          <c:idx val="0"/>
          <c:order val="2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1-44C3-839B-2154FC6C47CC}"/>
            </c:ext>
          </c:extLst>
        </c:ser>
        <c:ser>
          <c:idx val="1"/>
          <c:order val="3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  <c:pt idx="25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1-44C3-839B-2154FC6C47CC}"/>
            </c:ext>
          </c:extLst>
        </c:ser>
        <c:ser>
          <c:idx val="3"/>
          <c:order val="4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1-44C3-839B-2154FC6C47CC}"/>
            </c:ext>
          </c:extLst>
        </c:ser>
        <c:ser>
          <c:idx val="4"/>
          <c:order val="5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F391-44C3-839B-2154FC6C47CC}"/>
            </c:ext>
          </c:extLst>
        </c:ser>
        <c:ser>
          <c:idx val="6"/>
          <c:order val="6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21">
                  <c:v>1</c:v>
                </c:pt>
                <c:pt idx="22">
                  <c:v>2</c:v>
                </c:pt>
                <c:pt idx="26">
                  <c:v>1</c:v>
                </c:pt>
                <c:pt idx="27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91-44C3-839B-2154FC6C47CC}"/>
            </c:ext>
          </c:extLst>
        </c:ser>
        <c:ser>
          <c:idx val="8"/>
          <c:order val="7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  <c:pt idx="9">
                  <c:v>1</c:v>
                </c:pt>
                <c:pt idx="13">
                  <c:v>1</c:v>
                </c:pt>
                <c:pt idx="14">
                  <c:v>1</c:v>
                </c:pt>
                <c:pt idx="28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91-44C3-839B-2154FC6C47CC}"/>
            </c:ext>
          </c:extLst>
        </c:ser>
        <c:ser>
          <c:idx val="9"/>
          <c:order val="8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O_mykiss!$DI$6:$DI$175</c:f>
              <c:numCache>
                <c:formatCode>General</c:formatCode>
                <c:ptCount val="170"/>
                <c:pt idx="19">
                  <c:v>1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91-44C3-839B-2154FC6C47CC}"/>
            </c:ext>
          </c:extLst>
        </c:ser>
        <c:ser>
          <c:idx val="10"/>
          <c:order val="9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9-F391-44C3-839B-2154FC6C47CC}"/>
            </c:ext>
          </c:extLst>
        </c:ser>
        <c:ser>
          <c:idx val="11"/>
          <c:order val="10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91-44C3-839B-2154FC6C47CC}"/>
            </c:ext>
          </c:extLst>
        </c:ser>
        <c:ser>
          <c:idx val="12"/>
          <c:order val="1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  <c:pt idx="0">
                  <c:v>1</c:v>
                </c:pt>
                <c:pt idx="5">
                  <c:v>1</c:v>
                </c:pt>
                <c:pt idx="8">
                  <c:v>1</c:v>
                </c:pt>
                <c:pt idx="15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91-44C3-839B-2154FC6C47CC}"/>
            </c:ext>
          </c:extLst>
        </c:ser>
        <c:ser>
          <c:idx val="13"/>
          <c:order val="12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O_mykiss!$DM$6:$DM$175</c:f>
              <c:numCache>
                <c:formatCode>General</c:formatCode>
                <c:ptCount val="170"/>
                <c:pt idx="8">
                  <c:v>1</c:v>
                </c:pt>
                <c:pt idx="13">
                  <c:v>1</c:v>
                </c:pt>
                <c:pt idx="26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91-44C3-839B-2154FC6C47CC}"/>
            </c:ext>
          </c:extLst>
        </c:ser>
        <c:ser>
          <c:idx val="14"/>
          <c:order val="13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91-44C3-839B-2154FC6C47CC}"/>
            </c:ext>
          </c:extLst>
        </c:ser>
        <c:ser>
          <c:idx val="15"/>
          <c:order val="14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  <c:pt idx="21">
                  <c:v>1</c:v>
                </c:pt>
                <c:pt idx="23">
                  <c:v>1</c:v>
                </c:pt>
                <c:pt idx="27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91-44C3-839B-2154FC6C47CC}"/>
            </c:ext>
          </c:extLst>
        </c:ser>
        <c:ser>
          <c:idx val="16"/>
          <c:order val="15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  <c:pt idx="6">
                  <c:v>1</c:v>
                </c:pt>
                <c:pt idx="22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91-44C3-839B-2154FC6C47CC}"/>
            </c:ext>
          </c:extLst>
        </c:ser>
        <c:ser>
          <c:idx val="17"/>
          <c:order val="16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0-F391-44C3-839B-2154FC6C47CC}"/>
            </c:ext>
          </c:extLst>
        </c:ser>
        <c:ser>
          <c:idx val="18"/>
          <c:order val="17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  <c:pt idx="1">
                  <c:v>1</c:v>
                </c:pt>
                <c:pt idx="7">
                  <c:v>1</c:v>
                </c:pt>
                <c:pt idx="18">
                  <c:v>1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91-44C3-839B-2154FC6C47CC}"/>
            </c:ext>
          </c:extLst>
        </c:ser>
        <c:ser>
          <c:idx val="19"/>
          <c:order val="18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O_mykiss!$DS$6:$DS$175</c:f>
              <c:numCache>
                <c:formatCode>General</c:formatCode>
                <c:ptCount val="170"/>
                <c:pt idx="3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91-44C3-839B-2154FC6C47CC}"/>
            </c:ext>
          </c:extLst>
        </c:ser>
        <c:ser>
          <c:idx val="20"/>
          <c:order val="19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391-44C3-839B-2154FC6C47CC}"/>
            </c:ext>
          </c:extLst>
        </c:ser>
        <c:ser>
          <c:idx val="21"/>
          <c:order val="20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4-F391-44C3-839B-2154FC6C47CC}"/>
            </c:ext>
          </c:extLst>
        </c:ser>
        <c:ser>
          <c:idx val="22"/>
          <c:order val="21"/>
          <c:tx>
            <c:strRef>
              <c:f>O_mykiss!$DV$5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O_mykiss!$DV$6:$DV$175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5-F391-44C3-839B-2154FC6C47CC}"/>
            </c:ext>
          </c:extLst>
        </c:ser>
        <c:ser>
          <c:idx val="23"/>
          <c:order val="22"/>
          <c:tx>
            <c:strRef>
              <c:f>O_mykiss!$DW$5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O_mykiss!$DW$6:$DW$175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6-F391-44C3-839B-2154FC6C47CC}"/>
            </c:ext>
          </c:extLst>
        </c:ser>
        <c:ser>
          <c:idx val="24"/>
          <c:order val="23"/>
          <c:tx>
            <c:strRef>
              <c:f>O_mykiss!$DX$5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O_mykiss!$DX$6:$DX$175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7-F391-44C3-839B-2154FC6C47CC}"/>
            </c:ext>
          </c:extLst>
        </c:ser>
        <c:ser>
          <c:idx val="25"/>
          <c:order val="24"/>
          <c:tx>
            <c:strRef>
              <c:f>O_mykiss!$DY$5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O_mykiss!$DY$6:$DY$175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8-F391-44C3-839B-2154FC6C47CC}"/>
            </c:ext>
          </c:extLst>
        </c:ser>
        <c:ser>
          <c:idx val="26"/>
          <c:order val="25"/>
          <c:tx>
            <c:strRef>
              <c:f>O_mykiss!$DZ$5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9-F391-44C3-839B-2154FC6C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5328"/>
        <c:axId val="1665872"/>
      </c:barChart>
      <c:dateAx>
        <c:axId val="166532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5872"/>
        <c:crosses val="autoZero"/>
        <c:auto val="1"/>
        <c:lblOffset val="100"/>
        <c:baseTimeUnit val="days"/>
      </c:dateAx>
      <c:valAx>
        <c:axId val="166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100174600162439"/>
          <c:y val="1.576604885357251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O_mykiss!$BO$5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O_mykiss!$BO$6:$BO$175</c:f>
              <c:numCache>
                <c:formatCode>General</c:formatCode>
                <c:ptCount val="170"/>
                <c:pt idx="26">
                  <c:v>1</c:v>
                </c:pt>
                <c:pt idx="33">
                  <c:v>1</c:v>
                </c:pt>
                <c:pt idx="36">
                  <c:v>1</c:v>
                </c:pt>
                <c:pt idx="39">
                  <c:v>1</c:v>
                </c:pt>
                <c:pt idx="40">
                  <c:v>2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D75-B4BE-43DD4CDE5D72}"/>
            </c:ext>
          </c:extLst>
        </c:ser>
        <c:ser>
          <c:idx val="7"/>
          <c:order val="1"/>
          <c:tx>
            <c:strRef>
              <c:f>O_mykiss!$BP$5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O_mykiss!$BP$6:$BP$175</c:f>
              <c:numCache>
                <c:formatCode>General</c:formatCode>
                <c:ptCount val="170"/>
                <c:pt idx="23">
                  <c:v>1</c:v>
                </c:pt>
                <c:pt idx="25">
                  <c:v>1</c:v>
                </c:pt>
                <c:pt idx="31">
                  <c:v>1</c:v>
                </c:pt>
                <c:pt idx="34">
                  <c:v>1</c:v>
                </c:pt>
                <c:pt idx="39">
                  <c:v>1</c:v>
                </c:pt>
                <c:pt idx="42">
                  <c:v>1</c:v>
                </c:pt>
                <c:pt idx="43">
                  <c:v>2</c:v>
                </c:pt>
                <c:pt idx="45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D75-B4BE-43DD4CDE5D72}"/>
            </c:ext>
          </c:extLst>
        </c:ser>
        <c:ser>
          <c:idx val="2"/>
          <c:order val="2"/>
          <c:tx>
            <c:strRef>
              <c:f>O_mykiss!$BT$5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O_mykiss!$BT$6:$BT$175</c:f>
              <c:numCache>
                <c:formatCode>General</c:formatCode>
                <c:ptCount val="170"/>
                <c:pt idx="0">
                  <c:v>1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D75-B4BE-43DD4CDE5D72}"/>
            </c:ext>
          </c:extLst>
        </c:ser>
        <c:ser>
          <c:idx val="1"/>
          <c:order val="3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val>
            <c:numRef>
              <c:f>O_mykiss!$CA$6:$CA$178</c:f>
              <c:numCache>
                <c:formatCode>General</c:formatCode>
                <c:ptCount val="17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  <c:pt idx="32">
                  <c:v>1</c:v>
                </c:pt>
                <c:pt idx="33">
                  <c:v>1</c:v>
                </c:pt>
                <c:pt idx="43">
                  <c:v>1</c:v>
                </c:pt>
                <c:pt idx="44">
                  <c:v>1</c:v>
                </c:pt>
                <c:pt idx="49">
                  <c:v>1</c:v>
                </c:pt>
                <c:pt idx="52">
                  <c:v>1</c:v>
                </c:pt>
                <c:pt idx="54">
                  <c:v>1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D75-B4BE-43DD4CDE5D72}"/>
            </c:ext>
          </c:extLst>
        </c:ser>
        <c:ser>
          <c:idx val="0"/>
          <c:order val="4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val>
            <c:numRef>
              <c:f>O_mykiss!$CG$6:$CG$132</c:f>
              <c:numCache>
                <c:formatCode>General</c:formatCode>
                <c:ptCount val="127"/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4">
                  <c:v>2</c:v>
                </c:pt>
                <c:pt idx="46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6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D75-B4BE-43DD4CDE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  <c:pt idx="17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A-483C-98BE-C7EA02A4D246}"/>
            </c:ext>
          </c:extLst>
        </c:ser>
        <c:ser>
          <c:idx val="4"/>
          <c:order val="1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27">
                  <c:v>2</c:v>
                </c:pt>
                <c:pt idx="29">
                  <c:v>1</c:v>
                </c:pt>
                <c:pt idx="37">
                  <c:v>1</c:v>
                </c:pt>
                <c:pt idx="44">
                  <c:v>1</c:v>
                </c:pt>
                <c:pt idx="45">
                  <c:v>1</c:v>
                </c:pt>
                <c:pt idx="48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1-49BE-96B3-39E0F3122DF9}"/>
            </c:ext>
          </c:extLst>
        </c:ser>
        <c:ser>
          <c:idx val="7"/>
          <c:order val="2"/>
          <c:tx>
            <c:strRef>
              <c:f>O_mykiss!$BY$5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O_mykiss!$BY$6:$BY$175</c:f>
              <c:numCache>
                <c:formatCode>General</c:formatCode>
                <c:ptCount val="170"/>
                <c:pt idx="42">
                  <c:v>1</c:v>
                </c:pt>
                <c:pt idx="46">
                  <c:v>2</c:v>
                </c:pt>
                <c:pt idx="53">
                  <c:v>1</c:v>
                </c:pt>
                <c:pt idx="5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A-483C-98BE-C7EA02A4D246}"/>
            </c:ext>
          </c:extLst>
        </c:ser>
        <c:ser>
          <c:idx val="5"/>
          <c:order val="3"/>
          <c:tx>
            <c:strRef>
              <c:f>O_mykiss!$BX$5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O_mykiss!$BX$6:$BX$175</c:f>
              <c:numCache>
                <c:formatCode>General</c:formatCode>
                <c:ptCount val="170"/>
                <c:pt idx="19">
                  <c:v>1</c:v>
                </c:pt>
                <c:pt idx="25">
                  <c:v>1</c:v>
                </c:pt>
                <c:pt idx="27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3">
                  <c:v>5</c:v>
                </c:pt>
                <c:pt idx="45">
                  <c:v>3</c:v>
                </c:pt>
                <c:pt idx="47">
                  <c:v>3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3">
                  <c:v>1</c:v>
                </c:pt>
                <c:pt idx="57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1-49BE-96B3-39E0F3122DF9}"/>
            </c:ext>
          </c:extLst>
        </c:ser>
        <c:ser>
          <c:idx val="3"/>
          <c:order val="4"/>
          <c:tx>
            <c:strRef>
              <c:f>O_mykiss!$BV$5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O_mykiss!$BV$6:$BV$175</c:f>
              <c:numCache>
                <c:formatCode>General</c:formatCode>
                <c:ptCount val="170"/>
                <c:pt idx="5">
                  <c:v>1</c:v>
                </c:pt>
                <c:pt idx="10">
                  <c:v>1</c:v>
                </c:pt>
                <c:pt idx="20">
                  <c:v>1</c:v>
                </c:pt>
                <c:pt idx="21">
                  <c:v>1</c:v>
                </c:pt>
                <c:pt idx="27">
                  <c:v>1</c:v>
                </c:pt>
                <c:pt idx="28">
                  <c:v>1</c:v>
                </c:pt>
                <c:pt idx="32">
                  <c:v>1</c:v>
                </c:pt>
                <c:pt idx="36">
                  <c:v>1</c:v>
                </c:pt>
                <c:pt idx="39">
                  <c:v>2</c:v>
                </c:pt>
                <c:pt idx="40">
                  <c:v>5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4</c:v>
                </c:pt>
                <c:pt idx="46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3</c:v>
                </c:pt>
                <c:pt idx="55">
                  <c:v>1</c:v>
                </c:pt>
                <c:pt idx="56">
                  <c:v>3</c:v>
                </c:pt>
                <c:pt idx="5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1-49BE-96B3-39E0F3122DF9}"/>
            </c:ext>
          </c:extLst>
        </c:ser>
        <c:ser>
          <c:idx val="1"/>
          <c:order val="5"/>
          <c:tx>
            <c:strRef>
              <c:f>O_mykiss!$BU$5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O_mykiss!$BU$6:$BU$175</c:f>
              <c:numCache>
                <c:formatCode>General</c:formatCode>
                <c:ptCount val="170"/>
                <c:pt idx="16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35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1-49BE-96B3-39E0F3122DF9}"/>
            </c:ext>
          </c:extLst>
        </c:ser>
        <c:ser>
          <c:idx val="0"/>
          <c:order val="6"/>
          <c:tx>
            <c:strRef>
              <c:f>O_mykiss!$BS$5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O_mykiss!$BS$6:$BS$175</c:f>
              <c:numCache>
                <c:formatCode>General</c:formatCode>
                <c:ptCount val="170"/>
                <c:pt idx="19">
                  <c:v>1</c:v>
                </c:pt>
                <c:pt idx="39">
                  <c:v>1</c:v>
                </c:pt>
                <c:pt idx="40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7">
                  <c:v>1</c:v>
                </c:pt>
                <c:pt idx="49">
                  <c:v>1</c:v>
                </c:pt>
                <c:pt idx="5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1-49BE-96B3-39E0F3122DF9}"/>
            </c:ext>
          </c:extLst>
        </c:ser>
        <c:ser>
          <c:idx val="6"/>
          <c:order val="7"/>
          <c:tx>
            <c:strRef>
              <c:f>O_mykiss!$BR$5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O_mykiss!$BR$6:$BR$175</c:f>
              <c:numCache>
                <c:formatCode>General</c:formatCode>
                <c:ptCount val="170"/>
                <c:pt idx="18">
                  <c:v>1</c:v>
                </c:pt>
                <c:pt idx="2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8">
                  <c:v>2</c:v>
                </c:pt>
                <c:pt idx="49">
                  <c:v>1</c:v>
                </c:pt>
                <c:pt idx="53">
                  <c:v>2</c:v>
                </c:pt>
                <c:pt idx="55">
                  <c:v>1</c:v>
                </c:pt>
                <c:pt idx="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1-49BE-96B3-39E0F3122DF9}"/>
            </c:ext>
          </c:extLst>
        </c:ser>
        <c:ser>
          <c:idx val="2"/>
          <c:order val="8"/>
          <c:tx>
            <c:strRef>
              <c:f>O_mykiss!$BQ$5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O_mykiss!$BQ$6:$BQ$175</c:f>
              <c:numCache>
                <c:formatCode>General</c:formatCode>
                <c:ptCount val="170"/>
                <c:pt idx="19">
                  <c:v>1</c:v>
                </c:pt>
                <c:pt idx="21">
                  <c:v>1</c:v>
                </c:pt>
                <c:pt idx="25">
                  <c:v>1</c:v>
                </c:pt>
                <c:pt idx="33">
                  <c:v>1</c:v>
                </c:pt>
                <c:pt idx="38">
                  <c:v>1</c:v>
                </c:pt>
                <c:pt idx="44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71-49BE-96B3-39E0F312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O_mykiss!$BW$5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O_mykiss!$BW$6:$BW$175</c:f>
              <c:numCache>
                <c:formatCode>General</c:formatCode>
                <c:ptCount val="170"/>
                <c:pt idx="11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7">
                  <c:v>1</c:v>
                </c:pt>
                <c:pt idx="48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3</c:v>
                </c:pt>
                <c:pt idx="56">
                  <c:v>1</c:v>
                </c:pt>
                <c:pt idx="57">
                  <c:v>2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1-402A-B80A-ABD673D45F7D}"/>
            </c:ext>
          </c:extLst>
        </c:ser>
        <c:ser>
          <c:idx val="4"/>
          <c:order val="1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  <c:pt idx="13">
                  <c:v>1</c:v>
                </c:pt>
                <c:pt idx="17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  <c:pt idx="35">
                  <c:v>1</c:v>
                </c:pt>
                <c:pt idx="38">
                  <c:v>2</c:v>
                </c:pt>
                <c:pt idx="39">
                  <c:v>1</c:v>
                </c:pt>
                <c:pt idx="43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7">
                  <c:v>1</c:v>
                </c:pt>
                <c:pt idx="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1-402A-B80A-ABD673D45F7D}"/>
            </c:ext>
          </c:extLst>
        </c:ser>
        <c:ser>
          <c:idx val="1"/>
          <c:order val="2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  <c:pt idx="23">
                  <c:v>1</c:v>
                </c:pt>
                <c:pt idx="25">
                  <c:v>2</c:v>
                </c:pt>
                <c:pt idx="31">
                  <c:v>1</c:v>
                </c:pt>
                <c:pt idx="36">
                  <c:v>1</c:v>
                </c:pt>
                <c:pt idx="40">
                  <c:v>1</c:v>
                </c:pt>
                <c:pt idx="42">
                  <c:v>1</c:v>
                </c:pt>
                <c:pt idx="48">
                  <c:v>1</c:v>
                </c:pt>
                <c:pt idx="50">
                  <c:v>2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1-402A-B80A-ABD673D45F7D}"/>
            </c:ext>
          </c:extLst>
        </c:ser>
        <c:ser>
          <c:idx val="2"/>
          <c:order val="3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  <c:pt idx="26">
                  <c:v>1</c:v>
                </c:pt>
                <c:pt idx="27">
                  <c:v>1</c:v>
                </c:pt>
                <c:pt idx="33">
                  <c:v>1</c:v>
                </c:pt>
                <c:pt idx="37">
                  <c:v>2</c:v>
                </c:pt>
                <c:pt idx="41">
                  <c:v>1</c:v>
                </c:pt>
                <c:pt idx="42">
                  <c:v>1</c:v>
                </c:pt>
                <c:pt idx="45">
                  <c:v>1</c:v>
                </c:pt>
                <c:pt idx="46">
                  <c:v>1</c:v>
                </c:pt>
                <c:pt idx="49">
                  <c:v>2</c:v>
                </c:pt>
                <c:pt idx="51">
                  <c:v>2</c:v>
                </c:pt>
                <c:pt idx="53">
                  <c:v>1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1-402A-B80A-ABD673D45F7D}"/>
            </c:ext>
          </c:extLst>
        </c:ser>
        <c:ser>
          <c:idx val="3"/>
          <c:order val="4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  <c:pt idx="39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1-402A-B80A-ABD673D45F7D}"/>
            </c:ext>
          </c:extLst>
        </c:ser>
        <c:ser>
          <c:idx val="5"/>
          <c:order val="5"/>
          <c:tx>
            <c:strRef>
              <c:f>O_mykiss!$CH$5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O_mykiss!$CH$6:$CH$175</c:f>
              <c:numCache>
                <c:formatCode>General</c:formatCode>
                <c:ptCount val="170"/>
                <c:pt idx="38">
                  <c:v>1</c:v>
                </c:pt>
                <c:pt idx="44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A1-402A-B80A-ABD673D45F7D}"/>
            </c:ext>
          </c:extLst>
        </c:ser>
        <c:ser>
          <c:idx val="6"/>
          <c:order val="6"/>
          <c:tx>
            <c:strRef>
              <c:f>O_mykiss!$CI$5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</c:numCache>
            </c:numRef>
          </c:cat>
          <c:val>
            <c:numRef>
              <c:f>O_mykiss!$CI$6:$CI$175</c:f>
              <c:numCache>
                <c:formatCode>General</c:formatCode>
                <c:ptCount val="170"/>
                <c:pt idx="32">
                  <c:v>1</c:v>
                </c:pt>
                <c:pt idx="50">
                  <c:v>1</c:v>
                </c:pt>
                <c:pt idx="53">
                  <c:v>2</c:v>
                </c:pt>
                <c:pt idx="55">
                  <c:v>1</c:v>
                </c:pt>
                <c:pt idx="56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1-402A-B80A-ABD673D4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7A1-402A-B80A-ABD673D45F7D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012187373457195"/>
          <c:y val="1.5766138101024531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  <c:pt idx="21">
                  <c:v>1</c:v>
                </c:pt>
                <c:pt idx="22">
                  <c:v>1</c:v>
                </c:pt>
                <c:pt idx="24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1-41BC-8A6A-D173C230E417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  <c:pt idx="13">
                  <c:v>1</c:v>
                </c:pt>
                <c:pt idx="33">
                  <c:v>1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1-41BC-8A6A-D173C230E417}"/>
            </c:ext>
          </c:extLst>
        </c:ser>
        <c:ser>
          <c:idx val="2"/>
          <c:order val="2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4191-41BC-8A6A-D173C230E417}"/>
            </c:ext>
          </c:extLst>
        </c:ser>
        <c:ser>
          <c:idx val="1"/>
          <c:order val="3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O_mykiss!$DM$6:$DM$178</c:f>
              <c:numCache>
                <c:formatCode>General</c:formatCode>
                <c:ptCount val="173"/>
                <c:pt idx="8">
                  <c:v>1</c:v>
                </c:pt>
                <c:pt idx="13">
                  <c:v>1</c:v>
                </c:pt>
                <c:pt idx="26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1-41BC-8A6A-D173C230E417}"/>
            </c:ext>
          </c:extLst>
        </c:ser>
        <c:ser>
          <c:idx val="0"/>
          <c:order val="4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O_mykiss!$DS$6:$DS$132</c:f>
              <c:numCache>
                <c:formatCode>General</c:formatCode>
                <c:ptCount val="127"/>
                <c:pt idx="3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1-41BC-8A6A-D173C230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  <c:pt idx="1">
                  <c:v>1</c:v>
                </c:pt>
                <c:pt idx="7">
                  <c:v>1</c:v>
                </c:pt>
                <c:pt idx="18">
                  <c:v>1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C-42BA-AD56-BA8C0C00C4C3}"/>
            </c:ext>
          </c:extLst>
        </c:ser>
        <c:ser>
          <c:idx val="4"/>
          <c:order val="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  <c:pt idx="0">
                  <c:v>1</c:v>
                </c:pt>
                <c:pt idx="5">
                  <c:v>1</c:v>
                </c:pt>
                <c:pt idx="8">
                  <c:v>1</c:v>
                </c:pt>
                <c:pt idx="15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C-42BA-AD56-BA8C0C00C4C3}"/>
            </c:ext>
          </c:extLst>
        </c:ser>
        <c:ser>
          <c:idx val="7"/>
          <c:order val="2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C-42BA-AD56-BA8C0C00C4C3}"/>
            </c:ext>
          </c:extLst>
        </c:ser>
        <c:ser>
          <c:idx val="5"/>
          <c:order val="3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628C-42BA-AD56-BA8C0C00C4C3}"/>
            </c:ext>
          </c:extLst>
        </c:ser>
        <c:ser>
          <c:idx val="3"/>
          <c:order val="4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  <c:pt idx="9">
                  <c:v>1</c:v>
                </c:pt>
                <c:pt idx="13">
                  <c:v>1</c:v>
                </c:pt>
                <c:pt idx="14">
                  <c:v>1</c:v>
                </c:pt>
                <c:pt idx="28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C-42BA-AD56-BA8C0C00C4C3}"/>
            </c:ext>
          </c:extLst>
        </c:ser>
        <c:ser>
          <c:idx val="1"/>
          <c:order val="5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21">
                  <c:v>1</c:v>
                </c:pt>
                <c:pt idx="22">
                  <c:v>2</c:v>
                </c:pt>
                <c:pt idx="26">
                  <c:v>1</c:v>
                </c:pt>
                <c:pt idx="27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C-42BA-AD56-BA8C0C00C4C3}"/>
            </c:ext>
          </c:extLst>
        </c:ser>
        <c:ser>
          <c:idx val="0"/>
          <c:order val="6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8C-42BA-AD56-BA8C0C00C4C3}"/>
            </c:ext>
          </c:extLst>
        </c:ser>
        <c:ser>
          <c:idx val="6"/>
          <c:order val="7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  <c:pt idx="25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8C-42BA-AD56-BA8C0C00C4C3}"/>
            </c:ext>
          </c:extLst>
        </c:ser>
        <c:ser>
          <c:idx val="2"/>
          <c:order val="8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C-42BA-AD56-BA8C0C00C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Minimum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CleElumSpringChinook!$AN$3:$AN$104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848"/>
        <c:axId val="19994066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6320"/>
        <c:axId val="1999405024"/>
      </c:scatterChart>
      <c:valAx>
        <c:axId val="199940284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6656"/>
        <c:crosses val="autoZero"/>
        <c:crossBetween val="midCat"/>
      </c:valAx>
      <c:valAx>
        <c:axId val="19994066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2848"/>
        <c:crosses val="autoZero"/>
        <c:crossBetween val="midCat"/>
      </c:valAx>
      <c:valAx>
        <c:axId val="19994050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396320"/>
        <c:crosses val="max"/>
        <c:crossBetween val="midCat"/>
      </c:valAx>
      <c:valAx>
        <c:axId val="1999396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FA15-4A1C-96EC-DE18DC938D32}"/>
            </c:ext>
          </c:extLst>
        </c:ser>
        <c:ser>
          <c:idx val="4"/>
          <c:order val="1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5-4A1C-96EC-DE18DC938D32}"/>
            </c:ext>
          </c:extLst>
        </c:ser>
        <c:ser>
          <c:idx val="1"/>
          <c:order val="2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  <c:pt idx="21">
                  <c:v>1</c:v>
                </c:pt>
                <c:pt idx="23">
                  <c:v>1</c:v>
                </c:pt>
                <c:pt idx="27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5-4A1C-96EC-DE18DC938D32}"/>
            </c:ext>
          </c:extLst>
        </c:ser>
        <c:ser>
          <c:idx val="2"/>
          <c:order val="3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  <c:pt idx="6">
                  <c:v>1</c:v>
                </c:pt>
                <c:pt idx="22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5-4A1C-96EC-DE18DC938D32}"/>
            </c:ext>
          </c:extLst>
        </c:ser>
        <c:ser>
          <c:idx val="3"/>
          <c:order val="4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FA15-4A1C-96EC-DE18DC938D32}"/>
            </c:ext>
          </c:extLst>
        </c:ser>
        <c:ser>
          <c:idx val="5"/>
          <c:order val="5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15-4A1C-96EC-DE18DC938D32}"/>
            </c:ext>
          </c:extLst>
        </c:ser>
        <c:ser>
          <c:idx val="6"/>
          <c:order val="6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FA15-4A1C-96EC-DE18DC93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O_mykiss!$CZ$6:$CZ$175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45736</c:v>
                      </c:pt>
                      <c:pt idx="1">
                        <c:v>45752</c:v>
                      </c:pt>
                      <c:pt idx="2">
                        <c:v>45755</c:v>
                      </c:pt>
                      <c:pt idx="3">
                        <c:v>45758</c:v>
                      </c:pt>
                      <c:pt idx="4">
                        <c:v>45760</c:v>
                      </c:pt>
                      <c:pt idx="5">
                        <c:v>45761</c:v>
                      </c:pt>
                      <c:pt idx="6">
                        <c:v>45763</c:v>
                      </c:pt>
                      <c:pt idx="7">
                        <c:v>45766</c:v>
                      </c:pt>
                      <c:pt idx="8">
                        <c:v>45767</c:v>
                      </c:pt>
                      <c:pt idx="9">
                        <c:v>45768</c:v>
                      </c:pt>
                      <c:pt idx="10">
                        <c:v>45771</c:v>
                      </c:pt>
                      <c:pt idx="11">
                        <c:v>45775</c:v>
                      </c:pt>
                      <c:pt idx="12">
                        <c:v>45777</c:v>
                      </c:pt>
                      <c:pt idx="13">
                        <c:v>45780</c:v>
                      </c:pt>
                      <c:pt idx="14">
                        <c:v>45781</c:v>
                      </c:pt>
                      <c:pt idx="15">
                        <c:v>45782</c:v>
                      </c:pt>
                      <c:pt idx="16">
                        <c:v>45783</c:v>
                      </c:pt>
                      <c:pt idx="17">
                        <c:v>45784</c:v>
                      </c:pt>
                      <c:pt idx="18">
                        <c:v>45785</c:v>
                      </c:pt>
                      <c:pt idx="19">
                        <c:v>45786</c:v>
                      </c:pt>
                      <c:pt idx="20">
                        <c:v>45787</c:v>
                      </c:pt>
                      <c:pt idx="21">
                        <c:v>45788</c:v>
                      </c:pt>
                      <c:pt idx="22">
                        <c:v>45789</c:v>
                      </c:pt>
                      <c:pt idx="23">
                        <c:v>45790</c:v>
                      </c:pt>
                      <c:pt idx="24">
                        <c:v>45791</c:v>
                      </c:pt>
                      <c:pt idx="25">
                        <c:v>45793</c:v>
                      </c:pt>
                      <c:pt idx="26">
                        <c:v>45794</c:v>
                      </c:pt>
                      <c:pt idx="27">
                        <c:v>45795</c:v>
                      </c:pt>
                      <c:pt idx="28">
                        <c:v>45796</c:v>
                      </c:pt>
                      <c:pt idx="29">
                        <c:v>45797</c:v>
                      </c:pt>
                      <c:pt idx="30">
                        <c:v>45799</c:v>
                      </c:pt>
                      <c:pt idx="31">
                        <c:v>45801</c:v>
                      </c:pt>
                      <c:pt idx="32">
                        <c:v>45802</c:v>
                      </c:pt>
                      <c:pt idx="33">
                        <c:v>45803</c:v>
                      </c:pt>
                      <c:pt idx="34">
                        <c:v>45804</c:v>
                      </c:pt>
                      <c:pt idx="35">
                        <c:v>45805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A15-4A1C-96EC-DE18DC938D32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  <c:max val="-45285"/>
          <c:min val="-45496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Maximum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CleElumSpringChinook!$AM$3:$AM$56</c:f>
              <c:numCache>
                <c:formatCode>0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7952"/>
        <c:axId val="18580341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84"/>
        <c:axId val="70080"/>
      </c:scatterChart>
      <c:valAx>
        <c:axId val="199939795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858034192"/>
        <c:crosses val="autoZero"/>
        <c:crossBetween val="midCat"/>
      </c:valAx>
      <c:valAx>
        <c:axId val="1858034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7952"/>
        <c:crosses val="autoZero"/>
        <c:crossBetween val="midCat"/>
      </c:valAx>
      <c:valAx>
        <c:axId val="70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184"/>
        <c:crosses val="max"/>
        <c:crossBetween val="midCat"/>
      </c:valAx>
      <c:valAx>
        <c:axId val="6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0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Roza (64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CleElumSpringChinook!$BN$3:$BN$104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CleElumSpringChinook!$BP$3:$BP$104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8"/>
        <c:axId val="7443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16"/>
        <c:axId val="74976"/>
      </c:scatterChart>
      <c:valAx>
        <c:axId val="738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4432"/>
        <c:crosses val="autoZero"/>
        <c:crossBetween val="midCat"/>
      </c:valAx>
      <c:valAx>
        <c:axId val="7443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888"/>
        <c:crosses val="autoZero"/>
        <c:crossBetween val="midCat"/>
      </c:valAx>
      <c:valAx>
        <c:axId val="74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816"/>
        <c:crosses val="max"/>
        <c:crossBetween val="midCat"/>
      </c:valAx>
      <c:valAx>
        <c:axId val="66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 (194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08"/>
        <c:axId val="722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"/>
        <c:axId val="65728"/>
      </c:scatterChart>
      <c:valAx>
        <c:axId val="766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2256"/>
        <c:crosses val="autoZero"/>
        <c:crossBetween val="midCat"/>
      </c:valAx>
      <c:valAx>
        <c:axId val="722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6608"/>
        <c:crosses val="autoZero"/>
        <c:crossBetween val="midCat"/>
      </c:valAx>
      <c:valAx>
        <c:axId val="657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4"/>
        <c:crosses val="max"/>
        <c:crossBetween val="midCat"/>
      </c:valAx>
      <c:valAx>
        <c:axId val="73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Mean</a:t>
            </a:r>
            <a:r>
              <a:rPr lang="en-US" sz="1100" baseline="0"/>
              <a:t> </a:t>
            </a:r>
            <a:r>
              <a:rPr lang="en-US" sz="1100"/>
              <a:t>Travel Time of Clark Flat Releases from</a:t>
            </a:r>
            <a:r>
              <a:rPr lang="en-US" sz="1100" baseline="0"/>
              <a:t> Roza to Prosser (130 rkm)</a:t>
            </a:r>
            <a:endParaRPr lang="en-US" sz="11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CleElumSpringChinook!$BW$3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CleElumSpringChinook!$BX$3:$BX$104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CleElumSpringChinook!$BZ$3:$BZ$104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08"/>
        <c:axId val="75520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60"/>
        <c:axId val="66272"/>
      </c:scatterChart>
      <c:valAx>
        <c:axId val="630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Roza</a:t>
                </a:r>
                <a:r>
                  <a:rPr lang="en-US" baseline="0"/>
                  <a:t> </a:t>
                </a:r>
                <a:r>
                  <a:rPr lang="en-US"/>
                  <a:t>Detection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5520"/>
        <c:crosses val="autoZero"/>
        <c:crossBetween val="midCat"/>
      </c:valAx>
      <c:valAx>
        <c:axId val="7552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008"/>
        <c:crosses val="autoZero"/>
        <c:crossBetween val="midCat"/>
      </c:valAx>
      <c:valAx>
        <c:axId val="662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360"/>
        <c:crosses val="max"/>
        <c:crossBetween val="midCat"/>
      </c:valAx>
      <c:valAx>
        <c:axId val="6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6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KM per Day</a:t>
            </a:r>
            <a:r>
              <a:rPr lang="en-US" sz="1200"/>
              <a:t> from</a:t>
            </a:r>
            <a:r>
              <a:rPr lang="en-US" sz="1200" baseline="0"/>
              <a:t> Clark Flat to Roza and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CleElumSpringChinook!$CJ$2</c:f>
              <c:strCache>
                <c:ptCount val="1"/>
                <c:pt idx="0">
                  <c:v>KMperDayCFJ-Roza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CleElumSpringChinook!$CJ$3:$CJ$104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3-418D-A0FD-50CB9C853A39}"/>
            </c:ext>
          </c:extLst>
        </c:ser>
        <c:ser>
          <c:idx val="2"/>
          <c:order val="1"/>
          <c:tx>
            <c:strRef>
              <c:f>CleElumSpringChinook!$CK$2</c:f>
              <c:strCache>
                <c:ptCount val="1"/>
                <c:pt idx="0">
                  <c:v>KMperDayRoza-PRO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CleElumSpringChinook!$CK$3:$CK$104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2"/>
        <c:axId val="67904"/>
      </c:scatterChart>
      <c:scatterChart>
        <c:scatterStyle val="lineMarker"/>
        <c:varyColors val="0"/>
        <c:ser>
          <c:idx val="1"/>
          <c:order val="2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rgbClr val="92D050">
                  <a:alpha val="70000"/>
                </a:srgb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3-418D-A0FD-50CB9C853A39}"/>
            </c:ext>
          </c:extLst>
        </c:ser>
        <c:ser>
          <c:idx val="3"/>
          <c:order val="3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  <a:alpha val="70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48"/>
        <c:axId val="76064"/>
      </c:scatterChart>
      <c:valAx>
        <c:axId val="6899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67904"/>
        <c:crosses val="autoZero"/>
        <c:crossBetween val="midCat"/>
      </c:valAx>
      <c:valAx>
        <c:axId val="67904"/>
        <c:scaling>
          <c:logBase val="2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KM per Day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992"/>
        <c:crosses val="autoZero"/>
        <c:crossBetween val="midCat"/>
      </c:valAx>
      <c:valAx>
        <c:axId val="760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and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448"/>
        <c:crosses val="max"/>
        <c:crossBetween val="midCat"/>
      </c:valAx>
      <c:valAx>
        <c:axId val="6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60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32808</xdr:rowOff>
    </xdr:from>
    <xdr:to>
      <xdr:col>4</xdr:col>
      <xdr:colOff>456141</xdr:colOff>
      <xdr:row>31</xdr:row>
      <xdr:rowOff>75142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22225</xdr:colOff>
      <xdr:row>14</xdr:row>
      <xdr:rowOff>23284</xdr:rowOff>
    </xdr:from>
    <xdr:to>
      <xdr:col>14</xdr:col>
      <xdr:colOff>127000</xdr:colOff>
      <xdr:row>31</xdr:row>
      <xdr:rowOff>65618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574676</xdr:colOff>
      <xdr:row>14</xdr:row>
      <xdr:rowOff>20109</xdr:rowOff>
    </xdr:from>
    <xdr:to>
      <xdr:col>23</xdr:col>
      <xdr:colOff>236008</xdr:colOff>
      <xdr:row>31</xdr:row>
      <xdr:rowOff>62443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37</xdr:row>
      <xdr:rowOff>63500</xdr:rowOff>
    </xdr:from>
    <xdr:to>
      <xdr:col>4</xdr:col>
      <xdr:colOff>391583</xdr:colOff>
      <xdr:row>54</xdr:row>
      <xdr:rowOff>105834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161924</xdr:rowOff>
    </xdr:from>
    <xdr:to>
      <xdr:col>4</xdr:col>
      <xdr:colOff>391583</xdr:colOff>
      <xdr:row>73</xdr:row>
      <xdr:rowOff>74083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21167</xdr:colOff>
      <xdr:row>37</xdr:row>
      <xdr:rowOff>74083</xdr:rowOff>
    </xdr:from>
    <xdr:to>
      <xdr:col>14</xdr:col>
      <xdr:colOff>497418</xdr:colOff>
      <xdr:row>54</xdr:row>
      <xdr:rowOff>116417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10582</xdr:colOff>
      <xdr:row>74</xdr:row>
      <xdr:rowOff>23283</xdr:rowOff>
    </xdr:from>
    <xdr:to>
      <xdr:col>4</xdr:col>
      <xdr:colOff>381000</xdr:colOff>
      <xdr:row>91</xdr:row>
      <xdr:rowOff>153460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21168</xdr:colOff>
      <xdr:row>56</xdr:row>
      <xdr:rowOff>10583</xdr:rowOff>
    </xdr:from>
    <xdr:to>
      <xdr:col>14</xdr:col>
      <xdr:colOff>497418</xdr:colOff>
      <xdr:row>73</xdr:row>
      <xdr:rowOff>52917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10583</xdr:colOff>
      <xdr:row>42</xdr:row>
      <xdr:rowOff>116417</xdr:rowOff>
    </xdr:from>
    <xdr:to>
      <xdr:col>27</xdr:col>
      <xdr:colOff>603250</xdr:colOff>
      <xdr:row>73</xdr:row>
      <xdr:rowOff>84667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4</xdr:row>
      <xdr:rowOff>44450</xdr:rowOff>
    </xdr:from>
    <xdr:to>
      <xdr:col>17</xdr:col>
      <xdr:colOff>377825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14113</xdr:colOff>
      <xdr:row>5</xdr:row>
      <xdr:rowOff>7054</xdr:rowOff>
    </xdr:from>
    <xdr:to>
      <xdr:col>27</xdr:col>
      <xdr:colOff>324555</xdr:colOff>
      <xdr:row>38</xdr:row>
      <xdr:rowOff>26104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C50E5B-F822-4E04-A2BE-4B83D919F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3</xdr:row>
      <xdr:rowOff>58738</xdr:rowOff>
    </xdr:from>
    <xdr:to>
      <xdr:col>19</xdr:col>
      <xdr:colOff>254000</xdr:colOff>
      <xdr:row>27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38100</xdr:rowOff>
    </xdr:from>
    <xdr:to>
      <xdr:col>19</xdr:col>
      <xdr:colOff>171450</xdr:colOff>
      <xdr:row>27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584200</xdr:colOff>
      <xdr:row>2</xdr:row>
      <xdr:rowOff>38100</xdr:rowOff>
    </xdr:from>
    <xdr:to>
      <xdr:col>17</xdr:col>
      <xdr:colOff>184150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6350</xdr:rowOff>
    </xdr:from>
    <xdr:to>
      <xdr:col>18</xdr:col>
      <xdr:colOff>234950</xdr:colOff>
      <xdr:row>25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28575</xdr:rowOff>
    </xdr:from>
    <xdr:to>
      <xdr:col>20</xdr:col>
      <xdr:colOff>304800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9525</xdr:rowOff>
    </xdr:from>
    <xdr:to>
      <xdr:col>20</xdr:col>
      <xdr:colOff>438150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9525</xdr:rowOff>
    </xdr:from>
    <xdr:to>
      <xdr:col>22</xdr:col>
      <xdr:colOff>152400</xdr:colOff>
      <xdr:row>26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8</xdr:row>
      <xdr:rowOff>9525</xdr:rowOff>
    </xdr:from>
    <xdr:to>
      <xdr:col>20</xdr:col>
      <xdr:colOff>438150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20</xdr:col>
      <xdr:colOff>209550</xdr:colOff>
      <xdr:row>58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209550</xdr:colOff>
      <xdr:row>84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269079</xdr:colOff>
      <xdr:row>5</xdr:row>
      <xdr:rowOff>128586</xdr:rowOff>
    </xdr:from>
    <xdr:to>
      <xdr:col>11</xdr:col>
      <xdr:colOff>85724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3D0033-3A59-B2D4-1A21-88CB3406F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273843</xdr:colOff>
      <xdr:row>5</xdr:row>
      <xdr:rowOff>114298</xdr:rowOff>
    </xdr:from>
    <xdr:to>
      <xdr:col>10</xdr:col>
      <xdr:colOff>133350</xdr:colOff>
      <xdr:row>28</xdr:row>
      <xdr:rowOff>90486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7F8358-CA30-4C62-83BE-146FB5346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193</xdr:row>
      <xdr:rowOff>83346</xdr:rowOff>
    </xdr:from>
    <xdr:to>
      <xdr:col>42</xdr:col>
      <xdr:colOff>0</xdr:colOff>
      <xdr:row>222</xdr:row>
      <xdr:rowOff>118268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273844</xdr:colOff>
      <xdr:row>117</xdr:row>
      <xdr:rowOff>0</xdr:rowOff>
    </xdr:from>
    <xdr:to>
      <xdr:col>121</xdr:col>
      <xdr:colOff>440531</xdr:colOff>
      <xdr:row>160</xdr:row>
      <xdr:rowOff>11115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114299</xdr:colOff>
      <xdr:row>31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23</xdr:col>
      <xdr:colOff>161925</xdr:colOff>
      <xdr:row>62</xdr:row>
      <xdr:rowOff>11111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23</xdr:col>
      <xdr:colOff>161925</xdr:colOff>
      <xdr:row>93</xdr:row>
      <xdr:rowOff>11111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46</xdr:col>
      <xdr:colOff>114299</xdr:colOff>
      <xdr:row>31</xdr:row>
      <xdr:rowOff>11112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C3A96-18CB-484C-9CDB-7395C824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46</xdr:col>
      <xdr:colOff>161925</xdr:colOff>
      <xdr:row>62</xdr:row>
      <xdr:rowOff>11111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B97495-F01F-4022-8E53-42A259DC9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63</xdr:row>
      <xdr:rowOff>0</xdr:rowOff>
    </xdr:from>
    <xdr:to>
      <xdr:col>46</xdr:col>
      <xdr:colOff>161925</xdr:colOff>
      <xdr:row>93</xdr:row>
      <xdr:rowOff>11111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4E4F0A3-015B-4DD7-BB2A-F367E47A8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74084</xdr:colOff>
      <xdr:row>4</xdr:row>
      <xdr:rowOff>179924</xdr:rowOff>
    </xdr:from>
    <xdr:to>
      <xdr:col>31</xdr:col>
      <xdr:colOff>338666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9525</xdr:rowOff>
    </xdr:from>
    <xdr:to>
      <xdr:col>18</xdr:col>
      <xdr:colOff>133350</xdr:colOff>
      <xdr:row>38</xdr:row>
      <xdr:rowOff>114300</xdr:rowOff>
    </xdr:to>
    <xdr:graphicFrame macro="">
      <xdr:nvGraphicFramePr>
        <xdr:cNvPr id="8314" name="Chart 1">
          <a:extLst>
            <a:ext uri="{FF2B5EF4-FFF2-40B4-BE49-F238E27FC236}">
              <a16:creationId xmlns:a16="http://schemas.microsoft.com/office/drawing/2014/main" id="{00000000-0008-0000-0600-00007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4</xdr:row>
      <xdr:rowOff>38099</xdr:rowOff>
    </xdr:from>
    <xdr:to>
      <xdr:col>22</xdr:col>
      <xdr:colOff>76201</xdr:colOff>
      <xdr:row>48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190506</xdr:colOff>
      <xdr:row>5</xdr:row>
      <xdr:rowOff>152399</xdr:rowOff>
    </xdr:from>
    <xdr:to>
      <xdr:col>26</xdr:col>
      <xdr:colOff>228606</xdr:colOff>
      <xdr:row>35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0EE6B-3D11-5618-8436-B2A1F1B6A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273843</xdr:colOff>
      <xdr:row>5</xdr:row>
      <xdr:rowOff>114298</xdr:rowOff>
    </xdr:from>
    <xdr:to>
      <xdr:col>10</xdr:col>
      <xdr:colOff>133350</xdr:colOff>
      <xdr:row>28</xdr:row>
      <xdr:rowOff>90486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74400-146B-486D-A6A4-BFC61A67A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421573</xdr:colOff>
      <xdr:row>3</xdr:row>
      <xdr:rowOff>97012</xdr:rowOff>
    </xdr:from>
    <xdr:to>
      <xdr:col>38</xdr:col>
      <xdr:colOff>75848</xdr:colOff>
      <xdr:row>36</xdr:row>
      <xdr:rowOff>116062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238127</xdr:colOff>
      <xdr:row>10</xdr:row>
      <xdr:rowOff>89957</xdr:rowOff>
    </xdr:from>
    <xdr:to>
      <xdr:col>18</xdr:col>
      <xdr:colOff>485069</xdr:colOff>
      <xdr:row>32</xdr:row>
      <xdr:rowOff>132291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BE4E81-4582-4BF4-A3C1-85F8529B5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164041</xdr:colOff>
      <xdr:row>3</xdr:row>
      <xdr:rowOff>169334</xdr:rowOff>
    </xdr:from>
    <xdr:to>
      <xdr:col>20</xdr:col>
      <xdr:colOff>153457</xdr:colOff>
      <xdr:row>33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6CABEA-6759-4432-B906-8B53A66E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306917</xdr:colOff>
      <xdr:row>6</xdr:row>
      <xdr:rowOff>38101</xdr:rowOff>
    </xdr:from>
    <xdr:to>
      <xdr:col>20</xdr:col>
      <xdr:colOff>303739</xdr:colOff>
      <xdr:row>36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br.gov/pn-bin/daily.pl?format=html&amp;flags=false&amp;description=true&amp;station=TNAW&amp;year=2024&amp;month=3&amp;day=1&amp;year=2024&amp;month=6&amp;day=30&amp;pcode=QD" TargetMode="External"/><Relationship Id="rId2" Type="http://schemas.openxmlformats.org/officeDocument/2006/relationships/hyperlink" Target="https://www.usbr.gov/pn-bin/daily.pl?format=html&amp;flags=false&amp;description=true&amp;station=YUMW&amp;year=2024&amp;month=3&amp;day=1&amp;year=2024&amp;month=6&amp;day=30&amp;pcode=QD" TargetMode="External"/><Relationship Id="rId1" Type="http://schemas.openxmlformats.org/officeDocument/2006/relationships/hyperlink" Target="https://www.usbr.gov/pn-bin/daily.pl?format=html&amp;flags=false&amp;description=true&amp;station=YRWW&amp;year=2024&amp;month=3&amp;day=1&amp;year=2024&amp;month=6&amp;day=30&amp;pcode=Q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sbr.gov/pn-bin/daily.pl?format=html&amp;flags=false&amp;description=true&amp;station=PARW&amp;year=2024&amp;month=3&amp;day=1&amp;year=2024&amp;month=6&amp;day=30&amp;pcode=QD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sbr.gov/pn-bin/yak/webarccsv.pl?station=CHCW&amp;year=2019&amp;month=1&amp;day=1&amp;year=2019&amp;month=5&amp;day=15&amp;pcode=QJ" TargetMode="External"/><Relationship Id="rId1" Type="http://schemas.openxmlformats.org/officeDocument/2006/relationships/hyperlink" Target="https://www.usbr.gov/pn-bin/yak/webarccsv.pl?station=YRPW&amp;year=2019&amp;month=1&amp;day=1&amp;year=2019&amp;month=5&amp;day=15&amp;pcode=QD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494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25.796875" customWidth="1"/>
    <col min="2" max="2" width="19.9296875" bestFit="1" customWidth="1"/>
    <col min="3" max="3" width="12.06640625" bestFit="1" customWidth="1"/>
    <col min="4" max="4" width="11.1328125" customWidth="1"/>
    <col min="6" max="6" width="11" bestFit="1" customWidth="1"/>
    <col min="18" max="18" width="11" bestFit="1" customWidth="1"/>
    <col min="36" max="36" width="12.46484375" customWidth="1"/>
    <col min="37" max="37" width="14.06640625" bestFit="1" customWidth="1"/>
    <col min="42" max="42" width="11" bestFit="1" customWidth="1"/>
    <col min="46" max="46" width="11.53125" customWidth="1"/>
    <col min="52" max="52" width="11" bestFit="1" customWidth="1"/>
    <col min="56" max="56" width="11.796875" customWidth="1"/>
    <col min="62" max="62" width="12.796875" customWidth="1"/>
    <col min="66" max="66" width="15.265625" bestFit="1" customWidth="1"/>
    <col min="72" max="72" width="11" bestFit="1" customWidth="1"/>
    <col min="76" max="76" width="15.265625" bestFit="1" customWidth="1"/>
    <col min="77" max="77" width="10.265625" customWidth="1"/>
    <col min="85" max="85" width="15.265625" bestFit="1" customWidth="1"/>
  </cols>
  <sheetData>
    <row r="1" spans="1:90" ht="13.5" thickBot="1">
      <c r="A1" s="38" t="s">
        <v>29</v>
      </c>
      <c r="E1" s="105" t="s">
        <v>146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T1" s="105" t="s">
        <v>147</v>
      </c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I1" s="65" t="s">
        <v>63</v>
      </c>
      <c r="AM1" s="16" t="s">
        <v>259</v>
      </c>
      <c r="AS1" s="65" t="s">
        <v>230</v>
      </c>
      <c r="AV1" s="16" t="s">
        <v>260</v>
      </c>
      <c r="BC1" s="65" t="s">
        <v>62</v>
      </c>
      <c r="BF1" s="16" t="s">
        <v>261</v>
      </c>
      <c r="BM1" s="65" t="s">
        <v>72</v>
      </c>
      <c r="BP1" s="16" t="s">
        <v>262</v>
      </c>
      <c r="BW1" s="65" t="s">
        <v>79</v>
      </c>
      <c r="CF1" s="65" t="s">
        <v>78</v>
      </c>
    </row>
    <row r="2" spans="1:90" ht="13.5" thickBot="1">
      <c r="A2" s="2" t="s">
        <v>143</v>
      </c>
      <c r="B2" s="2" t="s">
        <v>237</v>
      </c>
      <c r="C2" s="2" t="s">
        <v>58</v>
      </c>
      <c r="D2" s="2" t="s">
        <v>145</v>
      </c>
      <c r="E2" s="6" t="s">
        <v>13</v>
      </c>
      <c r="F2" s="6" t="s">
        <v>14</v>
      </c>
      <c r="G2" s="6" t="s">
        <v>15</v>
      </c>
      <c r="H2" s="6" t="s">
        <v>30</v>
      </c>
      <c r="I2" s="6" t="s">
        <v>19</v>
      </c>
      <c r="J2" s="6" t="s">
        <v>256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/>
      <c r="R2" s="6"/>
      <c r="T2" s="6" t="str">
        <f t="shared" ref="T2:Y2" si="0">E2</f>
        <v>CFJ</v>
      </c>
      <c r="U2" s="6" t="str">
        <f t="shared" si="0"/>
        <v>ESJ</v>
      </c>
      <c r="V2" s="6" t="str">
        <f t="shared" si="0"/>
        <v>JCJ</v>
      </c>
      <c r="W2" s="6" t="str">
        <f t="shared" si="0"/>
        <v>LMT</v>
      </c>
      <c r="X2" s="6" t="str">
        <f t="shared" si="0"/>
        <v>ROZ</v>
      </c>
      <c r="Y2" s="6" t="str">
        <f t="shared" si="0"/>
        <v>SSJ</v>
      </c>
      <c r="Z2" s="6" t="str">
        <f t="shared" ref="Z2:AE2" si="1">K2</f>
        <v>PRO</v>
      </c>
      <c r="AA2" s="6" t="str">
        <f t="shared" si="1"/>
        <v>MCJ</v>
      </c>
      <c r="AB2" s="6" t="str">
        <f t="shared" si="1"/>
        <v>JDJ</v>
      </c>
      <c r="AC2" s="6" t="str">
        <f t="shared" si="1"/>
        <v>B2J</v>
      </c>
      <c r="AD2" s="6" t="str">
        <f t="shared" si="1"/>
        <v>BCC</v>
      </c>
      <c r="AE2" s="6" t="str">
        <f t="shared" si="1"/>
        <v>TWX</v>
      </c>
      <c r="AF2" s="6"/>
      <c r="AG2" s="6"/>
      <c r="AI2" t="s">
        <v>20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s="10" t="s">
        <v>39</v>
      </c>
      <c r="AQ2" t="s">
        <v>70</v>
      </c>
      <c r="AS2" t="s">
        <v>20</v>
      </c>
      <c r="AT2" s="10" t="s">
        <v>33</v>
      </c>
      <c r="AU2" t="s">
        <v>34</v>
      </c>
      <c r="AV2" t="s">
        <v>35</v>
      </c>
      <c r="AW2" t="s">
        <v>36</v>
      </c>
      <c r="AX2" t="s">
        <v>37</v>
      </c>
      <c r="AY2" t="s">
        <v>38</v>
      </c>
      <c r="AZ2" s="29" t="s">
        <v>39</v>
      </c>
      <c r="BA2" t="s">
        <v>60</v>
      </c>
      <c r="BC2" t="s">
        <v>20</v>
      </c>
      <c r="BD2" t="s">
        <v>33</v>
      </c>
      <c r="BE2" t="s">
        <v>34</v>
      </c>
      <c r="BF2" t="s">
        <v>35</v>
      </c>
      <c r="BG2" t="s">
        <v>36</v>
      </c>
      <c r="BH2" t="s">
        <v>37</v>
      </c>
      <c r="BI2" t="s">
        <v>38</v>
      </c>
      <c r="BJ2" s="29" t="s">
        <v>39</v>
      </c>
      <c r="BK2" t="s">
        <v>229</v>
      </c>
      <c r="BM2" t="s">
        <v>20</v>
      </c>
      <c r="BN2" t="s">
        <v>33</v>
      </c>
      <c r="BO2" t="s">
        <v>34</v>
      </c>
      <c r="BP2" t="s">
        <v>35</v>
      </c>
      <c r="BQ2" t="s">
        <v>36</v>
      </c>
      <c r="BR2" t="s">
        <v>37</v>
      </c>
      <c r="BS2" t="s">
        <v>38</v>
      </c>
      <c r="BT2" t="s">
        <v>39</v>
      </c>
      <c r="BU2" t="s">
        <v>73</v>
      </c>
      <c r="BW2" t="s">
        <v>20</v>
      </c>
      <c r="BX2" t="s">
        <v>33</v>
      </c>
      <c r="BY2" t="s">
        <v>34</v>
      </c>
      <c r="BZ2" t="s">
        <v>35</v>
      </c>
      <c r="CA2" t="s">
        <v>36</v>
      </c>
      <c r="CB2" t="s">
        <v>37</v>
      </c>
      <c r="CC2" t="s">
        <v>38</v>
      </c>
      <c r="CF2" t="s">
        <v>20</v>
      </c>
      <c r="CG2" t="s">
        <v>33</v>
      </c>
      <c r="CH2" t="s">
        <v>74</v>
      </c>
      <c r="CI2" t="s">
        <v>75</v>
      </c>
      <c r="CJ2" t="s">
        <v>76</v>
      </c>
      <c r="CK2" t="s">
        <v>77</v>
      </c>
      <c r="CL2" t="s">
        <v>38</v>
      </c>
    </row>
    <row r="3" spans="1:90">
      <c r="A3" s="60" t="s">
        <v>159</v>
      </c>
      <c r="B3" s="60" t="s">
        <v>289</v>
      </c>
      <c r="C3" s="60" t="s">
        <v>290</v>
      </c>
      <c r="D3" s="62" t="s">
        <v>145</v>
      </c>
      <c r="E3" s="61" t="s">
        <v>13</v>
      </c>
      <c r="F3" s="61" t="s">
        <v>14</v>
      </c>
      <c r="G3" s="61" t="s">
        <v>15</v>
      </c>
      <c r="H3" s="61" t="s">
        <v>30</v>
      </c>
      <c r="I3" s="61" t="s">
        <v>19</v>
      </c>
      <c r="J3" s="61" t="s">
        <v>256</v>
      </c>
      <c r="K3" s="61" t="s">
        <v>1</v>
      </c>
      <c r="L3" s="61" t="s">
        <v>2</v>
      </c>
      <c r="M3" s="61" t="s">
        <v>3</v>
      </c>
      <c r="N3" s="61" t="s">
        <v>4</v>
      </c>
      <c r="O3" s="61" t="s">
        <v>5</v>
      </c>
      <c r="P3" s="61" t="s">
        <v>6</v>
      </c>
      <c r="Q3" s="61" t="s">
        <v>5</v>
      </c>
      <c r="R3" s="61" t="s">
        <v>6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J3" s="10"/>
      <c r="AK3" s="18"/>
      <c r="AL3" s="18"/>
      <c r="AM3" s="18"/>
      <c r="AN3" s="18"/>
      <c r="AO3" s="18"/>
      <c r="AP3" s="80"/>
      <c r="AT3" s="10"/>
      <c r="AV3" s="18"/>
      <c r="AW3" s="18"/>
      <c r="AX3" s="18"/>
      <c r="AY3" s="18"/>
      <c r="AZ3" s="80"/>
      <c r="BD3" s="33"/>
      <c r="BF3" s="18"/>
      <c r="BG3" s="18"/>
      <c r="BH3" s="18"/>
      <c r="BI3" s="18"/>
      <c r="BJ3" s="80"/>
      <c r="BN3" s="10"/>
      <c r="BT3" s="80"/>
      <c r="BX3" s="10"/>
      <c r="CG3" s="10"/>
    </row>
    <row r="4" spans="1:90">
      <c r="A4" t="s">
        <v>246</v>
      </c>
      <c r="B4" t="s">
        <v>291</v>
      </c>
      <c r="C4" s="10">
        <v>45713</v>
      </c>
      <c r="D4" s="4">
        <v>12998</v>
      </c>
      <c r="E4" s="4">
        <v>11013</v>
      </c>
      <c r="F4" s="4"/>
      <c r="G4" s="4"/>
      <c r="H4" s="4"/>
      <c r="I4" s="4">
        <v>317</v>
      </c>
      <c r="J4" s="4">
        <v>94</v>
      </c>
      <c r="K4" s="4">
        <v>492</v>
      </c>
      <c r="L4" s="4">
        <v>366</v>
      </c>
      <c r="M4" s="4">
        <v>259</v>
      </c>
      <c r="N4" s="4">
        <v>107</v>
      </c>
      <c r="O4" s="4">
        <v>98</v>
      </c>
      <c r="P4" s="4">
        <v>19</v>
      </c>
      <c r="Q4" s="4"/>
      <c r="R4" s="4"/>
      <c r="T4" s="7"/>
      <c r="U4" s="7"/>
      <c r="V4" s="7">
        <f>G4/$D4</f>
        <v>0</v>
      </c>
      <c r="W4" s="7">
        <f>H4/$D4</f>
        <v>0</v>
      </c>
      <c r="X4" s="7">
        <f>I4/$D4</f>
        <v>2.4388367441144792E-2</v>
      </c>
      <c r="Y4" s="7">
        <f>J4/$D4</f>
        <v>7.2318818279735343E-3</v>
      </c>
      <c r="Z4" s="7">
        <f t="shared" ref="Z4:AE4" si="2">K4/$D4</f>
        <v>3.7851977227265736E-2</v>
      </c>
      <c r="AA4" s="7">
        <f t="shared" si="2"/>
        <v>2.8158178181258656E-2</v>
      </c>
      <c r="AB4" s="7">
        <f t="shared" si="2"/>
        <v>1.9926142483458992E-2</v>
      </c>
      <c r="AC4" s="7">
        <f t="shared" si="2"/>
        <v>8.2320356977996622E-3</v>
      </c>
      <c r="AD4" s="7">
        <f t="shared" si="2"/>
        <v>7.5396214802277272E-3</v>
      </c>
      <c r="AE4" s="7">
        <f t="shared" si="2"/>
        <v>1.4617633482074165E-3</v>
      </c>
      <c r="AF4" s="7"/>
      <c r="AG4" s="7"/>
      <c r="AJ4" s="10"/>
      <c r="AK4" s="18"/>
      <c r="AL4" s="18"/>
      <c r="AM4" s="18"/>
      <c r="AN4" s="18"/>
      <c r="AO4" s="18"/>
      <c r="AP4" s="80"/>
      <c r="AT4" s="10"/>
      <c r="AV4" s="18"/>
      <c r="AW4" s="18"/>
      <c r="AX4" s="18"/>
      <c r="AY4" s="18"/>
      <c r="AZ4" s="80"/>
      <c r="BD4" s="33"/>
      <c r="BF4" s="18"/>
      <c r="BG4" s="18"/>
      <c r="BH4" s="18"/>
      <c r="BI4" s="18"/>
      <c r="BJ4" s="80"/>
      <c r="BN4" s="10"/>
      <c r="BT4" s="80"/>
      <c r="BX4" s="10"/>
      <c r="CG4" s="10"/>
    </row>
    <row r="5" spans="1:90">
      <c r="A5" t="s">
        <v>247</v>
      </c>
      <c r="B5" t="s">
        <v>291</v>
      </c>
      <c r="C5" s="10">
        <v>45713</v>
      </c>
      <c r="D5" s="4">
        <v>19999</v>
      </c>
      <c r="E5" s="4">
        <v>7</v>
      </c>
      <c r="F5" s="4">
        <v>17830</v>
      </c>
      <c r="G5" s="4"/>
      <c r="H5" s="4"/>
      <c r="I5" s="4">
        <v>219</v>
      </c>
      <c r="J5" s="4">
        <v>189</v>
      </c>
      <c r="K5" s="4">
        <v>783</v>
      </c>
      <c r="L5" s="4">
        <v>358</v>
      </c>
      <c r="M5" s="4">
        <v>222</v>
      </c>
      <c r="N5" s="4">
        <v>146</v>
      </c>
      <c r="O5" s="4">
        <v>96</v>
      </c>
      <c r="P5" s="4">
        <v>31</v>
      </c>
      <c r="Q5" s="4"/>
      <c r="R5" s="4"/>
      <c r="T5" s="7"/>
      <c r="U5" s="7"/>
      <c r="V5" s="7">
        <f t="shared" ref="V5:V11" si="3">G5/$D5</f>
        <v>0</v>
      </c>
      <c r="W5" s="7">
        <f t="shared" ref="W5:W11" si="4">H5/$D5</f>
        <v>0</v>
      </c>
      <c r="X5" s="7">
        <f t="shared" ref="X5:Y11" si="5">I5/$D5</f>
        <v>1.0950547527376368E-2</v>
      </c>
      <c r="Y5" s="7">
        <f t="shared" si="5"/>
        <v>9.450472523626182E-3</v>
      </c>
      <c r="Z5" s="7">
        <f t="shared" ref="Z5:Z11" si="6">K5/$D5</f>
        <v>3.9151957597879893E-2</v>
      </c>
      <c r="AA5" s="7">
        <f t="shared" ref="AA5:AA11" si="7">L5/$D5</f>
        <v>1.7900895044752237E-2</v>
      </c>
      <c r="AB5" s="7">
        <f t="shared" ref="AB5:AB11" si="8">M5/$D5</f>
        <v>1.1100555027751388E-2</v>
      </c>
      <c r="AC5" s="7">
        <f t="shared" ref="AC5:AC11" si="9">N5/$D5</f>
        <v>7.3003650182509126E-3</v>
      </c>
      <c r="AD5" s="7">
        <f t="shared" ref="AD5:AD11" si="10">O5/$D5</f>
        <v>4.8002400120006001E-3</v>
      </c>
      <c r="AE5" s="7">
        <f t="shared" ref="AE5:AE11" si="11">P5/$D5</f>
        <v>1.5500775038751937E-3</v>
      </c>
      <c r="AF5" s="7"/>
      <c r="AG5" s="7"/>
      <c r="AJ5" s="10"/>
      <c r="AK5" s="18"/>
      <c r="AL5" s="18"/>
      <c r="AM5" s="18"/>
      <c r="AN5" s="18"/>
      <c r="AO5" s="18"/>
      <c r="AP5" s="80"/>
      <c r="AT5" s="10"/>
      <c r="AV5" s="18"/>
      <c r="AW5" s="18"/>
      <c r="AX5" s="18"/>
      <c r="AY5" s="18"/>
      <c r="AZ5" s="80"/>
      <c r="BD5" s="33"/>
      <c r="BF5" s="18"/>
      <c r="BG5" s="18"/>
      <c r="BH5" s="18"/>
      <c r="BI5" s="18"/>
      <c r="BJ5" s="80"/>
      <c r="BN5" s="10"/>
      <c r="BT5" s="80"/>
      <c r="BX5" s="10"/>
      <c r="CG5" s="10"/>
    </row>
    <row r="6" spans="1:90">
      <c r="A6" t="s">
        <v>18</v>
      </c>
      <c r="B6" t="s">
        <v>292</v>
      </c>
      <c r="C6" s="10">
        <v>45716</v>
      </c>
      <c r="D6" s="4">
        <v>6025</v>
      </c>
      <c r="E6" s="4"/>
      <c r="F6" s="4"/>
      <c r="G6" s="4"/>
      <c r="H6" s="4"/>
      <c r="I6" s="4">
        <v>228</v>
      </c>
      <c r="J6" s="4">
        <v>24</v>
      </c>
      <c r="K6" s="4">
        <v>181</v>
      </c>
      <c r="L6" s="4">
        <v>102</v>
      </c>
      <c r="M6" s="4">
        <v>56</v>
      </c>
      <c r="N6" s="4">
        <v>23</v>
      </c>
      <c r="O6" s="4">
        <v>24</v>
      </c>
      <c r="P6" s="4">
        <v>6</v>
      </c>
      <c r="Q6" s="4"/>
      <c r="R6" s="4"/>
      <c r="T6" s="7"/>
      <c r="U6" s="7"/>
      <c r="V6" s="7">
        <f t="shared" si="3"/>
        <v>0</v>
      </c>
      <c r="W6" s="7">
        <f t="shared" si="4"/>
        <v>0</v>
      </c>
      <c r="X6" s="7">
        <f t="shared" si="5"/>
        <v>3.7842323651452285E-2</v>
      </c>
      <c r="Y6" s="7">
        <f t="shared" si="5"/>
        <v>3.9834024896265559E-3</v>
      </c>
      <c r="Z6" s="7">
        <f t="shared" si="6"/>
        <v>3.0041493775933611E-2</v>
      </c>
      <c r="AA6" s="7">
        <f t="shared" si="7"/>
        <v>1.6929460580912863E-2</v>
      </c>
      <c r="AB6" s="7">
        <f t="shared" si="8"/>
        <v>9.2946058091286313E-3</v>
      </c>
      <c r="AC6" s="7">
        <f t="shared" si="9"/>
        <v>3.817427385892116E-3</v>
      </c>
      <c r="AD6" s="7">
        <f t="shared" si="10"/>
        <v>3.9834024896265559E-3</v>
      </c>
      <c r="AE6" s="7">
        <f t="shared" si="11"/>
        <v>9.9585062240663898E-4</v>
      </c>
      <c r="AF6" s="7"/>
      <c r="AG6" s="7"/>
      <c r="AJ6" s="10"/>
      <c r="AK6" s="18"/>
      <c r="AL6" s="18"/>
      <c r="AM6" s="18"/>
      <c r="AN6" s="18"/>
      <c r="AO6" s="18"/>
      <c r="AP6" s="80"/>
      <c r="AT6" s="10"/>
      <c r="AV6" s="18"/>
      <c r="AW6" s="18"/>
      <c r="AX6" s="18"/>
      <c r="AY6" s="18"/>
      <c r="AZ6" s="80"/>
      <c r="BD6" s="33"/>
      <c r="BF6" s="18"/>
      <c r="BG6" s="18"/>
      <c r="BH6" s="18"/>
      <c r="BI6" s="18"/>
      <c r="BJ6" s="80"/>
      <c r="BN6" s="10"/>
      <c r="BT6" s="80"/>
      <c r="BX6" s="10"/>
      <c r="CG6" s="10"/>
    </row>
    <row r="7" spans="1:90"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7"/>
      <c r="U7" s="7"/>
      <c r="V7" s="7" t="e">
        <f t="shared" si="3"/>
        <v>#DIV/0!</v>
      </c>
      <c r="W7" s="7" t="e">
        <f t="shared" si="4"/>
        <v>#DIV/0!</v>
      </c>
      <c r="X7" s="7" t="e">
        <f t="shared" si="5"/>
        <v>#DIV/0!</v>
      </c>
      <c r="Y7" s="7" t="e">
        <f t="shared" si="5"/>
        <v>#DIV/0!</v>
      </c>
      <c r="Z7" s="7" t="e">
        <f t="shared" si="6"/>
        <v>#DIV/0!</v>
      </c>
      <c r="AA7" s="7" t="e">
        <f t="shared" si="7"/>
        <v>#DIV/0!</v>
      </c>
      <c r="AB7" s="7" t="e">
        <f t="shared" si="8"/>
        <v>#DIV/0!</v>
      </c>
      <c r="AC7" s="7" t="e">
        <f t="shared" si="9"/>
        <v>#DIV/0!</v>
      </c>
      <c r="AD7" s="7" t="e">
        <f t="shared" si="10"/>
        <v>#DIV/0!</v>
      </c>
      <c r="AE7" s="7" t="e">
        <f t="shared" si="11"/>
        <v>#DIV/0!</v>
      </c>
      <c r="AF7" s="7"/>
      <c r="AG7" s="7"/>
      <c r="AJ7" s="10"/>
      <c r="AK7" s="18"/>
      <c r="AL7" s="18"/>
      <c r="AM7" s="18"/>
      <c r="AN7" s="18"/>
      <c r="AO7" s="18"/>
      <c r="AP7" s="80"/>
      <c r="AT7" s="10"/>
      <c r="AV7" s="18"/>
      <c r="AW7" s="18"/>
      <c r="AX7" s="18"/>
      <c r="AY7" s="18"/>
      <c r="AZ7" s="80"/>
      <c r="BD7" s="33"/>
      <c r="BF7" s="18"/>
      <c r="BG7" s="18"/>
      <c r="BH7" s="18"/>
      <c r="BI7" s="18"/>
      <c r="BJ7" s="80"/>
      <c r="BN7" s="10"/>
      <c r="BT7" s="80"/>
      <c r="BX7" s="10"/>
      <c r="CG7" s="10"/>
    </row>
    <row r="8" spans="1:90"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7"/>
      <c r="U8" s="7"/>
      <c r="V8" s="7" t="e">
        <f t="shared" si="3"/>
        <v>#DIV/0!</v>
      </c>
      <c r="W8" s="7" t="e">
        <f t="shared" si="4"/>
        <v>#DIV/0!</v>
      </c>
      <c r="X8" s="7" t="e">
        <f t="shared" si="5"/>
        <v>#DIV/0!</v>
      </c>
      <c r="Y8" s="7" t="e">
        <f t="shared" si="5"/>
        <v>#DIV/0!</v>
      </c>
      <c r="Z8" s="7" t="e">
        <f t="shared" si="6"/>
        <v>#DIV/0!</v>
      </c>
      <c r="AA8" s="7" t="e">
        <f t="shared" si="7"/>
        <v>#DIV/0!</v>
      </c>
      <c r="AB8" s="7" t="e">
        <f t="shared" si="8"/>
        <v>#DIV/0!</v>
      </c>
      <c r="AC8" s="7" t="e">
        <f t="shared" si="9"/>
        <v>#DIV/0!</v>
      </c>
      <c r="AD8" s="7" t="e">
        <f t="shared" si="10"/>
        <v>#DIV/0!</v>
      </c>
      <c r="AE8" s="7" t="e">
        <f t="shared" si="11"/>
        <v>#DIV/0!</v>
      </c>
      <c r="AF8" s="7"/>
      <c r="AG8" s="7"/>
      <c r="AJ8" s="10"/>
      <c r="AK8" s="18"/>
      <c r="AL8" s="18"/>
      <c r="AM8" s="18"/>
      <c r="AN8" s="18"/>
      <c r="AO8" s="18"/>
      <c r="AP8" s="80"/>
      <c r="AT8" s="10"/>
      <c r="AV8" s="18"/>
      <c r="AW8" s="18"/>
      <c r="AX8" s="18"/>
      <c r="AY8" s="18"/>
      <c r="AZ8" s="80"/>
      <c r="BD8" s="33"/>
      <c r="BF8" s="18"/>
      <c r="BG8" s="18"/>
      <c r="BH8" s="18"/>
      <c r="BI8" s="18"/>
      <c r="BJ8" s="80"/>
      <c r="BN8" s="10"/>
      <c r="BT8" s="80"/>
      <c r="BX8" s="10"/>
      <c r="CG8" s="10"/>
    </row>
    <row r="9" spans="1:90"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7"/>
      <c r="U9" s="7"/>
      <c r="V9" s="7" t="e">
        <f t="shared" si="3"/>
        <v>#DIV/0!</v>
      </c>
      <c r="W9" s="7" t="e">
        <f t="shared" si="4"/>
        <v>#DIV/0!</v>
      </c>
      <c r="X9" s="7" t="e">
        <f t="shared" si="5"/>
        <v>#DIV/0!</v>
      </c>
      <c r="Y9" s="7" t="e">
        <f t="shared" si="5"/>
        <v>#DIV/0!</v>
      </c>
      <c r="Z9" s="7" t="e">
        <f t="shared" si="6"/>
        <v>#DIV/0!</v>
      </c>
      <c r="AA9" s="7" t="e">
        <f t="shared" si="7"/>
        <v>#DIV/0!</v>
      </c>
      <c r="AB9" s="7" t="e">
        <f t="shared" si="8"/>
        <v>#DIV/0!</v>
      </c>
      <c r="AC9" s="7" t="e">
        <f t="shared" si="9"/>
        <v>#DIV/0!</v>
      </c>
      <c r="AD9" s="7" t="e">
        <f t="shared" si="10"/>
        <v>#DIV/0!</v>
      </c>
      <c r="AE9" s="7" t="e">
        <f t="shared" si="11"/>
        <v>#DIV/0!</v>
      </c>
      <c r="AF9" s="7"/>
      <c r="AG9" s="7"/>
      <c r="AJ9" s="10"/>
      <c r="AK9" s="18"/>
      <c r="AL9" s="18"/>
      <c r="AM9" s="18"/>
      <c r="AN9" s="18"/>
      <c r="AO9" s="18"/>
      <c r="AP9" s="80"/>
      <c r="AT9" s="10"/>
      <c r="AV9" s="18"/>
      <c r="AW9" s="18"/>
      <c r="AX9" s="18"/>
      <c r="AY9" s="18"/>
      <c r="AZ9" s="80"/>
      <c r="BD9" s="33"/>
      <c r="BF9" s="18"/>
      <c r="BG9" s="18"/>
      <c r="BH9" s="18"/>
      <c r="BI9" s="18"/>
      <c r="BJ9" s="80"/>
      <c r="BN9" s="10"/>
      <c r="BT9" s="80"/>
      <c r="BX9" s="10"/>
      <c r="CG9" s="10"/>
    </row>
    <row r="10" spans="1:90"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7"/>
      <c r="U10" s="7"/>
      <c r="V10" s="7" t="e">
        <f t="shared" si="3"/>
        <v>#DIV/0!</v>
      </c>
      <c r="W10" s="7" t="e">
        <f t="shared" si="4"/>
        <v>#DIV/0!</v>
      </c>
      <c r="X10" s="7" t="e">
        <f t="shared" si="5"/>
        <v>#DIV/0!</v>
      </c>
      <c r="Y10" s="7" t="e">
        <f t="shared" si="5"/>
        <v>#DIV/0!</v>
      </c>
      <c r="Z10" s="7" t="e">
        <f t="shared" si="6"/>
        <v>#DIV/0!</v>
      </c>
      <c r="AA10" s="7" t="e">
        <f t="shared" si="7"/>
        <v>#DIV/0!</v>
      </c>
      <c r="AB10" s="7" t="e">
        <f t="shared" si="8"/>
        <v>#DIV/0!</v>
      </c>
      <c r="AC10" s="7" t="e">
        <f t="shared" si="9"/>
        <v>#DIV/0!</v>
      </c>
      <c r="AD10" s="7" t="e">
        <f t="shared" si="10"/>
        <v>#DIV/0!</v>
      </c>
      <c r="AE10" s="7" t="e">
        <f t="shared" si="11"/>
        <v>#DIV/0!</v>
      </c>
      <c r="AF10" s="7"/>
      <c r="AG10" s="7"/>
      <c r="AJ10" s="10"/>
      <c r="AK10" s="18"/>
      <c r="AL10" s="18"/>
      <c r="AM10" s="18"/>
      <c r="AN10" s="18"/>
      <c r="AO10" s="18"/>
      <c r="AP10" s="80"/>
      <c r="AT10" s="10"/>
      <c r="AV10" s="18"/>
      <c r="AW10" s="18"/>
      <c r="AX10" s="18"/>
      <c r="AY10" s="18"/>
      <c r="AZ10" s="80"/>
      <c r="BD10" s="33"/>
      <c r="BF10" s="18"/>
      <c r="BG10" s="18"/>
      <c r="BH10" s="18"/>
      <c r="BI10" s="18"/>
      <c r="BJ10" s="80"/>
      <c r="BN10" s="10"/>
      <c r="BT10" s="80"/>
      <c r="BX10" s="10"/>
      <c r="CG10" s="10"/>
    </row>
    <row r="11" spans="1:90"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7"/>
      <c r="U11" s="7"/>
      <c r="V11" s="7" t="e">
        <f t="shared" si="3"/>
        <v>#DIV/0!</v>
      </c>
      <c r="W11" s="7" t="e">
        <f t="shared" si="4"/>
        <v>#DIV/0!</v>
      </c>
      <c r="X11" s="7" t="e">
        <f t="shared" si="5"/>
        <v>#DIV/0!</v>
      </c>
      <c r="Y11" s="7" t="e">
        <f t="shared" si="5"/>
        <v>#DIV/0!</v>
      </c>
      <c r="Z11" s="7" t="e">
        <f t="shared" si="6"/>
        <v>#DIV/0!</v>
      </c>
      <c r="AA11" s="7" t="e">
        <f t="shared" si="7"/>
        <v>#DIV/0!</v>
      </c>
      <c r="AB11" s="7" t="e">
        <f t="shared" si="8"/>
        <v>#DIV/0!</v>
      </c>
      <c r="AC11" s="7" t="e">
        <f t="shared" si="9"/>
        <v>#DIV/0!</v>
      </c>
      <c r="AD11" s="7" t="e">
        <f t="shared" si="10"/>
        <v>#DIV/0!</v>
      </c>
      <c r="AE11" s="7" t="e">
        <f t="shared" si="11"/>
        <v>#DIV/0!</v>
      </c>
      <c r="AF11" s="7"/>
      <c r="AG11" s="7"/>
      <c r="AJ11" s="10"/>
      <c r="AK11" s="18"/>
      <c r="AL11" s="18"/>
      <c r="AM11" s="18"/>
      <c r="AN11" s="18"/>
      <c r="AO11" s="18"/>
      <c r="AP11" s="80"/>
      <c r="AT11" s="10"/>
      <c r="AV11" s="18"/>
      <c r="AW11" s="18"/>
      <c r="AX11" s="18"/>
      <c r="AY11" s="18"/>
      <c r="AZ11" s="80"/>
      <c r="BD11" s="33"/>
      <c r="BF11" s="18"/>
      <c r="BG11" s="18"/>
      <c r="BH11" s="18"/>
      <c r="BI11" s="18"/>
      <c r="BJ11" s="80"/>
      <c r="BN11" s="10"/>
      <c r="BT11" s="80"/>
      <c r="BX11" s="10"/>
      <c r="CG11" s="10"/>
    </row>
    <row r="12" spans="1:90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9"/>
      <c r="T12" s="20"/>
      <c r="U12" s="7" t="e">
        <f>F12/D12</f>
        <v>#DIV/0!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J12" s="10"/>
      <c r="AK12" s="18"/>
      <c r="AL12" s="18"/>
      <c r="AM12" s="18"/>
      <c r="AN12" s="18"/>
      <c r="AO12" s="18"/>
      <c r="AP12" s="80"/>
      <c r="AT12" s="10"/>
      <c r="AV12" s="18"/>
      <c r="AW12" s="18"/>
      <c r="AX12" s="18"/>
      <c r="AY12" s="18"/>
      <c r="AZ12" s="80"/>
      <c r="BD12" s="33"/>
      <c r="BF12" s="18"/>
      <c r="BG12" s="18"/>
      <c r="BH12" s="18"/>
      <c r="BI12" s="18"/>
      <c r="BJ12" s="80"/>
      <c r="BN12" s="10"/>
      <c r="BT12" s="80"/>
      <c r="BX12" s="10"/>
      <c r="CG12" s="10"/>
    </row>
    <row r="13" spans="1:90" ht="13.15">
      <c r="A13" s="63" t="s">
        <v>148</v>
      </c>
      <c r="B13" s="63"/>
      <c r="C13" s="63"/>
      <c r="D13" s="22">
        <f t="shared" ref="D13:R13" si="12">SUM(D4:D12)</f>
        <v>39022</v>
      </c>
      <c r="E13" s="22">
        <f t="shared" si="12"/>
        <v>11020</v>
      </c>
      <c r="F13" s="22">
        <f t="shared" si="12"/>
        <v>17830</v>
      </c>
      <c r="G13" s="22">
        <f t="shared" si="12"/>
        <v>0</v>
      </c>
      <c r="H13" s="22">
        <f t="shared" si="12"/>
        <v>0</v>
      </c>
      <c r="I13" s="22">
        <f t="shared" si="12"/>
        <v>764</v>
      </c>
      <c r="J13" s="22">
        <f t="shared" si="12"/>
        <v>307</v>
      </c>
      <c r="K13" s="22">
        <f t="shared" si="12"/>
        <v>1456</v>
      </c>
      <c r="L13" s="22">
        <f t="shared" si="12"/>
        <v>826</v>
      </c>
      <c r="M13" s="22">
        <f t="shared" si="12"/>
        <v>537</v>
      </c>
      <c r="N13" s="22">
        <f t="shared" si="12"/>
        <v>276</v>
      </c>
      <c r="O13" s="22">
        <f t="shared" si="12"/>
        <v>218</v>
      </c>
      <c r="P13" s="22">
        <f t="shared" si="12"/>
        <v>56</v>
      </c>
      <c r="Q13" s="22">
        <f t="shared" si="12"/>
        <v>0</v>
      </c>
      <c r="R13" s="22">
        <f t="shared" si="12"/>
        <v>0</v>
      </c>
      <c r="S13" s="44">
        <f>SUM(E13:R13)</f>
        <v>33290</v>
      </c>
      <c r="T13" s="64">
        <f>E4/D4</f>
        <v>0.84728419756885676</v>
      </c>
      <c r="U13" s="64">
        <f t="shared" ref="U13" si="13">F13/$D13</f>
        <v>0.45692173645635797</v>
      </c>
      <c r="V13" s="64">
        <f t="shared" ref="V13" si="14">G13/$D13</f>
        <v>0</v>
      </c>
      <c r="W13" s="64">
        <f>H13/$D13</f>
        <v>0</v>
      </c>
      <c r="X13" s="64">
        <f>I13/$D13</f>
        <v>1.9578699195325715E-2</v>
      </c>
      <c r="Y13" s="64">
        <f>J13/$D13</f>
        <v>7.8673568756086314E-3</v>
      </c>
      <c r="Z13" s="64">
        <f t="shared" ref="Z13:AD13" si="15">K13/$D13</f>
        <v>3.7312285377479368E-2</v>
      </c>
      <c r="AA13" s="64">
        <f t="shared" si="15"/>
        <v>2.1167546512223873E-2</v>
      </c>
      <c r="AB13" s="64">
        <f t="shared" si="15"/>
        <v>1.3761467889908258E-2</v>
      </c>
      <c r="AC13" s="64">
        <f t="shared" si="15"/>
        <v>7.0729332171595508E-3</v>
      </c>
      <c r="AD13" s="64">
        <f t="shared" si="15"/>
        <v>5.5865921787709499E-3</v>
      </c>
      <c r="AE13" s="64">
        <f>P13/$D$13</f>
        <v>1.4350878991338219E-3</v>
      </c>
      <c r="AF13" s="64"/>
      <c r="AG13" s="64"/>
      <c r="AJ13" s="10"/>
      <c r="AK13" s="18"/>
      <c r="AL13" s="18"/>
      <c r="AM13" s="18"/>
      <c r="AN13" s="18"/>
      <c r="AO13" s="18"/>
      <c r="AP13" s="80"/>
      <c r="AT13" s="10"/>
      <c r="AV13" s="18"/>
      <c r="AW13" s="18"/>
      <c r="AX13" s="18"/>
      <c r="AY13" s="18"/>
      <c r="AZ13" s="80"/>
      <c r="BD13" s="33"/>
      <c r="BF13" s="18"/>
      <c r="BG13" s="18"/>
      <c r="BH13" s="18"/>
      <c r="BI13" s="18"/>
      <c r="BJ13" s="80"/>
      <c r="BN13" s="10"/>
      <c r="BT13" s="80"/>
      <c r="BX13" s="10"/>
      <c r="CG13" s="10"/>
    </row>
    <row r="14" spans="1:90" hidden="1">
      <c r="A14" s="10">
        <v>45713</v>
      </c>
      <c r="B14" s="10"/>
      <c r="C14" s="10"/>
      <c r="D14" s="4">
        <f>A14</f>
        <v>45713</v>
      </c>
      <c r="F14" s="4"/>
      <c r="G14" s="4"/>
      <c r="H14" s="4"/>
      <c r="I14" s="4"/>
      <c r="J14" s="4"/>
      <c r="K14" s="4"/>
      <c r="L14" s="4"/>
      <c r="M14" s="92">
        <v>45352</v>
      </c>
      <c r="N14" s="4"/>
      <c r="O14" s="4"/>
      <c r="P14" s="4"/>
      <c r="Q14" s="4"/>
      <c r="R14" s="4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J14" s="10"/>
      <c r="AK14" s="18"/>
      <c r="AL14" s="18"/>
      <c r="AM14" s="18"/>
      <c r="AN14" s="18"/>
      <c r="AO14" s="18"/>
      <c r="AP14" s="80"/>
      <c r="AT14" s="10"/>
      <c r="AV14" s="18"/>
      <c r="AW14" s="18"/>
      <c r="AX14" s="18"/>
      <c r="AY14" s="18"/>
      <c r="AZ14" s="80"/>
      <c r="BD14" s="33"/>
      <c r="BF14" s="18"/>
      <c r="BG14" s="18"/>
      <c r="BH14" s="18"/>
      <c r="BI14" s="18"/>
      <c r="BJ14" s="80"/>
      <c r="BN14" s="10"/>
      <c r="BT14" s="80"/>
      <c r="BX14" s="10"/>
      <c r="CG14" s="10"/>
    </row>
    <row r="15" spans="1:90" hidden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J15" s="10"/>
      <c r="AK15" s="18"/>
      <c r="AL15" s="18"/>
      <c r="AM15" s="18"/>
      <c r="AN15" s="18"/>
      <c r="AO15" s="18"/>
      <c r="AP15" s="80"/>
      <c r="AT15" s="10"/>
      <c r="AV15" s="18"/>
      <c r="AW15" s="18"/>
      <c r="AX15" s="18"/>
      <c r="AY15" s="18"/>
      <c r="AZ15" s="80"/>
      <c r="BD15" s="33"/>
      <c r="BF15" s="18"/>
      <c r="BG15" s="18"/>
      <c r="BH15" s="18"/>
      <c r="BI15" s="18"/>
      <c r="BJ15" s="80"/>
      <c r="BN15" s="10"/>
      <c r="BT15" s="80"/>
      <c r="BX15" s="10"/>
      <c r="CG15" s="10"/>
    </row>
    <row r="16" spans="1:90" hidden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J16" s="10"/>
      <c r="AK16" s="18"/>
      <c r="AL16" s="18"/>
      <c r="AM16" s="18"/>
      <c r="AN16" s="18"/>
      <c r="AO16" s="18"/>
      <c r="AP16" s="80"/>
      <c r="AT16" s="10"/>
      <c r="AV16" s="18"/>
      <c r="AW16" s="18"/>
      <c r="AX16" s="18"/>
      <c r="AY16" s="18"/>
      <c r="AZ16" s="80"/>
      <c r="BD16" s="33"/>
      <c r="BF16" s="18"/>
      <c r="BG16" s="18"/>
      <c r="BH16" s="18"/>
      <c r="BI16" s="18"/>
      <c r="BJ16" s="80"/>
      <c r="BN16" s="10"/>
      <c r="BT16" s="80"/>
      <c r="BX16" s="10"/>
      <c r="CG16" s="10"/>
    </row>
    <row r="17" spans="1:85" hidden="1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J17" s="10"/>
      <c r="AK17" s="18"/>
      <c r="AL17" s="18"/>
      <c r="AM17" s="18"/>
      <c r="AN17" s="18"/>
      <c r="AO17" s="18"/>
      <c r="AP17" s="80"/>
      <c r="AT17" s="10"/>
      <c r="AV17" s="18"/>
      <c r="AW17" s="18"/>
      <c r="AX17" s="18"/>
      <c r="AY17" s="18"/>
      <c r="AZ17" s="80"/>
      <c r="BD17" s="33"/>
      <c r="BF17" s="18"/>
      <c r="BG17" s="18"/>
      <c r="BH17" s="18"/>
      <c r="BI17" s="18"/>
      <c r="BJ17" s="80"/>
      <c r="BN17" s="10"/>
      <c r="BT17" s="80"/>
      <c r="BX17" s="10"/>
      <c r="CG17" s="10"/>
    </row>
    <row r="18" spans="1:85" hidden="1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J18" s="10"/>
      <c r="AK18" s="18"/>
      <c r="AL18" s="18"/>
      <c r="AM18" s="18"/>
      <c r="AN18" s="18"/>
      <c r="AO18" s="18"/>
      <c r="AP18" s="80"/>
      <c r="AT18" s="10"/>
      <c r="AV18" s="18"/>
      <c r="AW18" s="18"/>
      <c r="AX18" s="18"/>
      <c r="AY18" s="18"/>
      <c r="AZ18" s="80"/>
      <c r="BD18" s="33"/>
      <c r="BF18" s="18"/>
      <c r="BG18" s="18"/>
      <c r="BH18" s="18"/>
      <c r="BI18" s="18"/>
      <c r="BJ18" s="80"/>
      <c r="BN18" s="10"/>
      <c r="BT18" s="80"/>
      <c r="BX18" s="10"/>
      <c r="CG18" s="10"/>
    </row>
    <row r="19" spans="1:85" hidden="1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J19" s="10"/>
      <c r="AK19" s="18"/>
      <c r="AL19" s="18"/>
      <c r="AM19" s="18"/>
      <c r="AN19" s="18"/>
      <c r="AO19" s="18"/>
      <c r="AP19" s="80"/>
      <c r="AT19" s="10"/>
      <c r="AV19" s="18"/>
      <c r="AW19" s="18"/>
      <c r="AX19" s="18"/>
      <c r="AY19" s="18"/>
      <c r="AZ19" s="80"/>
      <c r="BD19" s="33"/>
      <c r="BF19" s="18"/>
      <c r="BG19" s="18"/>
      <c r="BH19" s="18"/>
      <c r="BI19" s="18"/>
      <c r="BJ19" s="80"/>
      <c r="BN19" s="10"/>
      <c r="BT19" s="80"/>
      <c r="BX19" s="10"/>
      <c r="CG19" s="10"/>
    </row>
    <row r="20" spans="1:85" hidden="1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J20" s="10"/>
      <c r="AK20" s="18"/>
      <c r="AL20" s="18"/>
      <c r="AM20" s="18"/>
      <c r="AN20" s="18"/>
      <c r="AO20" s="18"/>
      <c r="AP20" s="80"/>
      <c r="AT20" s="10"/>
      <c r="AV20" s="18"/>
      <c r="AW20" s="18"/>
      <c r="AX20" s="18"/>
      <c r="AY20" s="18"/>
      <c r="AZ20" s="80"/>
      <c r="BD20" s="33"/>
      <c r="BF20" s="18"/>
      <c r="BG20" s="18"/>
      <c r="BH20" s="18"/>
      <c r="BI20" s="18"/>
      <c r="BJ20" s="80"/>
      <c r="BN20" s="10"/>
      <c r="BT20" s="80"/>
      <c r="BX20" s="10"/>
      <c r="CG20" s="10"/>
    </row>
    <row r="21" spans="1:85" hidden="1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J21" s="10"/>
      <c r="AK21" s="18"/>
      <c r="AL21" s="18"/>
      <c r="AM21" s="18"/>
      <c r="AN21" s="18"/>
      <c r="AO21" s="18"/>
      <c r="AP21" s="80"/>
      <c r="AT21" s="10"/>
      <c r="AV21" s="18"/>
      <c r="AW21" s="18"/>
      <c r="AX21" s="18"/>
      <c r="AY21" s="18"/>
      <c r="AZ21" s="80"/>
      <c r="BD21" s="33"/>
      <c r="BF21" s="18"/>
      <c r="BG21" s="18"/>
      <c r="BH21" s="18"/>
      <c r="BI21" s="18"/>
      <c r="BJ21" s="80"/>
      <c r="BN21" s="10"/>
      <c r="BT21" s="80"/>
      <c r="BX21" s="10"/>
      <c r="CG21" s="10"/>
    </row>
    <row r="22" spans="1:85" hidden="1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J22" s="10"/>
      <c r="AK22" s="18"/>
      <c r="AL22" s="18"/>
      <c r="AM22" s="18"/>
      <c r="AN22" s="18"/>
      <c r="AO22" s="18"/>
      <c r="AP22" s="80"/>
      <c r="AT22" s="10"/>
      <c r="AV22" s="18"/>
      <c r="AW22" s="18"/>
      <c r="AX22" s="18"/>
      <c r="AY22" s="18"/>
      <c r="AZ22" s="80"/>
      <c r="BD22" s="33"/>
      <c r="BF22" s="18"/>
      <c r="BG22" s="18"/>
      <c r="BH22" s="18"/>
      <c r="BI22" s="18"/>
      <c r="BJ22" s="80"/>
      <c r="BN22" s="10"/>
      <c r="BT22" s="80"/>
      <c r="BX22" s="10"/>
      <c r="CG22" s="10"/>
    </row>
    <row r="23" spans="1:85" hidden="1">
      <c r="AJ23" s="10"/>
      <c r="AK23" s="18"/>
      <c r="AL23" s="18"/>
      <c r="AM23" s="18"/>
      <c r="AN23" s="18"/>
      <c r="AO23" s="18"/>
      <c r="AP23" s="80"/>
      <c r="AT23" s="10"/>
      <c r="AV23" s="18"/>
      <c r="AW23" s="18"/>
      <c r="AX23" s="18"/>
      <c r="AY23" s="18"/>
      <c r="AZ23" s="80"/>
      <c r="BD23" s="33"/>
      <c r="BF23" s="18"/>
      <c r="BG23" s="18"/>
      <c r="BH23" s="18"/>
      <c r="BI23" s="18"/>
      <c r="BJ23" s="80"/>
      <c r="BN23" s="10"/>
      <c r="BT23" s="80"/>
      <c r="BX23" s="10"/>
      <c r="CG23" s="10"/>
    </row>
    <row r="24" spans="1:85" hidden="1">
      <c r="AJ24" s="10"/>
      <c r="AK24" s="18"/>
      <c r="AL24" s="18"/>
      <c r="AM24" s="18"/>
      <c r="AN24" s="18"/>
      <c r="AO24" s="18"/>
      <c r="AP24" s="80"/>
      <c r="AT24" s="10"/>
      <c r="AV24" s="18"/>
      <c r="AW24" s="18"/>
      <c r="AX24" s="18"/>
      <c r="AY24" s="18"/>
      <c r="AZ24" s="80"/>
      <c r="BD24" s="33"/>
      <c r="BF24" s="18"/>
      <c r="BG24" s="18"/>
      <c r="BH24" s="18"/>
      <c r="BI24" s="18"/>
      <c r="BJ24" s="80"/>
      <c r="BN24" s="10"/>
      <c r="BT24" s="80"/>
      <c r="BX24" s="10"/>
      <c r="CG24" s="10"/>
    </row>
    <row r="25" spans="1:85" hidden="1">
      <c r="A25" s="56"/>
      <c r="B25" s="56"/>
      <c r="C25" s="56"/>
      <c r="D25" s="57"/>
      <c r="E25" s="57"/>
      <c r="F25" s="56"/>
      <c r="G25" s="5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J25" s="10"/>
      <c r="AK25" s="18"/>
      <c r="AL25" s="18"/>
      <c r="AM25" s="18"/>
      <c r="AN25" s="18"/>
      <c r="AO25" s="18"/>
      <c r="AP25" s="80"/>
      <c r="AT25" s="10"/>
      <c r="AV25" s="18"/>
      <c r="AW25" s="18"/>
      <c r="AX25" s="18"/>
      <c r="AY25" s="18"/>
      <c r="AZ25" s="80"/>
      <c r="BD25" s="33"/>
      <c r="BF25" s="18"/>
      <c r="BG25" s="18"/>
      <c r="BH25" s="18"/>
      <c r="BI25" s="18"/>
      <c r="BJ25" s="80"/>
      <c r="BN25" s="10"/>
      <c r="BT25" s="80"/>
      <c r="BX25" s="10"/>
      <c r="CG25" s="10"/>
    </row>
    <row r="26" spans="1:85" hidden="1"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J26" s="10"/>
      <c r="AK26" s="18"/>
      <c r="AL26" s="18"/>
      <c r="AM26" s="18"/>
      <c r="AN26" s="18"/>
      <c r="AO26" s="18"/>
      <c r="AP26" s="80"/>
      <c r="AT26" s="10"/>
      <c r="AV26" s="18"/>
      <c r="AW26" s="18"/>
      <c r="AX26" s="18"/>
      <c r="AY26" s="18"/>
      <c r="AZ26" s="80"/>
      <c r="BD26" s="33"/>
      <c r="BF26" s="18"/>
      <c r="BG26" s="18"/>
      <c r="BH26" s="18"/>
      <c r="BI26" s="18"/>
      <c r="BJ26" s="80"/>
      <c r="BN26" s="10"/>
      <c r="BT26" s="80"/>
      <c r="BX26" s="10"/>
      <c r="CG26" s="10"/>
    </row>
    <row r="27" spans="1:85" hidden="1">
      <c r="AJ27" s="10"/>
      <c r="AK27" s="18"/>
      <c r="AL27" s="18"/>
      <c r="AM27" s="18"/>
      <c r="AN27" s="18"/>
      <c r="AO27" s="18"/>
      <c r="AP27" s="80"/>
      <c r="AT27" s="10"/>
      <c r="AV27" s="18"/>
      <c r="AW27" s="18"/>
      <c r="AX27" s="18"/>
      <c r="AY27" s="18"/>
      <c r="AZ27" s="80"/>
      <c r="BD27" s="33"/>
      <c r="BF27" s="18"/>
      <c r="BG27" s="18"/>
      <c r="BH27" s="18"/>
      <c r="BI27" s="18"/>
      <c r="BJ27" s="80"/>
      <c r="BN27" s="10"/>
      <c r="BT27" s="80"/>
      <c r="BX27" s="10"/>
      <c r="CG27" s="10"/>
    </row>
    <row r="28" spans="1:85" hidden="1">
      <c r="AJ28" s="10"/>
      <c r="AK28" s="18"/>
      <c r="AL28" s="18"/>
      <c r="AM28" s="18"/>
      <c r="AN28" s="18"/>
      <c r="AO28" s="18"/>
      <c r="AP28" s="80"/>
      <c r="AT28" s="10"/>
      <c r="AV28" s="18"/>
      <c r="AW28" s="18"/>
      <c r="AX28" s="18"/>
      <c r="AY28" s="18"/>
      <c r="AZ28" s="80"/>
      <c r="BD28" s="33"/>
      <c r="BF28" s="18"/>
      <c r="BG28" s="18"/>
      <c r="BH28" s="18"/>
      <c r="BI28" s="18"/>
      <c r="BJ28" s="80"/>
      <c r="BN28" s="10"/>
      <c r="BT28" s="80"/>
      <c r="BX28" s="10"/>
      <c r="CG28" s="10"/>
    </row>
    <row r="29" spans="1:85" hidden="1">
      <c r="AJ29" s="10"/>
      <c r="AK29" s="18"/>
      <c r="AL29" s="18"/>
      <c r="AM29" s="18"/>
      <c r="AN29" s="18"/>
      <c r="AO29" s="18"/>
      <c r="AP29" s="80"/>
      <c r="AT29" s="10"/>
      <c r="AV29" s="18"/>
      <c r="AW29" s="18"/>
      <c r="AX29" s="18"/>
      <c r="AY29" s="18"/>
      <c r="AZ29" s="80"/>
      <c r="BD29" s="33"/>
      <c r="BF29" s="18"/>
      <c r="BG29" s="18"/>
      <c r="BH29" s="18"/>
      <c r="BI29" s="18"/>
      <c r="BJ29" s="80"/>
      <c r="BN29" s="10"/>
      <c r="BT29" s="80"/>
      <c r="BX29" s="10"/>
      <c r="CG29" s="10"/>
    </row>
    <row r="30" spans="1:85" hidden="1">
      <c r="AJ30" s="10"/>
      <c r="AK30" s="18"/>
      <c r="AL30" s="18"/>
      <c r="AM30" s="18"/>
      <c r="AN30" s="18"/>
      <c r="AO30" s="18"/>
      <c r="AP30" s="80"/>
      <c r="AT30" s="10"/>
      <c r="AV30" s="18"/>
      <c r="AW30" s="18"/>
      <c r="AX30" s="18"/>
      <c r="AY30" s="18"/>
      <c r="AZ30" s="80"/>
      <c r="BD30" s="33"/>
      <c r="BF30" s="18"/>
      <c r="BG30" s="18"/>
      <c r="BH30" s="18"/>
      <c r="BI30" s="18"/>
      <c r="BJ30" s="80"/>
      <c r="BN30" s="10"/>
      <c r="BT30" s="80"/>
      <c r="BX30" s="10"/>
      <c r="CG30" s="10"/>
    </row>
    <row r="31" spans="1:85" hidden="1">
      <c r="AJ31" s="10"/>
      <c r="AK31" s="18"/>
      <c r="AL31" s="18"/>
      <c r="AM31" s="18"/>
      <c r="AN31" s="18"/>
      <c r="AO31" s="18"/>
      <c r="AP31" s="80"/>
      <c r="AT31" s="10"/>
      <c r="AV31" s="18"/>
      <c r="AW31" s="18"/>
      <c r="AX31" s="18"/>
      <c r="AY31" s="18"/>
      <c r="AZ31" s="80"/>
      <c r="BD31" s="33"/>
      <c r="BF31" s="18"/>
      <c r="BG31" s="18"/>
      <c r="BH31" s="18"/>
      <c r="BI31" s="18"/>
      <c r="BJ31" s="80"/>
      <c r="BN31" s="10"/>
      <c r="BT31" s="80"/>
      <c r="BX31" s="10"/>
      <c r="CG31" s="10"/>
    </row>
    <row r="32" spans="1:85" hidden="1">
      <c r="AJ32" s="10"/>
      <c r="AK32" s="18"/>
      <c r="AL32" s="18"/>
      <c r="AM32" s="18"/>
      <c r="AN32" s="18"/>
      <c r="AO32" s="18"/>
      <c r="AP32" s="80"/>
      <c r="AT32" s="10"/>
      <c r="AV32" s="18"/>
      <c r="AW32" s="18"/>
      <c r="AX32" s="18"/>
      <c r="AY32" s="18"/>
      <c r="AZ32" s="80"/>
      <c r="BD32" s="33"/>
      <c r="BF32" s="18"/>
      <c r="BG32" s="18"/>
      <c r="BH32" s="18"/>
      <c r="BI32" s="18"/>
      <c r="BJ32" s="80"/>
      <c r="BN32" s="10"/>
      <c r="BT32" s="80"/>
      <c r="BX32" s="10"/>
      <c r="CG32" s="10"/>
    </row>
    <row r="33" spans="4:85" hidden="1">
      <c r="AJ33" s="10"/>
      <c r="AK33" s="18"/>
      <c r="AL33" s="18"/>
      <c r="AM33" s="18"/>
      <c r="AN33" s="18"/>
      <c r="AO33" s="18"/>
      <c r="AP33" s="80"/>
      <c r="AT33" s="10"/>
      <c r="AV33" s="18"/>
      <c r="AW33" s="18"/>
      <c r="AX33" s="18"/>
      <c r="AY33" s="18"/>
      <c r="AZ33" s="80"/>
      <c r="BD33" s="33"/>
      <c r="BF33" s="18"/>
      <c r="BG33" s="18"/>
      <c r="BH33" s="18"/>
      <c r="BI33" s="18"/>
      <c r="BJ33" s="80"/>
      <c r="BN33" s="10"/>
      <c r="BT33" s="80"/>
      <c r="BX33" s="10"/>
      <c r="CG33" s="10"/>
    </row>
    <row r="34" spans="4:85" ht="13.15" hidden="1">
      <c r="D34" s="12" t="s">
        <v>234</v>
      </c>
      <c r="H34" s="12" t="s">
        <v>233</v>
      </c>
      <c r="N34" s="12" t="s">
        <v>232</v>
      </c>
      <c r="AJ34" s="10"/>
      <c r="AK34" s="18"/>
      <c r="AL34" s="18"/>
      <c r="AM34" s="18"/>
      <c r="AN34" s="18"/>
      <c r="AO34" s="18"/>
      <c r="AP34" s="80"/>
      <c r="AT34" s="10"/>
      <c r="AV34" s="18"/>
      <c r="AW34" s="18"/>
      <c r="AX34" s="18"/>
      <c r="AY34" s="18"/>
      <c r="AZ34" s="80"/>
      <c r="BD34" s="33"/>
      <c r="BF34" s="18"/>
      <c r="BG34" s="18"/>
      <c r="BH34" s="18"/>
      <c r="BI34" s="18"/>
      <c r="BJ34" s="80"/>
      <c r="BN34" s="10"/>
      <c r="BT34" s="80"/>
      <c r="BX34" s="10"/>
      <c r="CG34" s="10"/>
    </row>
    <row r="35" spans="4:85" hidden="1">
      <c r="D35" t="s">
        <v>64</v>
      </c>
      <c r="E35" s="36">
        <f>MIN(AN3:AN94)</f>
        <v>0</v>
      </c>
      <c r="F35" t="s">
        <v>66</v>
      </c>
      <c r="H35" t="s">
        <v>64</v>
      </c>
      <c r="K35" s="36">
        <f>MIN(AX3:AX94)</f>
        <v>0</v>
      </c>
      <c r="L35" t="s">
        <v>66</v>
      </c>
      <c r="N35" t="s">
        <v>64</v>
      </c>
      <c r="P35" s="36">
        <f>MIN(BH3:BH94)</f>
        <v>0</v>
      </c>
      <c r="Q35" t="s">
        <v>66</v>
      </c>
      <c r="AJ35" s="10"/>
      <c r="AK35" s="18"/>
      <c r="AL35" s="18"/>
      <c r="AM35" s="18"/>
      <c r="AN35" s="18"/>
      <c r="AO35" s="18"/>
      <c r="AP35" s="80"/>
      <c r="AT35" s="10"/>
      <c r="AV35" s="18"/>
      <c r="AW35" s="18"/>
      <c r="AX35" s="18"/>
      <c r="AY35" s="18"/>
      <c r="AZ35" s="80"/>
      <c r="BD35" s="33"/>
      <c r="BF35" s="18"/>
      <c r="BG35" s="18"/>
      <c r="BH35" s="18"/>
      <c r="BI35" s="18"/>
      <c r="BJ35" s="80"/>
      <c r="BN35" s="10"/>
      <c r="BT35" s="80"/>
      <c r="BX35" s="10"/>
      <c r="CG35" s="10"/>
    </row>
    <row r="36" spans="4:85" hidden="1">
      <c r="D36" t="s">
        <v>65</v>
      </c>
      <c r="E36">
        <f>270-76</f>
        <v>194</v>
      </c>
      <c r="F36" t="s">
        <v>67</v>
      </c>
      <c r="H36" t="s">
        <v>65</v>
      </c>
      <c r="K36">
        <f>325-76</f>
        <v>249</v>
      </c>
      <c r="L36" t="s">
        <v>67</v>
      </c>
      <c r="N36" t="s">
        <v>65</v>
      </c>
      <c r="P36">
        <f>310-76</f>
        <v>234</v>
      </c>
      <c r="Q36" t="s">
        <v>67</v>
      </c>
      <c r="AJ36" s="10"/>
      <c r="AK36" s="18"/>
      <c r="AL36" s="18"/>
      <c r="AM36" s="18"/>
      <c r="AN36" s="18"/>
      <c r="AO36" s="18"/>
      <c r="AP36" s="80"/>
      <c r="AT36" s="10"/>
      <c r="AV36" s="18"/>
      <c r="AW36" s="18"/>
      <c r="AX36" s="18"/>
      <c r="AY36" s="18"/>
      <c r="AZ36" s="80"/>
      <c r="BD36" s="33"/>
      <c r="BF36" s="18"/>
      <c r="BG36" s="18"/>
      <c r="BH36" s="18"/>
      <c r="BI36" s="18"/>
      <c r="BJ36" s="80"/>
      <c r="BN36" s="10"/>
      <c r="BT36" s="80"/>
      <c r="BX36" s="10"/>
      <c r="CG36" s="10"/>
    </row>
    <row r="37" spans="4:85" hidden="1">
      <c r="D37" t="s">
        <v>68</v>
      </c>
      <c r="E37" s="36" t="e">
        <f>E36/E35*1000/24/60/60</f>
        <v>#DIV/0!</v>
      </c>
      <c r="F37" t="s">
        <v>69</v>
      </c>
      <c r="H37" t="s">
        <v>68</v>
      </c>
      <c r="K37" s="36" t="e">
        <f>K36/K35*1000/24/60/60</f>
        <v>#DIV/0!</v>
      </c>
      <c r="L37" t="s">
        <v>69</v>
      </c>
      <c r="N37" t="s">
        <v>68</v>
      </c>
      <c r="P37" s="36" t="e">
        <f>P36/P35*1000/24/60/60</f>
        <v>#DIV/0!</v>
      </c>
      <c r="Q37" t="s">
        <v>69</v>
      </c>
      <c r="AJ37" s="10"/>
      <c r="AK37" s="18"/>
      <c r="AL37" s="18"/>
      <c r="AM37" s="18"/>
      <c r="AN37" s="18"/>
      <c r="AO37" s="18"/>
      <c r="AP37" s="80"/>
      <c r="AT37" s="10"/>
      <c r="AV37" s="18"/>
      <c r="AW37" s="18"/>
      <c r="AX37" s="18"/>
      <c r="AY37" s="18"/>
      <c r="AZ37" s="80"/>
      <c r="BD37" s="33"/>
      <c r="BF37" s="18"/>
      <c r="BG37" s="18"/>
      <c r="BH37" s="18"/>
      <c r="BI37" s="18"/>
      <c r="BJ37" s="80"/>
      <c r="BN37" s="10"/>
      <c r="BT37" s="80"/>
      <c r="BX37" s="10"/>
      <c r="CG37" s="10"/>
    </row>
    <row r="38" spans="4:85" hidden="1">
      <c r="AJ38" s="10"/>
      <c r="AK38" s="18"/>
      <c r="AL38" s="18"/>
      <c r="AM38" s="18"/>
      <c r="AN38" s="18"/>
      <c r="AO38" s="18"/>
      <c r="AP38" s="80"/>
      <c r="AT38" s="10"/>
      <c r="AV38" s="18"/>
      <c r="AW38" s="18"/>
      <c r="AX38" s="18"/>
      <c r="AY38" s="18"/>
      <c r="AZ38" s="80"/>
      <c r="BD38" s="33"/>
      <c r="BF38" s="18"/>
      <c r="BG38" s="18"/>
      <c r="BH38" s="18"/>
      <c r="BI38" s="18"/>
      <c r="BJ38" s="80"/>
      <c r="BN38" s="10"/>
      <c r="BT38" s="80"/>
      <c r="BX38" s="10"/>
      <c r="CG38" s="10"/>
    </row>
    <row r="39" spans="4:85" hidden="1">
      <c r="R39" s="10"/>
      <c r="AJ39" s="10"/>
      <c r="AK39" s="18"/>
      <c r="AL39" s="18"/>
      <c r="AM39" s="18"/>
      <c r="AN39" s="18"/>
      <c r="AO39" s="18"/>
      <c r="AP39" s="80"/>
      <c r="AT39" s="10"/>
      <c r="AV39" s="18"/>
      <c r="AW39" s="18"/>
      <c r="AX39" s="18"/>
      <c r="AY39" s="18"/>
      <c r="AZ39" s="80"/>
      <c r="BD39" s="33"/>
      <c r="BF39" s="18"/>
      <c r="BG39" s="18"/>
      <c r="BH39" s="18"/>
      <c r="BI39" s="18"/>
      <c r="BJ39" s="80"/>
      <c r="BN39" s="10"/>
      <c r="BT39" s="80"/>
      <c r="BX39" s="10"/>
      <c r="CG39" s="10"/>
    </row>
    <row r="40" spans="4:85" hidden="1">
      <c r="R40" s="10"/>
      <c r="W40">
        <v>270</v>
      </c>
      <c r="AJ40" s="10"/>
      <c r="AK40" s="18"/>
      <c r="AL40" s="18"/>
      <c r="AM40" s="18"/>
      <c r="AN40" s="18"/>
      <c r="AO40" s="18"/>
      <c r="AP40" s="80"/>
      <c r="AT40" s="10"/>
      <c r="AV40" s="18"/>
      <c r="AW40" s="18"/>
      <c r="AX40" s="18"/>
      <c r="AY40" s="18"/>
      <c r="AZ40" s="80"/>
      <c r="BD40" s="33"/>
      <c r="BF40" s="18"/>
      <c r="BG40" s="18"/>
      <c r="BH40" s="18"/>
      <c r="BI40" s="18"/>
      <c r="BJ40" s="80"/>
      <c r="BN40" s="10"/>
      <c r="BT40" s="80"/>
      <c r="CG40" s="10"/>
    </row>
    <row r="41" spans="4:85" hidden="1">
      <c r="E41" s="24"/>
      <c r="W41">
        <v>206</v>
      </c>
      <c r="X41">
        <f>W40-W41</f>
        <v>64</v>
      </c>
      <c r="Z41" s="49">
        <f>X41/(W40-W42)</f>
        <v>0.32989690721649484</v>
      </c>
      <c r="AJ41" s="10"/>
      <c r="AK41" s="18"/>
      <c r="AL41" s="18"/>
      <c r="AM41" s="18"/>
      <c r="AN41" s="18"/>
      <c r="AO41" s="18"/>
      <c r="AP41" s="80"/>
      <c r="AT41" s="10"/>
      <c r="AV41" s="18"/>
      <c r="AW41" s="18"/>
      <c r="AX41" s="18"/>
      <c r="AY41" s="18"/>
      <c r="AZ41" s="80"/>
      <c r="BD41" s="33"/>
      <c r="BF41" s="18"/>
      <c r="BG41" s="18"/>
      <c r="BH41" s="18"/>
      <c r="BI41" s="18"/>
      <c r="BJ41" s="80"/>
      <c r="BN41" s="10"/>
      <c r="BT41" s="80"/>
      <c r="CG41" s="10"/>
    </row>
    <row r="42" spans="4:85" hidden="1">
      <c r="E42" s="24"/>
      <c r="W42">
        <v>76</v>
      </c>
      <c r="X42">
        <f>W41-W42</f>
        <v>130</v>
      </c>
      <c r="Z42" s="49">
        <f>X42/(W40-W42)</f>
        <v>0.67010309278350511</v>
      </c>
      <c r="AJ42" s="10"/>
      <c r="AK42" s="18"/>
      <c r="AL42" s="18"/>
      <c r="AM42" s="18"/>
      <c r="AN42" s="18"/>
      <c r="AO42" s="18"/>
      <c r="AP42" s="80"/>
      <c r="AT42" s="10"/>
      <c r="AV42" s="18"/>
      <c r="AW42" s="18"/>
      <c r="AX42" s="18"/>
      <c r="AY42" s="18"/>
      <c r="AZ42" s="80"/>
      <c r="BD42" s="33"/>
      <c r="BF42" s="18"/>
      <c r="BG42" s="18"/>
      <c r="BH42" s="18"/>
      <c r="BI42" s="18"/>
      <c r="BJ42" s="80"/>
      <c r="BN42" s="10"/>
      <c r="BT42" s="80"/>
      <c r="CG42" s="10"/>
    </row>
    <row r="43" spans="4:85" hidden="1">
      <c r="E43" s="24"/>
      <c r="AJ43" s="10"/>
      <c r="AK43" s="18"/>
      <c r="AL43" s="18"/>
      <c r="AM43" s="18"/>
      <c r="AN43" s="18"/>
      <c r="AO43" s="18"/>
      <c r="AP43" s="80"/>
      <c r="AT43" s="10"/>
      <c r="AV43" s="18"/>
      <c r="AW43" s="18"/>
      <c r="AX43" s="18"/>
      <c r="AY43" s="18"/>
      <c r="AZ43" s="80"/>
      <c r="BD43" s="33"/>
      <c r="BF43" s="18"/>
      <c r="BG43" s="18"/>
      <c r="BH43" s="18"/>
      <c r="BI43" s="18"/>
      <c r="BJ43" s="80"/>
      <c r="BN43" s="10"/>
      <c r="BT43" s="80"/>
      <c r="CG43" s="10"/>
    </row>
    <row r="44" spans="4:85" hidden="1">
      <c r="E44" s="24"/>
      <c r="AJ44" s="10"/>
      <c r="AK44" s="18"/>
      <c r="AL44" s="18"/>
      <c r="AM44" s="18"/>
      <c r="AN44" s="18"/>
      <c r="AO44" s="18"/>
      <c r="AP44" s="80"/>
      <c r="AT44" s="10"/>
      <c r="AV44" s="18"/>
      <c r="AW44" s="18"/>
      <c r="AX44" s="18"/>
      <c r="AY44" s="18"/>
      <c r="AZ44" s="80"/>
      <c r="BD44" s="33"/>
      <c r="BF44" s="18"/>
      <c r="BG44" s="18"/>
      <c r="BH44" s="18"/>
      <c r="BI44" s="18"/>
      <c r="BJ44" s="80"/>
      <c r="BN44" s="10"/>
      <c r="BT44" s="80"/>
      <c r="CG44" s="10"/>
    </row>
    <row r="45" spans="4:85" hidden="1">
      <c r="E45" s="24"/>
      <c r="AJ45" s="10"/>
      <c r="AK45" s="18"/>
      <c r="AL45" s="18"/>
      <c r="AM45" s="18"/>
      <c r="AN45" s="18"/>
      <c r="AO45" s="18"/>
      <c r="AP45" s="80"/>
      <c r="AT45" s="10"/>
      <c r="AV45" s="18"/>
      <c r="AW45" s="18"/>
      <c r="AX45" s="18"/>
      <c r="AY45" s="18"/>
      <c r="AZ45" s="80"/>
      <c r="BD45" s="33"/>
      <c r="BF45" s="18"/>
      <c r="BG45" s="18"/>
      <c r="BH45" s="18"/>
      <c r="BI45" s="18"/>
      <c r="BJ45" s="80"/>
      <c r="BN45" s="10"/>
      <c r="BT45" s="80"/>
      <c r="CG45" s="10"/>
    </row>
    <row r="46" spans="4:85" hidden="1">
      <c r="E46" s="24"/>
      <c r="AJ46" s="10"/>
      <c r="AK46" s="18"/>
      <c r="AL46" s="18"/>
      <c r="AM46" s="18"/>
      <c r="AN46" s="18"/>
      <c r="AO46" s="18"/>
      <c r="AP46" s="80"/>
      <c r="AT46" s="10"/>
      <c r="AV46" s="18"/>
      <c r="AW46" s="18"/>
      <c r="AX46" s="18"/>
      <c r="AY46" s="18"/>
      <c r="AZ46" s="80"/>
      <c r="BD46" s="33"/>
      <c r="BF46" s="18"/>
      <c r="BG46" s="18"/>
      <c r="BH46" s="18"/>
      <c r="BI46" s="18"/>
      <c r="BJ46" s="80"/>
      <c r="BN46" s="10"/>
      <c r="BT46" s="80"/>
      <c r="CG46" s="10"/>
    </row>
    <row r="47" spans="4:85" hidden="1">
      <c r="E47" s="24"/>
      <c r="AJ47" s="10"/>
      <c r="AK47" s="18"/>
      <c r="AL47" s="18"/>
      <c r="AM47" s="18"/>
      <c r="AN47" s="18"/>
      <c r="AO47" s="18"/>
      <c r="AP47" s="80"/>
      <c r="AT47" s="10"/>
      <c r="AV47" s="18"/>
      <c r="AW47" s="18"/>
      <c r="AX47" s="18"/>
      <c r="AY47" s="18"/>
      <c r="AZ47" s="80"/>
      <c r="BD47" s="33"/>
      <c r="BF47" s="18"/>
      <c r="BG47" s="18"/>
      <c r="BH47" s="18"/>
      <c r="BI47" s="18"/>
      <c r="BJ47" s="80"/>
      <c r="BN47" s="10"/>
      <c r="BT47" s="80"/>
      <c r="CG47" s="10"/>
    </row>
    <row r="48" spans="4:85" hidden="1">
      <c r="E48" s="24"/>
      <c r="AJ48" s="10"/>
      <c r="AK48" s="18"/>
      <c r="AL48" s="18"/>
      <c r="AM48" s="18"/>
      <c r="AN48" s="18"/>
      <c r="AO48" s="18"/>
      <c r="AP48" s="80"/>
      <c r="AT48" s="10"/>
      <c r="AV48" s="18"/>
      <c r="AW48" s="18"/>
      <c r="AX48" s="18"/>
      <c r="AY48" s="18"/>
      <c r="AZ48" s="80"/>
      <c r="BD48" s="33"/>
      <c r="BF48" s="18"/>
      <c r="BG48" s="18"/>
      <c r="BH48" s="18"/>
      <c r="BI48" s="18"/>
      <c r="BJ48" s="80"/>
      <c r="BN48" s="10"/>
      <c r="BT48" s="80"/>
      <c r="CG48" s="10"/>
    </row>
    <row r="49" spans="5:85" hidden="1">
      <c r="E49" s="24"/>
      <c r="AJ49" s="10"/>
      <c r="AK49" s="18"/>
      <c r="AL49" s="18"/>
      <c r="AM49" s="18"/>
      <c r="AN49" s="18"/>
      <c r="AO49" s="18"/>
      <c r="AP49" s="80"/>
      <c r="AT49" s="10"/>
      <c r="AV49" s="18"/>
      <c r="AW49" s="18"/>
      <c r="AX49" s="18"/>
      <c r="AY49" s="18"/>
      <c r="AZ49" s="80"/>
      <c r="BD49" s="33"/>
      <c r="BF49" s="18"/>
      <c r="BG49" s="18"/>
      <c r="BH49" s="18"/>
      <c r="BI49" s="18"/>
      <c r="BJ49" s="80"/>
      <c r="BN49" s="10"/>
      <c r="BT49" s="80"/>
      <c r="CG49" s="10"/>
    </row>
    <row r="50" spans="5:85" hidden="1">
      <c r="E50" s="24"/>
      <c r="AJ50" s="10"/>
      <c r="AK50" s="18"/>
      <c r="AL50" s="18"/>
      <c r="AM50" s="18"/>
      <c r="AN50" s="18"/>
      <c r="AO50" s="18"/>
      <c r="AP50" s="80"/>
      <c r="AT50" s="10"/>
      <c r="AV50" s="18"/>
      <c r="AW50" s="18"/>
      <c r="AX50" s="18"/>
      <c r="AY50" s="18"/>
      <c r="AZ50" s="80"/>
      <c r="BA50" s="25"/>
      <c r="BD50" s="33"/>
      <c r="BF50" s="18"/>
      <c r="BG50" s="18"/>
      <c r="BH50" s="18"/>
      <c r="BI50" s="18"/>
      <c r="BJ50" s="80"/>
      <c r="BT50" s="80"/>
      <c r="CG50" s="10"/>
    </row>
    <row r="51" spans="5:85" hidden="1">
      <c r="E51" s="24"/>
      <c r="AJ51" s="10"/>
      <c r="AK51" s="18"/>
      <c r="AL51" s="18"/>
      <c r="AM51" s="18"/>
      <c r="AN51" s="18"/>
      <c r="AO51" s="18"/>
      <c r="AP51" s="80"/>
      <c r="AQ51" s="25"/>
      <c r="AT51" s="10"/>
      <c r="AV51" s="18"/>
      <c r="AW51" s="18"/>
      <c r="AX51" s="18"/>
      <c r="AY51" s="18"/>
      <c r="AZ51" s="80"/>
      <c r="BA51" s="25"/>
      <c r="BD51" s="33"/>
      <c r="BF51" s="18"/>
      <c r="BG51" s="18"/>
      <c r="BH51" s="18"/>
      <c r="BI51" s="18"/>
      <c r="BJ51" s="80"/>
      <c r="BT51" s="80"/>
      <c r="CG51" s="10"/>
    </row>
    <row r="52" spans="5:85" hidden="1">
      <c r="E52" s="24"/>
      <c r="AJ52" s="10"/>
      <c r="AK52" s="18"/>
      <c r="AL52" s="18"/>
      <c r="AM52" s="18"/>
      <c r="AN52" s="18"/>
      <c r="AO52" s="18"/>
      <c r="AP52" s="80"/>
      <c r="AT52" s="10"/>
      <c r="AZ52" s="80"/>
      <c r="BD52" s="33"/>
      <c r="BF52" s="18"/>
      <c r="BG52" s="18"/>
      <c r="BH52" s="18"/>
      <c r="BI52" s="18"/>
      <c r="BJ52" s="80"/>
      <c r="BT52" s="80"/>
      <c r="CG52" s="10"/>
    </row>
    <row r="53" spans="5:85" hidden="1">
      <c r="E53" s="24"/>
      <c r="AJ53" s="10"/>
      <c r="AK53" s="18"/>
      <c r="AL53" s="18"/>
      <c r="AM53" s="18"/>
      <c r="AN53" s="18"/>
      <c r="AO53" s="18"/>
      <c r="AP53" s="80"/>
      <c r="AT53" s="10"/>
      <c r="AZ53" s="80"/>
      <c r="BD53" s="33"/>
      <c r="BF53" s="18"/>
      <c r="BG53" s="18"/>
      <c r="BH53" s="18"/>
      <c r="BI53" s="18"/>
      <c r="BJ53" s="80"/>
      <c r="BT53" s="80"/>
      <c r="CG53" s="10"/>
    </row>
    <row r="54" spans="5:85" hidden="1">
      <c r="E54" s="24"/>
      <c r="AJ54" s="10"/>
      <c r="AK54" s="18"/>
      <c r="AL54" s="18"/>
      <c r="AM54" s="18"/>
      <c r="AN54" s="18"/>
      <c r="AO54" s="18"/>
      <c r="AP54" s="80"/>
      <c r="AT54" s="10"/>
      <c r="AZ54" s="80"/>
      <c r="BD54" s="33"/>
      <c r="BJ54" s="80"/>
      <c r="BT54" s="80"/>
      <c r="CG54" s="10"/>
    </row>
    <row r="55" spans="5:85" hidden="1">
      <c r="E55" s="24"/>
      <c r="AJ55" s="10"/>
      <c r="AK55" s="18"/>
      <c r="AL55" s="18"/>
      <c r="AM55" s="18"/>
      <c r="AN55" s="18"/>
      <c r="AO55" s="18"/>
      <c r="AP55" s="80"/>
      <c r="AT55" s="10"/>
      <c r="AZ55" s="80"/>
      <c r="BD55" s="33"/>
      <c r="BJ55" s="80"/>
      <c r="BT55" s="80"/>
      <c r="CG55" s="10"/>
    </row>
    <row r="56" spans="5:85" hidden="1">
      <c r="E56" s="24"/>
      <c r="AJ56" s="10"/>
      <c r="AK56" s="18"/>
      <c r="AL56" s="18"/>
      <c r="AM56" s="18"/>
      <c r="AN56" s="18"/>
      <c r="AO56" s="18"/>
      <c r="AP56" s="80"/>
      <c r="AT56" s="10"/>
      <c r="AZ56" s="80"/>
      <c r="BD56" s="33"/>
      <c r="BJ56" s="80"/>
      <c r="BT56" s="80"/>
      <c r="CG56" s="10"/>
    </row>
    <row r="57" spans="5:85" hidden="1">
      <c r="E57" s="24"/>
      <c r="AJ57" s="10"/>
      <c r="AK57" s="18"/>
      <c r="AL57" s="18"/>
      <c r="AM57" s="18"/>
      <c r="AN57" s="18"/>
      <c r="AO57" s="18"/>
      <c r="AP57" s="80"/>
      <c r="AT57" s="10"/>
      <c r="AZ57" s="80"/>
      <c r="BD57" s="33"/>
      <c r="BJ57" s="80"/>
      <c r="BT57" s="80"/>
      <c r="CG57" s="10"/>
    </row>
    <row r="58" spans="5:85" hidden="1">
      <c r="E58" s="24"/>
      <c r="AJ58" s="10"/>
      <c r="AK58" s="18"/>
      <c r="AL58" s="18"/>
      <c r="AM58" s="18"/>
      <c r="AN58" s="18"/>
      <c r="AO58" s="18"/>
      <c r="AP58" s="80"/>
      <c r="AT58" s="10"/>
      <c r="AZ58" s="80"/>
      <c r="BD58" s="33"/>
      <c r="BJ58" s="80"/>
      <c r="BT58" s="80"/>
      <c r="CG58" s="10"/>
    </row>
    <row r="59" spans="5:85" hidden="1">
      <c r="E59" s="24"/>
      <c r="AJ59" s="10"/>
      <c r="AK59" s="18"/>
      <c r="AL59" s="18"/>
      <c r="AM59" s="18"/>
      <c r="AN59" s="18"/>
      <c r="AO59" s="18"/>
      <c r="AP59" s="80"/>
      <c r="AT59" s="10"/>
      <c r="AZ59" s="80"/>
      <c r="BD59" s="33"/>
      <c r="BJ59" s="80"/>
      <c r="BT59" s="80"/>
      <c r="CG59" s="10"/>
    </row>
    <row r="60" spans="5:85" hidden="1">
      <c r="E60" s="24"/>
      <c r="AJ60" s="10"/>
      <c r="AK60" s="18"/>
      <c r="AL60" s="18"/>
      <c r="AM60" s="18"/>
      <c r="AN60" s="18"/>
      <c r="AO60" s="18"/>
      <c r="AP60" s="80"/>
      <c r="AT60" s="10"/>
      <c r="AZ60" s="80"/>
      <c r="BD60" s="33"/>
      <c r="BJ60" s="80"/>
      <c r="BT60" s="80"/>
      <c r="CG60" s="10"/>
    </row>
    <row r="61" spans="5:85" hidden="1">
      <c r="E61" s="24"/>
      <c r="AJ61" s="10"/>
      <c r="AK61" s="18"/>
      <c r="AL61" s="18"/>
      <c r="AM61" s="18"/>
      <c r="AN61" s="18"/>
      <c r="AO61" s="18"/>
      <c r="AP61" s="80"/>
      <c r="AT61" s="10"/>
      <c r="AZ61" s="80"/>
      <c r="BD61" s="33"/>
      <c r="BJ61" s="80"/>
      <c r="BT61" s="80"/>
      <c r="CG61" s="10"/>
    </row>
    <row r="62" spans="5:85" hidden="1">
      <c r="E62" s="24"/>
      <c r="AJ62" s="10"/>
      <c r="AK62" s="18"/>
      <c r="AL62" s="18"/>
      <c r="AM62" s="18"/>
      <c r="AN62" s="18"/>
      <c r="AO62" s="18"/>
      <c r="AP62" s="80"/>
      <c r="AT62" s="10"/>
      <c r="AZ62" s="80"/>
      <c r="BD62" s="33"/>
      <c r="BJ62" s="80"/>
      <c r="BT62" s="80"/>
      <c r="CG62" s="10"/>
    </row>
    <row r="63" spans="5:85" hidden="1">
      <c r="E63" s="24"/>
      <c r="AJ63" s="10"/>
      <c r="AK63" s="18"/>
      <c r="AL63" s="18"/>
      <c r="AM63" s="18"/>
      <c r="AN63" s="18"/>
      <c r="AO63" s="18"/>
      <c r="AP63" s="80"/>
      <c r="AT63" s="10"/>
      <c r="AZ63" s="80"/>
      <c r="BD63" s="33"/>
      <c r="BJ63" s="80"/>
      <c r="BT63" s="80"/>
      <c r="CG63" s="10"/>
    </row>
    <row r="64" spans="5:85" hidden="1">
      <c r="E64" s="24"/>
      <c r="AJ64" s="10"/>
      <c r="AK64" s="18"/>
      <c r="AL64" s="18"/>
      <c r="AM64" s="18"/>
      <c r="AN64" s="18"/>
      <c r="AO64" s="18"/>
      <c r="AP64" s="80"/>
      <c r="AT64" s="10"/>
      <c r="AZ64" s="80"/>
      <c r="BD64" s="33"/>
      <c r="BJ64" s="80"/>
      <c r="BT64" s="80"/>
      <c r="CG64" s="10"/>
    </row>
    <row r="65" spans="5:85" hidden="1">
      <c r="E65" s="24"/>
      <c r="AJ65" s="10"/>
      <c r="AK65" s="78"/>
      <c r="AL65" s="78"/>
      <c r="AM65" s="10"/>
      <c r="AN65" s="10"/>
      <c r="AP65" s="80"/>
      <c r="AT65" s="10"/>
      <c r="AZ65" s="80"/>
      <c r="BD65" s="33"/>
      <c r="BJ65" s="80"/>
      <c r="BT65" s="80"/>
      <c r="CG65" s="10"/>
    </row>
    <row r="66" spans="5:85" hidden="1">
      <c r="E66" s="24"/>
      <c r="AJ66" s="10"/>
      <c r="AK66" s="78"/>
      <c r="AL66" s="78"/>
      <c r="AM66" s="10"/>
      <c r="AN66" s="10"/>
      <c r="AP66" s="80"/>
      <c r="AT66" s="10"/>
      <c r="AZ66" s="80"/>
      <c r="BD66" s="33"/>
      <c r="BJ66" s="80"/>
      <c r="BT66" s="80"/>
      <c r="CG66" s="10"/>
    </row>
    <row r="67" spans="5:85" hidden="1">
      <c r="E67" s="24"/>
      <c r="AJ67" s="10"/>
      <c r="AK67" s="78"/>
      <c r="AL67" s="78"/>
      <c r="AM67" s="10"/>
      <c r="AN67" s="10"/>
      <c r="AP67" s="80"/>
      <c r="AT67" s="10"/>
      <c r="AZ67" s="80"/>
      <c r="BD67" s="33"/>
      <c r="BJ67" s="80"/>
      <c r="BT67" s="80"/>
      <c r="CG67" s="10"/>
    </row>
    <row r="68" spans="5:85" hidden="1">
      <c r="E68" s="24"/>
      <c r="AJ68" s="10"/>
      <c r="AK68" s="78"/>
      <c r="AL68" s="78"/>
      <c r="AM68" s="10"/>
      <c r="AN68" s="10"/>
      <c r="AP68" s="80"/>
      <c r="AT68" s="10"/>
      <c r="AZ68" s="80"/>
      <c r="BD68" s="33"/>
      <c r="BJ68" s="80"/>
      <c r="BT68" s="80"/>
      <c r="CG68" s="10"/>
    </row>
    <row r="69" spans="5:85" hidden="1">
      <c r="E69" s="24"/>
      <c r="AJ69" s="10"/>
      <c r="AK69" s="78"/>
      <c r="AL69" s="78"/>
      <c r="AM69" s="10"/>
      <c r="AN69" s="10"/>
      <c r="AP69" s="80"/>
      <c r="AT69" s="10"/>
      <c r="AZ69" s="80"/>
      <c r="BD69" s="33"/>
      <c r="BJ69" s="80"/>
      <c r="BT69" s="80"/>
      <c r="CG69" s="10"/>
    </row>
    <row r="70" spans="5:85" hidden="1">
      <c r="E70" s="24"/>
      <c r="AK70" s="78"/>
      <c r="AL70" s="78"/>
      <c r="AM70" s="10"/>
      <c r="AN70" s="10"/>
      <c r="AP70" s="80"/>
      <c r="AZ70" s="80"/>
      <c r="BD70" s="33"/>
      <c r="BJ70" s="80"/>
      <c r="BT70" s="80"/>
      <c r="CG70" s="10"/>
    </row>
    <row r="71" spans="5:85" hidden="1">
      <c r="E71" s="24"/>
      <c r="AK71" s="78"/>
      <c r="AL71" s="78"/>
      <c r="AM71" s="10"/>
      <c r="AN71" s="10"/>
      <c r="AP71" s="80"/>
      <c r="AZ71" s="80"/>
      <c r="BD71" s="33"/>
      <c r="BJ71" s="80"/>
      <c r="BT71" s="80"/>
      <c r="CG71" s="10"/>
    </row>
    <row r="72" spans="5:85" hidden="1">
      <c r="E72" s="24"/>
      <c r="AK72" s="78"/>
      <c r="AL72" s="78"/>
      <c r="AM72" s="10"/>
      <c r="AN72" s="10"/>
      <c r="AP72" s="80"/>
      <c r="AZ72" s="80"/>
      <c r="BD72" s="33"/>
      <c r="BJ72" s="80"/>
      <c r="BT72" s="80"/>
      <c r="CG72" s="10"/>
    </row>
    <row r="73" spans="5:85" hidden="1">
      <c r="E73" s="24"/>
      <c r="AK73" s="78"/>
      <c r="AL73" s="78"/>
      <c r="AM73" s="10"/>
      <c r="AN73" s="10"/>
      <c r="AP73" s="80"/>
      <c r="AZ73" s="80"/>
      <c r="BD73" s="33"/>
      <c r="BJ73" s="80"/>
      <c r="BT73" s="80"/>
      <c r="CG73" s="10"/>
    </row>
    <row r="74" spans="5:85" hidden="1">
      <c r="E74" s="24"/>
      <c r="AK74" s="78"/>
      <c r="AL74" s="78"/>
      <c r="AM74" s="10"/>
      <c r="AN74" s="10"/>
      <c r="AP74" s="80"/>
      <c r="AZ74" s="80"/>
      <c r="BD74" s="33"/>
      <c r="BJ74" s="80"/>
      <c r="BT74" s="80"/>
      <c r="CG74" s="10"/>
    </row>
    <row r="75" spans="5:85" hidden="1">
      <c r="E75" s="24"/>
      <c r="AK75" s="78"/>
      <c r="AL75" s="78"/>
      <c r="AM75" s="10"/>
      <c r="AN75" s="10"/>
      <c r="AP75" s="80"/>
      <c r="AZ75" s="80"/>
      <c r="BD75" s="33"/>
      <c r="BJ75" s="80"/>
      <c r="BT75" s="80"/>
      <c r="CG75" s="10"/>
    </row>
    <row r="76" spans="5:85" hidden="1">
      <c r="E76" s="24"/>
      <c r="AK76" s="78"/>
      <c r="AL76" s="78"/>
      <c r="AM76" s="10"/>
      <c r="AN76" s="10"/>
      <c r="AP76" s="80"/>
      <c r="AZ76" s="80"/>
      <c r="BD76" s="33"/>
      <c r="BJ76" s="80"/>
      <c r="BT76" s="80"/>
      <c r="CG76" s="10"/>
    </row>
    <row r="77" spans="5:85" hidden="1">
      <c r="E77" s="24"/>
      <c r="AK77" s="78"/>
      <c r="AL77" s="78"/>
      <c r="AM77" s="10"/>
      <c r="AN77" s="10"/>
      <c r="AP77" s="80"/>
      <c r="AZ77" s="80"/>
      <c r="BD77" s="33"/>
      <c r="BJ77" s="80"/>
      <c r="BT77" s="80"/>
      <c r="CG77" s="10"/>
    </row>
    <row r="78" spans="5:85" hidden="1">
      <c r="E78" s="24"/>
      <c r="AK78" s="78"/>
      <c r="AL78" s="78"/>
      <c r="AM78" s="10"/>
      <c r="AN78" s="10"/>
      <c r="AP78" s="80"/>
      <c r="AZ78" s="80"/>
      <c r="BD78" s="33"/>
      <c r="BJ78" s="80"/>
      <c r="BT78" s="80"/>
      <c r="CG78" s="10"/>
    </row>
    <row r="79" spans="5:85" hidden="1">
      <c r="E79" s="24"/>
      <c r="AK79" s="78"/>
      <c r="AL79" s="78"/>
      <c r="AM79" s="10"/>
      <c r="AN79" s="10"/>
      <c r="AP79" s="80"/>
      <c r="AZ79" s="80"/>
      <c r="BD79" s="33"/>
      <c r="BJ79" s="80"/>
      <c r="BT79" s="80"/>
      <c r="CG79" s="10"/>
    </row>
    <row r="80" spans="5:85" hidden="1">
      <c r="E80" s="24"/>
      <c r="AK80" s="78"/>
      <c r="AL80" s="78"/>
      <c r="AM80" s="10"/>
      <c r="AN80" s="10"/>
      <c r="AP80" s="80"/>
      <c r="AZ80" s="80"/>
      <c r="BD80" s="33"/>
      <c r="BJ80" s="80"/>
      <c r="BT80" s="80"/>
      <c r="CG80" s="10"/>
    </row>
    <row r="81" spans="5:85" hidden="1">
      <c r="E81" s="24"/>
      <c r="AK81" s="78"/>
      <c r="AL81" s="78"/>
      <c r="AM81" s="10"/>
      <c r="AN81" s="10"/>
      <c r="AP81" s="80"/>
      <c r="AZ81" s="80"/>
      <c r="BD81" s="33"/>
      <c r="BJ81" s="80"/>
      <c r="BT81" s="80"/>
      <c r="CG81" s="10"/>
    </row>
    <row r="82" spans="5:85" hidden="1">
      <c r="E82" s="24"/>
      <c r="AK82" s="78"/>
      <c r="AL82" s="78"/>
      <c r="AM82" s="10"/>
      <c r="AN82" s="10"/>
      <c r="AP82" s="80"/>
      <c r="AZ82" s="80"/>
      <c r="BD82" s="33"/>
      <c r="BJ82" s="80"/>
      <c r="BT82" s="80"/>
      <c r="CG82" s="10"/>
    </row>
    <row r="83" spans="5:85" hidden="1">
      <c r="AK83" s="78"/>
      <c r="AL83" s="78"/>
      <c r="AM83" s="10"/>
      <c r="AN83" s="10"/>
      <c r="AP83" s="80"/>
      <c r="AZ83" s="80"/>
      <c r="BD83" s="33"/>
      <c r="BJ83" s="80"/>
      <c r="BT83" s="80"/>
      <c r="CG83" s="10"/>
    </row>
    <row r="84" spans="5:85" hidden="1">
      <c r="AK84" s="78"/>
      <c r="AL84" s="78"/>
      <c r="AM84" s="10"/>
      <c r="AN84" s="10"/>
      <c r="AP84" s="80"/>
      <c r="AZ84" s="80"/>
      <c r="BD84" s="33"/>
      <c r="BJ84" s="80"/>
      <c r="BT84" s="80"/>
      <c r="CG84" s="10"/>
    </row>
    <row r="85" spans="5:85" hidden="1">
      <c r="AK85" s="78"/>
      <c r="AL85" s="78"/>
      <c r="AM85" s="10"/>
      <c r="AN85" s="10"/>
      <c r="AP85" s="80"/>
      <c r="AZ85" s="80"/>
      <c r="BD85" s="33"/>
      <c r="BJ85" s="80"/>
      <c r="BT85" s="80"/>
      <c r="CG85" s="10"/>
    </row>
    <row r="86" spans="5:85" hidden="1">
      <c r="AK86" s="78"/>
      <c r="AL86" s="78"/>
      <c r="AM86" s="10"/>
      <c r="AN86" s="10"/>
      <c r="AP86" s="80"/>
      <c r="AZ86" s="80"/>
      <c r="BD86" s="33"/>
      <c r="BJ86" s="80"/>
      <c r="BT86" s="80"/>
      <c r="CG86" s="10"/>
    </row>
    <row r="87" spans="5:85" hidden="1">
      <c r="AK87" s="78"/>
      <c r="AL87" s="78"/>
      <c r="AM87" s="10"/>
      <c r="AN87" s="10"/>
      <c r="AP87" s="80"/>
      <c r="AZ87" s="80"/>
      <c r="BD87" s="33"/>
      <c r="BJ87" s="80"/>
      <c r="BT87" s="80"/>
      <c r="CG87" s="10"/>
    </row>
    <row r="88" spans="5:85" hidden="1">
      <c r="AK88" s="78"/>
      <c r="AL88" s="78"/>
      <c r="AM88" s="10"/>
      <c r="AN88" s="10"/>
      <c r="AP88" s="80"/>
      <c r="AZ88" s="80"/>
      <c r="BD88" s="33"/>
      <c r="BJ88" s="80"/>
      <c r="BT88" s="80"/>
      <c r="CG88" s="10"/>
    </row>
    <row r="89" spans="5:85" hidden="1">
      <c r="AK89" s="78"/>
      <c r="AL89" s="78"/>
      <c r="AM89" s="10"/>
      <c r="AN89" s="10"/>
      <c r="AP89" s="80"/>
      <c r="AZ89" s="80"/>
      <c r="BD89" s="33"/>
      <c r="BJ89" s="80"/>
      <c r="BT89" s="80"/>
      <c r="CG89" s="10"/>
    </row>
    <row r="90" spans="5:85" hidden="1">
      <c r="AJ90" s="10"/>
      <c r="AK90" s="18"/>
      <c r="AL90" s="18"/>
      <c r="AM90" s="18"/>
      <c r="AN90" s="18"/>
      <c r="AO90" s="18"/>
      <c r="AP90" s="80"/>
      <c r="AT90" s="10"/>
      <c r="AV90" s="18"/>
      <c r="AW90" s="18"/>
      <c r="AX90" s="18"/>
      <c r="AY90" s="18"/>
      <c r="AZ90" s="80"/>
      <c r="BD90" s="33"/>
      <c r="BF90" s="18"/>
      <c r="BG90" s="18"/>
      <c r="BH90" s="18"/>
      <c r="BI90" s="18"/>
      <c r="BJ90" s="80"/>
      <c r="BN90" s="10"/>
      <c r="BT90" s="80"/>
      <c r="BX90" s="10"/>
      <c r="CG90" s="10"/>
    </row>
    <row r="91" spans="5:85" hidden="1">
      <c r="AJ91" s="10"/>
      <c r="AK91" s="18"/>
      <c r="AL91" s="18"/>
      <c r="AM91" s="18"/>
      <c r="AN91" s="18"/>
      <c r="AO91" s="18"/>
      <c r="AP91" s="80"/>
      <c r="AT91" s="10"/>
      <c r="AV91" s="18"/>
      <c r="AW91" s="18"/>
      <c r="AX91" s="18"/>
      <c r="AY91" s="18"/>
      <c r="AZ91" s="80"/>
      <c r="BD91" s="33"/>
      <c r="BF91" s="18"/>
      <c r="BG91" s="18"/>
      <c r="BH91" s="18"/>
      <c r="BI91" s="18"/>
      <c r="BJ91" s="80"/>
      <c r="BN91" s="10"/>
      <c r="BT91" s="80"/>
      <c r="BX91" s="10"/>
      <c r="CG91" s="10"/>
    </row>
    <row r="92" spans="5:85" hidden="1">
      <c r="AJ92" s="10"/>
      <c r="AK92" s="18"/>
      <c r="AL92" s="18"/>
      <c r="AM92" s="18"/>
      <c r="AN92" s="18"/>
      <c r="AO92" s="18"/>
      <c r="AP92" s="80"/>
      <c r="AT92" s="10"/>
      <c r="AV92" s="18"/>
      <c r="AW92" s="18"/>
      <c r="AX92" s="18"/>
      <c r="AY92" s="18"/>
      <c r="AZ92" s="80"/>
      <c r="BD92" s="33"/>
      <c r="BF92" s="18"/>
      <c r="BG92" s="18"/>
      <c r="BH92" s="18"/>
      <c r="BI92" s="18"/>
      <c r="BJ92" s="80"/>
      <c r="BN92" s="10"/>
      <c r="BT92" s="80"/>
      <c r="BX92" s="10"/>
      <c r="CG92" s="10"/>
    </row>
    <row r="93" spans="5:85" hidden="1">
      <c r="AJ93" s="10"/>
      <c r="AK93" s="18"/>
      <c r="AL93" s="18"/>
      <c r="AM93" s="18"/>
      <c r="AN93" s="18"/>
      <c r="AO93" s="18"/>
      <c r="AP93" s="80"/>
      <c r="AT93" s="10"/>
      <c r="AV93" s="18"/>
      <c r="AW93" s="18"/>
      <c r="AX93" s="18"/>
      <c r="AY93" s="18"/>
      <c r="AZ93" s="80"/>
      <c r="BD93" s="33"/>
      <c r="BF93" s="18"/>
      <c r="BG93" s="18"/>
      <c r="BH93" s="18"/>
      <c r="BI93" s="18"/>
      <c r="BJ93" s="80"/>
      <c r="BN93" s="10"/>
      <c r="BT93" s="80"/>
      <c r="BX93" s="10"/>
      <c r="CG93" s="10"/>
    </row>
    <row r="94" spans="5:85">
      <c r="AJ94" s="10"/>
      <c r="AK94" s="18"/>
      <c r="AL94" s="18"/>
      <c r="AM94" s="18"/>
      <c r="AN94" s="18"/>
      <c r="AO94" s="18"/>
      <c r="AP94" s="80"/>
      <c r="AT94" s="10"/>
      <c r="AV94" s="18"/>
      <c r="AW94" s="18"/>
      <c r="AX94" s="18"/>
      <c r="AY94" s="18"/>
      <c r="AZ94" s="80"/>
      <c r="BD94" s="33"/>
      <c r="BF94" s="18"/>
      <c r="BG94" s="18"/>
      <c r="BH94" s="18"/>
      <c r="BI94" s="18"/>
      <c r="BJ94" s="80"/>
      <c r="BN94" s="10"/>
      <c r="BT94" s="80"/>
      <c r="BX94" s="10"/>
      <c r="CG94" s="10"/>
    </row>
    <row r="95" spans="5:85">
      <c r="AJ95" s="10"/>
      <c r="AK95" s="18"/>
      <c r="AL95" s="18"/>
      <c r="AM95" s="18"/>
      <c r="AN95" s="18"/>
      <c r="AO95" s="18"/>
      <c r="AP95" s="80"/>
      <c r="AT95" s="10"/>
      <c r="AV95" s="18"/>
      <c r="AW95" s="18"/>
      <c r="AX95" s="18"/>
      <c r="AY95" s="18"/>
      <c r="AZ95" s="80"/>
      <c r="BD95" s="33"/>
      <c r="BF95" s="18"/>
      <c r="BG95" s="18"/>
      <c r="BH95" s="18"/>
      <c r="BI95" s="18"/>
      <c r="BJ95" s="80"/>
      <c r="BN95" s="10"/>
      <c r="BT95" s="80"/>
      <c r="BX95" s="10"/>
      <c r="CG95" s="10"/>
    </row>
    <row r="96" spans="5:85">
      <c r="AJ96" s="10"/>
      <c r="AK96" s="18"/>
      <c r="AL96" s="18"/>
      <c r="AM96" s="18"/>
      <c r="AN96" s="18"/>
      <c r="AO96" s="18"/>
      <c r="AP96" s="80"/>
      <c r="AT96" s="10"/>
      <c r="AV96" s="18"/>
      <c r="AW96" s="18"/>
      <c r="AX96" s="18"/>
      <c r="AY96" s="18"/>
      <c r="AZ96" s="80"/>
      <c r="BD96" s="33"/>
      <c r="BF96" s="18"/>
      <c r="BG96" s="18"/>
      <c r="BH96" s="18"/>
      <c r="BI96" s="18"/>
      <c r="BJ96" s="80"/>
      <c r="BN96" s="10"/>
      <c r="BT96" s="80"/>
      <c r="BX96" s="10"/>
      <c r="CG96" s="10"/>
    </row>
    <row r="97" spans="36:85">
      <c r="AJ97" s="10"/>
      <c r="AK97" s="18"/>
      <c r="AL97" s="18"/>
      <c r="AM97" s="18"/>
      <c r="AN97" s="18"/>
      <c r="AO97" s="18"/>
      <c r="AP97" s="80"/>
      <c r="AT97" s="10"/>
      <c r="AV97" s="18"/>
      <c r="AW97" s="18"/>
      <c r="AX97" s="18"/>
      <c r="AY97" s="18"/>
      <c r="AZ97" s="80"/>
      <c r="BD97" s="33"/>
      <c r="BF97" s="18"/>
      <c r="BG97" s="18"/>
      <c r="BH97" s="18"/>
      <c r="BI97" s="18"/>
      <c r="BJ97" s="80"/>
      <c r="BN97" s="10"/>
      <c r="BT97" s="80"/>
      <c r="BX97" s="10"/>
      <c r="CG97" s="10"/>
    </row>
    <row r="98" spans="36:85">
      <c r="AJ98" s="10"/>
      <c r="AK98" s="18"/>
      <c r="AL98" s="18"/>
      <c r="AM98" s="18"/>
      <c r="AN98" s="18"/>
      <c r="AO98" s="18"/>
      <c r="AP98" s="80"/>
      <c r="AT98" s="10"/>
      <c r="AV98" s="18"/>
      <c r="AW98" s="18"/>
      <c r="AX98" s="18"/>
      <c r="AY98" s="18"/>
      <c r="AZ98" s="80"/>
      <c r="BD98" s="33"/>
      <c r="BF98" s="18"/>
      <c r="BG98" s="18"/>
      <c r="BH98" s="18"/>
      <c r="BI98" s="18"/>
      <c r="BJ98" s="80"/>
      <c r="BN98" s="10"/>
      <c r="BT98" s="80"/>
      <c r="BX98" s="10"/>
      <c r="CG98" s="10"/>
    </row>
    <row r="99" spans="36:85">
      <c r="AJ99" s="10"/>
      <c r="AK99" s="18"/>
      <c r="AL99" s="18"/>
      <c r="AM99" s="18"/>
      <c r="AN99" s="18"/>
      <c r="AO99" s="18"/>
      <c r="AP99" s="80"/>
      <c r="AT99" s="10"/>
      <c r="AV99" s="18"/>
      <c r="AW99" s="18"/>
      <c r="AX99" s="18"/>
      <c r="AY99" s="18"/>
      <c r="AZ99" s="80"/>
      <c r="BD99" s="33"/>
      <c r="BF99" s="18"/>
      <c r="BG99" s="18"/>
      <c r="BH99" s="18"/>
      <c r="BI99" s="18"/>
      <c r="BJ99" s="80"/>
      <c r="BN99" s="10"/>
      <c r="BT99" s="80"/>
      <c r="BX99" s="10"/>
      <c r="CG99" s="10"/>
    </row>
    <row r="100" spans="36:85">
      <c r="AJ100" s="10"/>
      <c r="AK100" s="18"/>
      <c r="AL100" s="18"/>
      <c r="AM100" s="18"/>
      <c r="AN100" s="18"/>
      <c r="AO100" s="18"/>
      <c r="AP100" s="33"/>
      <c r="AT100" s="10"/>
      <c r="AV100" s="18"/>
      <c r="AW100" s="18"/>
      <c r="AX100" s="18"/>
      <c r="AY100" s="18"/>
      <c r="AZ100" s="33"/>
      <c r="BD100" s="33"/>
      <c r="BF100" s="18"/>
      <c r="BG100" s="18"/>
      <c r="BH100" s="18"/>
      <c r="BI100" s="18"/>
      <c r="BJ100" s="80"/>
      <c r="BN100" s="10"/>
      <c r="BT100" s="33"/>
      <c r="BX100" s="10"/>
      <c r="CG100" s="10"/>
    </row>
    <row r="101" spans="36:85">
      <c r="AJ101" s="10"/>
      <c r="AK101" s="18"/>
      <c r="AL101" s="18"/>
      <c r="AM101" s="18"/>
      <c r="AN101" s="18"/>
      <c r="AO101" s="18"/>
      <c r="AP101" s="33"/>
      <c r="AT101" s="10"/>
      <c r="AV101" s="18"/>
      <c r="AW101" s="18"/>
      <c r="AX101" s="18"/>
      <c r="AY101" s="18"/>
      <c r="AZ101" s="33"/>
      <c r="BD101" s="33"/>
      <c r="BF101" s="18"/>
      <c r="BG101" s="18"/>
      <c r="BH101" s="18"/>
      <c r="BI101" s="18"/>
      <c r="BJ101" s="80"/>
      <c r="BN101" s="10"/>
      <c r="BT101" s="33"/>
      <c r="BX101" s="10"/>
      <c r="CG101" s="10"/>
    </row>
    <row r="102" spans="36:85">
      <c r="AJ102" s="10"/>
      <c r="AK102" s="18"/>
      <c r="AL102" s="18"/>
      <c r="AM102" s="18"/>
      <c r="AN102" s="18"/>
      <c r="AO102" s="18"/>
      <c r="AP102" s="33"/>
      <c r="AT102" s="10"/>
      <c r="AV102" s="18"/>
      <c r="AW102" s="18"/>
      <c r="AX102" s="18"/>
      <c r="AY102" s="18"/>
      <c r="AZ102" s="33"/>
      <c r="BD102" s="33"/>
      <c r="BF102" s="18"/>
      <c r="BG102" s="18"/>
      <c r="BH102" s="18"/>
      <c r="BI102" s="18"/>
      <c r="BJ102" s="80"/>
      <c r="BN102" s="10"/>
      <c r="BT102" s="33"/>
      <c r="BX102" s="10"/>
      <c r="CG102" s="10"/>
    </row>
    <row r="103" spans="36:85">
      <c r="AJ103" s="10"/>
      <c r="AK103" s="18"/>
      <c r="AL103" s="18"/>
      <c r="AM103" s="18"/>
      <c r="AN103" s="18"/>
      <c r="AO103" s="18"/>
      <c r="AP103" s="33"/>
      <c r="AT103" s="10"/>
      <c r="AV103" s="18"/>
      <c r="AW103" s="18"/>
      <c r="AX103" s="18"/>
      <c r="AY103" s="18"/>
      <c r="AZ103" s="33"/>
      <c r="BD103" s="33"/>
      <c r="BF103" s="18"/>
      <c r="BG103" s="18"/>
      <c r="BH103" s="18"/>
      <c r="BI103" s="18"/>
      <c r="BJ103" s="80"/>
      <c r="BN103" s="10"/>
      <c r="BT103" s="33"/>
      <c r="BX103" s="10"/>
      <c r="CG103" s="10"/>
    </row>
    <row r="104" spans="36:85">
      <c r="AJ104" s="10"/>
      <c r="AK104" s="18"/>
      <c r="AL104" s="18"/>
      <c r="AM104" s="18"/>
      <c r="AN104" s="18"/>
      <c r="AO104" s="18"/>
      <c r="AP104" s="33"/>
      <c r="AT104" s="10"/>
      <c r="AV104" s="18"/>
      <c r="AW104" s="18"/>
      <c r="AX104" s="18"/>
      <c r="AY104" s="18"/>
      <c r="AZ104" s="33"/>
      <c r="BD104" s="33"/>
      <c r="BF104" s="18"/>
      <c r="BG104" s="18"/>
      <c r="BH104" s="18"/>
      <c r="BI104" s="18"/>
      <c r="BJ104" s="80"/>
      <c r="BN104" s="10"/>
      <c r="BT104" s="33"/>
      <c r="BX104" s="10"/>
      <c r="CG104" s="10"/>
    </row>
    <row r="105" spans="36:85">
      <c r="AJ105" s="10"/>
      <c r="AK105" s="18"/>
      <c r="AL105" s="18"/>
      <c r="AM105" s="18"/>
      <c r="AN105" s="18"/>
      <c r="AO105" s="18"/>
      <c r="AP105" s="33"/>
      <c r="AT105" s="10"/>
      <c r="AV105" s="18"/>
      <c r="AW105" s="18"/>
      <c r="AX105" s="18"/>
      <c r="AY105" s="18"/>
      <c r="AZ105" s="33"/>
      <c r="BD105" s="33"/>
      <c r="BF105" s="18"/>
      <c r="BG105" s="18"/>
      <c r="BH105" s="18"/>
      <c r="BI105" s="18"/>
      <c r="BJ105" s="80"/>
      <c r="BN105" s="10"/>
      <c r="BT105" s="33"/>
      <c r="BX105" s="10"/>
      <c r="CG105" s="10"/>
    </row>
    <row r="106" spans="36:85">
      <c r="AJ106" s="10"/>
      <c r="AK106" s="18"/>
      <c r="AL106" s="18"/>
      <c r="AM106" s="18"/>
      <c r="AN106" s="18"/>
      <c r="AO106" s="18"/>
      <c r="AP106" s="33"/>
      <c r="AT106" s="10"/>
      <c r="AV106" s="18"/>
      <c r="AW106" s="18"/>
      <c r="AX106" s="18"/>
      <c r="AY106" s="18"/>
      <c r="AZ106" s="33"/>
      <c r="BD106" s="33"/>
      <c r="BF106" s="18"/>
      <c r="BG106" s="18"/>
      <c r="BH106" s="18"/>
      <c r="BI106" s="18"/>
      <c r="BJ106" s="80"/>
      <c r="BN106" s="10"/>
      <c r="BT106" s="33"/>
      <c r="BX106" s="10"/>
      <c r="CG106" s="10"/>
    </row>
    <row r="107" spans="36:85">
      <c r="AJ107" s="10"/>
      <c r="AK107" s="18"/>
      <c r="AL107" s="18"/>
      <c r="AM107" s="18"/>
      <c r="AN107" s="18"/>
      <c r="AO107" s="18"/>
      <c r="AP107" s="33"/>
      <c r="AT107" s="10"/>
      <c r="AV107" s="18"/>
      <c r="AW107" s="18"/>
      <c r="AX107" s="18"/>
      <c r="AY107" s="18"/>
      <c r="AZ107" s="33"/>
      <c r="BD107" s="33"/>
      <c r="BF107" s="18"/>
      <c r="BG107" s="18"/>
      <c r="BH107" s="18"/>
      <c r="BI107" s="18"/>
      <c r="BJ107" s="80"/>
      <c r="BN107" s="10"/>
      <c r="BT107" s="33"/>
      <c r="BX107" s="10"/>
      <c r="CG107" s="10"/>
    </row>
    <row r="108" spans="36:85">
      <c r="AJ108" s="10"/>
      <c r="AK108" s="18"/>
      <c r="AL108" s="18"/>
      <c r="AM108" s="18"/>
      <c r="AN108" s="18"/>
      <c r="AO108" s="18"/>
      <c r="AP108" s="33"/>
      <c r="AT108" s="10"/>
      <c r="AV108" s="18"/>
      <c r="AW108" s="18"/>
      <c r="AX108" s="18"/>
      <c r="AY108" s="18"/>
      <c r="AZ108" s="33"/>
      <c r="BD108" s="33"/>
      <c r="BF108" s="18"/>
      <c r="BG108" s="18"/>
      <c r="BH108" s="18"/>
      <c r="BI108" s="18"/>
      <c r="BJ108" s="80"/>
      <c r="BN108" s="10"/>
      <c r="BT108" s="33"/>
      <c r="BX108" s="10"/>
      <c r="CG108" s="10"/>
    </row>
    <row r="109" spans="36:85">
      <c r="AJ109" s="10"/>
      <c r="AK109" s="18"/>
      <c r="AL109" s="18"/>
      <c r="AM109" s="18"/>
      <c r="AN109" s="18"/>
      <c r="AO109" s="18"/>
      <c r="AP109" s="33"/>
      <c r="AT109" s="10"/>
      <c r="AV109" s="18"/>
      <c r="AW109" s="18"/>
      <c r="AX109" s="18"/>
      <c r="AY109" s="18"/>
      <c r="AZ109" s="33"/>
      <c r="BD109" s="33"/>
      <c r="BF109" s="18"/>
      <c r="BG109" s="18"/>
      <c r="BH109" s="18"/>
      <c r="BI109" s="18"/>
      <c r="BJ109" s="80"/>
      <c r="BN109" s="10"/>
      <c r="BT109" s="33"/>
      <c r="BX109" s="10"/>
      <c r="CG109" s="10"/>
    </row>
    <row r="110" spans="36:85">
      <c r="AJ110" s="10"/>
      <c r="AK110" s="18"/>
      <c r="AL110" s="18"/>
      <c r="AM110" s="18"/>
      <c r="AN110" s="18"/>
      <c r="AO110" s="18"/>
      <c r="AP110" s="33"/>
      <c r="AT110" s="10"/>
      <c r="AV110" s="18"/>
      <c r="AW110" s="18"/>
      <c r="AX110" s="18"/>
      <c r="AY110" s="18"/>
      <c r="AZ110" s="33"/>
      <c r="BD110" s="33"/>
      <c r="BF110" s="18"/>
      <c r="BG110" s="18"/>
      <c r="BH110" s="18"/>
      <c r="BI110" s="18"/>
      <c r="BJ110" s="33"/>
      <c r="BN110" s="10"/>
      <c r="BT110" s="33"/>
      <c r="BX110" s="10"/>
      <c r="CG110" s="10"/>
    </row>
    <row r="111" spans="36:85">
      <c r="AJ111" s="10"/>
      <c r="AK111" s="18"/>
      <c r="AL111" s="18"/>
      <c r="AM111" s="18"/>
      <c r="AN111" s="18"/>
      <c r="AO111" s="18"/>
      <c r="AP111" s="33"/>
      <c r="AT111" s="10"/>
      <c r="AV111" s="18"/>
      <c r="AW111" s="18"/>
      <c r="AX111" s="18"/>
      <c r="AY111" s="18"/>
      <c r="AZ111" s="33"/>
      <c r="BD111" s="33"/>
      <c r="BF111" s="18"/>
      <c r="BG111" s="18"/>
      <c r="BH111" s="18"/>
      <c r="BI111" s="18"/>
      <c r="BJ111" s="33"/>
      <c r="BN111" s="10"/>
      <c r="BT111" s="33">
        <v>45460</v>
      </c>
      <c r="BX111" s="10"/>
      <c r="CG111" s="10"/>
    </row>
    <row r="112" spans="36:85">
      <c r="AJ112" s="10"/>
      <c r="AK112" s="18"/>
      <c r="AL112" s="18"/>
      <c r="AM112" s="18"/>
      <c r="AN112" s="18"/>
      <c r="AO112" s="18"/>
      <c r="AP112" s="33"/>
      <c r="AT112" s="10"/>
      <c r="AV112" s="18"/>
      <c r="AW112" s="18"/>
      <c r="AX112" s="18"/>
      <c r="AY112" s="18"/>
      <c r="AZ112" s="33"/>
      <c r="BD112" s="33"/>
      <c r="BF112" s="18"/>
      <c r="BG112" s="18"/>
      <c r="BH112" s="18"/>
      <c r="BI112" s="18"/>
      <c r="BJ112" s="33"/>
      <c r="BN112" s="10"/>
      <c r="BT112" s="33">
        <v>45461</v>
      </c>
      <c r="BX112" s="10"/>
      <c r="CG112" s="10"/>
    </row>
    <row r="113" spans="36:85">
      <c r="AJ113" s="10"/>
      <c r="AK113" s="18"/>
      <c r="AL113" s="18"/>
      <c r="AM113" s="18"/>
      <c r="AN113" s="18"/>
      <c r="AO113" s="18"/>
      <c r="AP113" s="33"/>
      <c r="AT113" s="10"/>
      <c r="AV113" s="18"/>
      <c r="AW113" s="18"/>
      <c r="AX113" s="18"/>
      <c r="AY113" s="18"/>
      <c r="AZ113" s="33"/>
      <c r="BD113" s="33"/>
      <c r="BF113" s="18"/>
      <c r="BG113" s="18"/>
      <c r="BH113" s="18"/>
      <c r="BI113" s="18"/>
      <c r="BJ113" s="33"/>
      <c r="BN113" s="10"/>
      <c r="BT113" s="33">
        <v>45462</v>
      </c>
      <c r="BX113" s="10"/>
      <c r="CG113" s="10"/>
    </row>
    <row r="114" spans="36:85">
      <c r="AJ114" s="10"/>
      <c r="AK114" s="18"/>
      <c r="AL114" s="18"/>
      <c r="AM114" s="18"/>
      <c r="AN114" s="18"/>
      <c r="AO114" s="18"/>
      <c r="AP114" s="33"/>
      <c r="AT114" s="10"/>
      <c r="AV114" s="18"/>
      <c r="AW114" s="18"/>
      <c r="AX114" s="18"/>
      <c r="AY114" s="18"/>
      <c r="AZ114" s="33"/>
      <c r="BD114" s="33"/>
      <c r="BF114" s="18"/>
      <c r="BG114" s="18"/>
      <c r="BH114" s="18"/>
      <c r="BI114" s="18"/>
      <c r="BJ114" s="33"/>
      <c r="BN114" s="10"/>
      <c r="BT114" s="33">
        <v>45463</v>
      </c>
      <c r="BX114" s="10"/>
      <c r="CG114" s="10"/>
    </row>
    <row r="115" spans="36:85">
      <c r="AJ115" s="10"/>
      <c r="AK115" s="18"/>
      <c r="AL115" s="18"/>
      <c r="AM115" s="18"/>
      <c r="AN115" s="18"/>
      <c r="AO115" s="18"/>
      <c r="AP115" s="33"/>
      <c r="AT115" s="10"/>
      <c r="AV115" s="18"/>
      <c r="AW115" s="18"/>
      <c r="AX115" s="18"/>
      <c r="AY115" s="18"/>
      <c r="AZ115" s="33"/>
      <c r="BD115" s="33"/>
      <c r="BF115" s="18"/>
      <c r="BG115" s="18"/>
      <c r="BH115" s="18"/>
      <c r="BI115" s="18"/>
      <c r="BJ115" s="33"/>
      <c r="BN115" s="10"/>
      <c r="BT115" s="33">
        <v>45464</v>
      </c>
      <c r="BX115" s="10"/>
      <c r="CG115" s="10"/>
    </row>
    <row r="116" spans="36:85">
      <c r="AJ116" s="10"/>
      <c r="AK116" s="18"/>
      <c r="AL116" s="18"/>
      <c r="AM116" s="18"/>
      <c r="AN116" s="18"/>
      <c r="AO116" s="18"/>
      <c r="AP116" s="33"/>
      <c r="AT116" s="10"/>
      <c r="AV116" s="18"/>
      <c r="AW116" s="18"/>
      <c r="AX116" s="18"/>
      <c r="AY116" s="18"/>
      <c r="AZ116" s="33"/>
      <c r="BD116" s="33"/>
      <c r="BF116" s="18"/>
      <c r="BG116" s="18"/>
      <c r="BH116" s="18"/>
      <c r="BI116" s="18"/>
      <c r="BJ116" s="33"/>
      <c r="BN116" s="10"/>
      <c r="BT116" s="33">
        <v>45465</v>
      </c>
      <c r="BX116" s="10"/>
      <c r="CG116" s="10"/>
    </row>
    <row r="117" spans="36:85">
      <c r="AJ117" s="10"/>
      <c r="AK117" s="18"/>
      <c r="AL117" s="18"/>
      <c r="AM117" s="18"/>
      <c r="AN117" s="18"/>
      <c r="AO117" s="18"/>
      <c r="AP117" s="33"/>
      <c r="AT117" s="10"/>
      <c r="AV117" s="18"/>
      <c r="AW117" s="18"/>
      <c r="AX117" s="18"/>
      <c r="AY117" s="18"/>
      <c r="AZ117" s="33"/>
      <c r="BD117" s="33"/>
      <c r="BF117" s="18"/>
      <c r="BG117" s="18"/>
      <c r="BH117" s="18"/>
      <c r="BI117" s="18"/>
      <c r="BJ117" s="33"/>
      <c r="BN117" s="10"/>
      <c r="BT117" s="33">
        <v>45466</v>
      </c>
      <c r="BX117" s="10"/>
      <c r="CG117" s="10"/>
    </row>
    <row r="118" spans="36:85">
      <c r="AJ118" s="10"/>
      <c r="AK118" s="18"/>
      <c r="AL118" s="18"/>
      <c r="AM118" s="18"/>
      <c r="AN118" s="18"/>
      <c r="AO118" s="18"/>
      <c r="AP118" s="33"/>
      <c r="AT118" s="10"/>
      <c r="AV118" s="18"/>
      <c r="AW118" s="18"/>
      <c r="AX118" s="18"/>
      <c r="AY118" s="18"/>
      <c r="AZ118" s="33"/>
      <c r="BD118" s="33"/>
      <c r="BF118" s="18"/>
      <c r="BG118" s="18"/>
      <c r="BH118" s="18"/>
      <c r="BI118" s="18"/>
      <c r="BJ118" s="33"/>
      <c r="BN118" s="10"/>
      <c r="BT118" s="33">
        <v>45467</v>
      </c>
      <c r="BX118" s="10"/>
      <c r="CG118" s="10"/>
    </row>
    <row r="119" spans="36:85">
      <c r="AJ119" s="10"/>
      <c r="AK119" s="18"/>
      <c r="AL119" s="18"/>
      <c r="AM119" s="18"/>
      <c r="AN119" s="18"/>
      <c r="AO119" s="18"/>
      <c r="AP119" s="33"/>
      <c r="AT119" s="10"/>
      <c r="AV119" s="18"/>
      <c r="AW119" s="18"/>
      <c r="AX119" s="18"/>
      <c r="AY119" s="18"/>
      <c r="AZ119" s="33"/>
      <c r="BD119" s="33"/>
      <c r="BF119" s="18"/>
      <c r="BG119" s="18"/>
      <c r="BH119" s="18"/>
      <c r="BI119" s="18"/>
      <c r="BJ119" s="33"/>
      <c r="BN119" s="10"/>
      <c r="BT119" s="33">
        <v>45468</v>
      </c>
      <c r="BX119" s="10"/>
      <c r="CG119" s="10"/>
    </row>
    <row r="120" spans="36:85">
      <c r="AJ120" s="10"/>
      <c r="AK120" s="18"/>
      <c r="AL120" s="18"/>
      <c r="AM120" s="18"/>
      <c r="AN120" s="18"/>
      <c r="AO120" s="18"/>
      <c r="AP120" s="33"/>
      <c r="AT120" s="10"/>
      <c r="AV120" s="18"/>
      <c r="AW120" s="18"/>
      <c r="AX120" s="18"/>
      <c r="AY120" s="18"/>
      <c r="AZ120" s="33"/>
      <c r="BD120" s="33"/>
      <c r="BF120" s="18"/>
      <c r="BG120" s="18"/>
      <c r="BH120" s="18"/>
      <c r="BI120" s="18"/>
      <c r="BJ120" s="33"/>
      <c r="BN120" s="10"/>
      <c r="BT120" s="33">
        <v>45469</v>
      </c>
      <c r="BX120" s="10"/>
      <c r="CG120" s="10"/>
    </row>
    <row r="121" spans="36:85">
      <c r="AJ121" s="10"/>
      <c r="AK121" s="18"/>
      <c r="AL121" s="18"/>
      <c r="AM121" s="18"/>
      <c r="AN121" s="18"/>
      <c r="AO121" s="18"/>
      <c r="AP121" s="33"/>
      <c r="AT121" s="10"/>
      <c r="AV121" s="18"/>
      <c r="AW121" s="18"/>
      <c r="AX121" s="18"/>
      <c r="AY121" s="18"/>
      <c r="AZ121" s="33"/>
      <c r="BD121" s="33"/>
      <c r="BF121" s="18"/>
      <c r="BG121" s="18"/>
      <c r="BH121" s="18"/>
      <c r="BI121" s="18"/>
      <c r="BJ121" s="33"/>
      <c r="BN121" s="10"/>
      <c r="BT121" s="33">
        <v>45470</v>
      </c>
      <c r="BX121" s="10"/>
      <c r="CG121" s="10"/>
    </row>
    <row r="122" spans="36:85">
      <c r="AJ122" s="10"/>
      <c r="AK122" s="18"/>
      <c r="AL122" s="18"/>
      <c r="AM122" s="18"/>
      <c r="AN122" s="18"/>
      <c r="AO122" s="18"/>
      <c r="AP122" s="33"/>
      <c r="AT122" s="10"/>
      <c r="AV122" s="18"/>
      <c r="AW122" s="18"/>
      <c r="AX122" s="18"/>
      <c r="AY122" s="18"/>
      <c r="AZ122" s="33"/>
      <c r="BD122" s="33"/>
      <c r="BF122" s="18"/>
      <c r="BG122" s="18"/>
      <c r="BH122" s="18"/>
      <c r="BI122" s="18"/>
      <c r="BJ122" s="33"/>
      <c r="BN122" s="10"/>
      <c r="BT122" s="33">
        <v>45471</v>
      </c>
      <c r="BX122" s="10"/>
      <c r="CG122" s="10"/>
    </row>
    <row r="123" spans="36:85">
      <c r="AJ123" s="10"/>
      <c r="AK123" s="18"/>
      <c r="AL123" s="18"/>
      <c r="AM123" s="18"/>
      <c r="AN123" s="18"/>
      <c r="AO123" s="18"/>
      <c r="AP123" s="33"/>
      <c r="AT123" s="10"/>
      <c r="AV123" s="18"/>
      <c r="AW123" s="18"/>
      <c r="AX123" s="18"/>
      <c r="AY123" s="18"/>
      <c r="AZ123" s="33"/>
      <c r="BD123" s="33"/>
      <c r="BF123" s="18"/>
      <c r="BG123" s="18"/>
      <c r="BH123" s="18"/>
      <c r="BI123" s="18"/>
      <c r="BJ123" s="33"/>
      <c r="BN123" s="10"/>
      <c r="BT123" s="33">
        <v>45472</v>
      </c>
      <c r="BX123" s="10"/>
      <c r="CG123" s="10"/>
    </row>
    <row r="124" spans="36:85">
      <c r="AJ124" s="10"/>
      <c r="AK124" s="18"/>
      <c r="AL124" s="18"/>
      <c r="AM124" s="18"/>
      <c r="AN124" s="18"/>
      <c r="AO124" s="18"/>
      <c r="AP124" s="33"/>
      <c r="AT124" s="10"/>
      <c r="AV124" s="18"/>
      <c r="AW124" s="18"/>
      <c r="AX124" s="18"/>
      <c r="AY124" s="18"/>
      <c r="AZ124" s="33"/>
      <c r="BD124" s="33"/>
      <c r="BF124" s="18"/>
      <c r="BG124" s="18"/>
      <c r="BH124" s="18"/>
      <c r="BI124" s="18"/>
      <c r="BJ124" s="33"/>
      <c r="BN124" s="10"/>
      <c r="BT124" s="33">
        <v>45473</v>
      </c>
      <c r="CG124" s="10"/>
    </row>
    <row r="125" spans="36:85">
      <c r="AJ125" s="10"/>
      <c r="AK125" s="18"/>
      <c r="AL125" s="18"/>
      <c r="AM125" s="18"/>
      <c r="AN125" s="18"/>
      <c r="AO125" s="18"/>
      <c r="AP125" s="33"/>
      <c r="AT125" s="10"/>
      <c r="AV125" s="18"/>
      <c r="AW125" s="18"/>
      <c r="AX125" s="18"/>
      <c r="AY125" s="18"/>
      <c r="AZ125" s="33"/>
      <c r="BD125" s="33"/>
      <c r="BF125" s="18"/>
      <c r="BG125" s="18"/>
      <c r="BH125" s="18"/>
      <c r="BI125" s="18"/>
      <c r="BJ125" s="33"/>
      <c r="BN125" s="10"/>
      <c r="BT125" s="33"/>
      <c r="CG125" s="10"/>
    </row>
    <row r="126" spans="36:85">
      <c r="AJ126" s="10"/>
      <c r="AK126" s="18"/>
      <c r="AL126" s="18"/>
      <c r="AM126" s="18"/>
      <c r="AN126" s="18"/>
      <c r="AO126" s="18"/>
      <c r="AP126" s="33"/>
      <c r="AT126" s="10"/>
      <c r="AV126" s="18"/>
      <c r="AW126" s="18"/>
      <c r="AX126" s="18"/>
      <c r="AY126" s="18"/>
      <c r="AZ126" s="33"/>
      <c r="BD126" s="33"/>
      <c r="BF126" s="18"/>
      <c r="BG126" s="18"/>
      <c r="BH126" s="18"/>
      <c r="BI126" s="18"/>
      <c r="BJ126" s="33"/>
      <c r="BN126" s="10"/>
      <c r="BT126" s="33"/>
      <c r="CG126" s="10"/>
    </row>
    <row r="127" spans="36:85">
      <c r="AJ127" s="10"/>
      <c r="AK127" s="18"/>
      <c r="AL127" s="18"/>
      <c r="AM127" s="18"/>
      <c r="AN127" s="18"/>
      <c r="AO127" s="18"/>
      <c r="AP127" s="33"/>
      <c r="AT127" s="10"/>
      <c r="AV127" s="18"/>
      <c r="AW127" s="18"/>
      <c r="AX127" s="18"/>
      <c r="AY127" s="18"/>
      <c r="AZ127" s="33"/>
      <c r="BD127" s="33"/>
      <c r="BF127" s="18"/>
      <c r="BG127" s="18"/>
      <c r="BH127" s="18"/>
      <c r="BI127" s="18"/>
      <c r="BJ127" s="33"/>
      <c r="BN127" s="10"/>
      <c r="BT127" s="33"/>
      <c r="CG127" s="10"/>
    </row>
    <row r="128" spans="36:85">
      <c r="AJ128" s="10"/>
      <c r="AK128" s="18"/>
      <c r="AL128" s="18"/>
      <c r="AM128" s="18"/>
      <c r="AN128" s="18"/>
      <c r="AO128" s="18"/>
      <c r="AP128" s="33"/>
      <c r="AT128" s="10"/>
      <c r="AV128" s="18"/>
      <c r="AW128" s="18"/>
      <c r="AX128" s="18"/>
      <c r="AY128" s="18"/>
      <c r="AZ128" s="33"/>
      <c r="BD128" s="33"/>
      <c r="BF128" s="18"/>
      <c r="BG128" s="18"/>
      <c r="BH128" s="18"/>
      <c r="BI128" s="18"/>
      <c r="BJ128" s="33"/>
      <c r="BN128" s="10"/>
      <c r="BT128" s="33"/>
      <c r="CG128" s="10"/>
    </row>
    <row r="129" spans="36:85">
      <c r="AJ129" s="10"/>
      <c r="AK129" s="18"/>
      <c r="AL129" s="18"/>
      <c r="AM129" s="18"/>
      <c r="AN129" s="18"/>
      <c r="AO129" s="18"/>
      <c r="AP129" s="33"/>
      <c r="AT129" s="10"/>
      <c r="AV129" s="18"/>
      <c r="AW129" s="18"/>
      <c r="AX129" s="18"/>
      <c r="AY129" s="18"/>
      <c r="AZ129" s="33"/>
      <c r="BD129" s="33"/>
      <c r="BF129" s="18"/>
      <c r="BG129" s="18"/>
      <c r="BH129" s="18"/>
      <c r="BI129" s="18"/>
      <c r="BJ129" s="33"/>
      <c r="BN129" s="10"/>
      <c r="BT129" s="33"/>
      <c r="CG129" s="10"/>
    </row>
    <row r="130" spans="36:85">
      <c r="AJ130" s="10"/>
      <c r="AK130" s="18"/>
      <c r="AL130" s="18"/>
      <c r="AM130" s="18"/>
      <c r="AN130" s="18"/>
      <c r="AO130" s="18"/>
      <c r="AP130" s="33"/>
      <c r="AT130" s="10"/>
      <c r="AV130" s="18"/>
      <c r="AW130" s="18"/>
      <c r="AX130" s="18"/>
      <c r="AY130" s="18"/>
      <c r="AZ130" s="33"/>
      <c r="BD130" s="33"/>
      <c r="BF130" s="18"/>
      <c r="BG130" s="18"/>
      <c r="BH130" s="18"/>
      <c r="BI130" s="18"/>
      <c r="BJ130" s="33"/>
      <c r="BN130" s="10"/>
      <c r="BT130" s="33"/>
      <c r="CG130" s="10"/>
    </row>
    <row r="131" spans="36:85">
      <c r="AJ131" s="10"/>
      <c r="AK131" s="18"/>
      <c r="AL131" s="18"/>
      <c r="AM131" s="18"/>
      <c r="AN131" s="18"/>
      <c r="AO131" s="18"/>
      <c r="AP131" s="33"/>
      <c r="AT131" s="10"/>
      <c r="AV131" s="18"/>
      <c r="AW131" s="18"/>
      <c r="AX131" s="18"/>
      <c r="AY131" s="18"/>
      <c r="AZ131" s="33"/>
      <c r="BD131" s="33"/>
      <c r="BF131" s="18"/>
      <c r="BG131" s="18"/>
      <c r="BH131" s="18"/>
      <c r="BI131" s="18"/>
      <c r="BJ131" s="33"/>
      <c r="BN131" s="10"/>
      <c r="BT131" s="33"/>
      <c r="CG131" s="10"/>
    </row>
    <row r="132" spans="36:85">
      <c r="AK132" s="78"/>
      <c r="AL132" s="78"/>
      <c r="AM132" s="10"/>
      <c r="AN132" s="10"/>
      <c r="BJ132" s="10"/>
      <c r="CG132" s="10"/>
    </row>
    <row r="133" spans="36:85">
      <c r="AK133" s="78"/>
      <c r="AL133" s="78"/>
      <c r="AM133" s="10"/>
      <c r="AN133" s="10"/>
      <c r="BJ133" s="10"/>
      <c r="CG133" s="10"/>
    </row>
    <row r="134" spans="36:85">
      <c r="AK134" s="78"/>
      <c r="AL134" s="78"/>
      <c r="AM134" s="10"/>
      <c r="AN134" s="10"/>
      <c r="BJ134" s="10"/>
      <c r="CG134" s="10"/>
    </row>
    <row r="135" spans="36:85">
      <c r="AK135" s="78"/>
      <c r="AL135" s="78"/>
      <c r="AM135" s="10"/>
      <c r="AN135" s="10"/>
      <c r="BJ135" s="10"/>
      <c r="CG135" s="10"/>
    </row>
    <row r="136" spans="36:85">
      <c r="AK136" s="78"/>
      <c r="AL136" s="78"/>
      <c r="AM136" s="10"/>
      <c r="AN136" s="10"/>
      <c r="BJ136" s="10"/>
      <c r="CG136" s="10"/>
    </row>
    <row r="137" spans="36:85">
      <c r="AK137" s="78"/>
      <c r="AL137" s="78"/>
      <c r="AM137" s="10"/>
      <c r="AN137" s="10"/>
      <c r="BJ137" s="10"/>
      <c r="CG137" s="10"/>
    </row>
    <row r="138" spans="36:85">
      <c r="AK138" s="78"/>
      <c r="AL138" s="78"/>
      <c r="AM138" s="10"/>
      <c r="AN138" s="10"/>
      <c r="BJ138" s="10"/>
      <c r="CG138" s="10"/>
    </row>
    <row r="139" spans="36:85">
      <c r="AK139" s="78"/>
      <c r="AL139" s="78"/>
      <c r="AM139" s="10"/>
      <c r="AN139" s="10"/>
      <c r="BJ139" s="10"/>
      <c r="CG139" s="10"/>
    </row>
    <row r="140" spans="36:85">
      <c r="AK140" s="78"/>
      <c r="AL140" s="78"/>
      <c r="AM140" s="10"/>
      <c r="AN140" s="10"/>
      <c r="BJ140" s="10"/>
      <c r="CG140" s="10"/>
    </row>
    <row r="141" spans="36:85">
      <c r="AK141" s="78"/>
      <c r="AL141" s="78"/>
      <c r="AM141" s="10"/>
      <c r="AN141" s="10"/>
      <c r="BJ141" s="10"/>
      <c r="CG141" s="10"/>
    </row>
    <row r="142" spans="36:85">
      <c r="AK142" s="78"/>
      <c r="AL142" s="78"/>
      <c r="AM142" s="10"/>
      <c r="AN142" s="10"/>
      <c r="BJ142" s="10"/>
      <c r="CG142" s="10"/>
    </row>
    <row r="143" spans="36:85">
      <c r="AK143" s="78"/>
      <c r="AL143" s="78"/>
      <c r="AM143" s="10"/>
      <c r="AN143" s="10"/>
      <c r="BJ143" s="10"/>
      <c r="CG143" s="10"/>
    </row>
    <row r="144" spans="36:85">
      <c r="AK144" s="78"/>
      <c r="AL144" s="78"/>
      <c r="AM144" s="10"/>
      <c r="AN144" s="10"/>
      <c r="BJ144" s="10"/>
      <c r="CG144" s="10"/>
    </row>
    <row r="145" spans="37:85">
      <c r="AK145" s="78"/>
      <c r="AL145" s="78"/>
      <c r="AM145" s="10"/>
      <c r="AN145" s="10"/>
      <c r="BJ145" s="10"/>
      <c r="CG145" s="10"/>
    </row>
    <row r="146" spans="37:85">
      <c r="AK146" s="78"/>
      <c r="AL146" s="78"/>
      <c r="AM146" s="10"/>
      <c r="AN146" s="10"/>
      <c r="BJ146" s="10"/>
      <c r="CG146" s="10"/>
    </row>
    <row r="147" spans="37:85">
      <c r="AK147" s="78"/>
      <c r="AL147" s="78"/>
      <c r="AM147" s="10"/>
      <c r="AN147" s="10"/>
      <c r="BJ147" s="10"/>
      <c r="CG147" s="10"/>
    </row>
    <row r="148" spans="37:85">
      <c r="AK148" s="78"/>
      <c r="AL148" s="78"/>
      <c r="AM148" s="10"/>
      <c r="AN148" s="10"/>
      <c r="BJ148" s="10"/>
      <c r="CG148" s="10"/>
    </row>
    <row r="149" spans="37:85">
      <c r="AK149" s="78"/>
      <c r="AL149" s="78"/>
      <c r="AM149" s="10"/>
      <c r="AN149" s="10"/>
      <c r="BJ149" s="10"/>
      <c r="CG149" s="10"/>
    </row>
    <row r="150" spans="37:85">
      <c r="AK150" s="78"/>
      <c r="AL150" s="78"/>
      <c r="AM150" s="10"/>
      <c r="AN150" s="10"/>
      <c r="BJ150" s="10"/>
      <c r="CG150" s="10"/>
    </row>
    <row r="151" spans="37:85">
      <c r="AK151" s="78"/>
      <c r="AL151" s="78"/>
      <c r="AM151" s="10"/>
      <c r="AN151" s="10"/>
      <c r="BJ151" s="10"/>
      <c r="CG151" s="10"/>
    </row>
    <row r="152" spans="37:85">
      <c r="AK152" s="78"/>
      <c r="AL152" s="78"/>
      <c r="AM152" s="10"/>
      <c r="AN152" s="10"/>
      <c r="BJ152" s="10"/>
      <c r="CG152" s="10"/>
    </row>
    <row r="153" spans="37:85">
      <c r="AK153" s="78"/>
      <c r="AL153" s="78"/>
      <c r="AM153" s="10"/>
      <c r="AN153" s="10"/>
      <c r="BJ153" s="10"/>
      <c r="CG153" s="10"/>
    </row>
    <row r="154" spans="37:85">
      <c r="AK154" s="78"/>
      <c r="AL154" s="78"/>
      <c r="AM154" s="10"/>
      <c r="AN154" s="10"/>
      <c r="CG154" s="10"/>
    </row>
    <row r="155" spans="37:85">
      <c r="AK155" s="78"/>
      <c r="AL155" s="78"/>
      <c r="AM155" s="10"/>
      <c r="AN155" s="10"/>
      <c r="CG155" s="10"/>
    </row>
    <row r="156" spans="37:85">
      <c r="AK156" s="78"/>
      <c r="AL156" s="78"/>
      <c r="AM156" s="10"/>
      <c r="AN156" s="10"/>
      <c r="CG156" s="10"/>
    </row>
    <row r="157" spans="37:85">
      <c r="AK157" s="78"/>
      <c r="AL157" s="78"/>
      <c r="AM157" s="10"/>
      <c r="AN157" s="10"/>
      <c r="CG157" s="10"/>
    </row>
    <row r="158" spans="37:85">
      <c r="AK158" s="78"/>
      <c r="AL158" s="78"/>
      <c r="AM158" s="10"/>
      <c r="AN158" s="10"/>
      <c r="CG158" s="10"/>
    </row>
    <row r="159" spans="37:85">
      <c r="AK159" s="78"/>
      <c r="AL159" s="78"/>
      <c r="AM159" s="10"/>
      <c r="AN159" s="10"/>
      <c r="CG159" s="10"/>
    </row>
    <row r="160" spans="37:85">
      <c r="AK160" s="78"/>
      <c r="AL160" s="78"/>
      <c r="AM160" s="10"/>
      <c r="AN160" s="10"/>
      <c r="CG160" s="10"/>
    </row>
    <row r="161" spans="37:85">
      <c r="AK161" s="78"/>
      <c r="AL161" s="78"/>
      <c r="AM161" s="10"/>
      <c r="AN161" s="10"/>
      <c r="CG161" s="10"/>
    </row>
    <row r="162" spans="37:85">
      <c r="AK162" s="78"/>
      <c r="AL162" s="78"/>
      <c r="AM162" s="10"/>
      <c r="AN162" s="10"/>
      <c r="CG162" s="10"/>
    </row>
    <row r="163" spans="37:85">
      <c r="AK163" s="78"/>
      <c r="AL163" s="78"/>
      <c r="AM163" s="10"/>
      <c r="AN163" s="10"/>
      <c r="CG163" s="10"/>
    </row>
    <row r="164" spans="37:85">
      <c r="AK164" s="78"/>
      <c r="AL164" s="78"/>
      <c r="AM164" s="10"/>
      <c r="AN164" s="10"/>
      <c r="CG164" s="10"/>
    </row>
    <row r="165" spans="37:85">
      <c r="AK165" s="78"/>
      <c r="AL165" s="78"/>
      <c r="AM165" s="10"/>
      <c r="AN165" s="10"/>
      <c r="CG165" s="10"/>
    </row>
    <row r="166" spans="37:85">
      <c r="AK166" s="78"/>
      <c r="AL166" s="78"/>
      <c r="AM166" s="10"/>
      <c r="AN166" s="10"/>
      <c r="CG166" s="10"/>
    </row>
    <row r="167" spans="37:85">
      <c r="AK167" s="78"/>
      <c r="AL167" s="78"/>
      <c r="AM167" s="10"/>
      <c r="AN167" s="10"/>
      <c r="CG167" s="10"/>
    </row>
    <row r="168" spans="37:85">
      <c r="AK168" s="78"/>
      <c r="AL168" s="78"/>
      <c r="AM168" s="10"/>
      <c r="AN168" s="10"/>
      <c r="CG168" s="10"/>
    </row>
    <row r="169" spans="37:85">
      <c r="AK169" s="78"/>
      <c r="AL169" s="78"/>
      <c r="AM169" s="10"/>
      <c r="AN169" s="10"/>
      <c r="CG169" s="10"/>
    </row>
    <row r="170" spans="37:85">
      <c r="AK170" s="78"/>
      <c r="AL170" s="78"/>
      <c r="AM170" s="10"/>
      <c r="AN170" s="10"/>
      <c r="CG170" s="10"/>
    </row>
    <row r="171" spans="37:85">
      <c r="AK171" s="78"/>
      <c r="AL171" s="78"/>
      <c r="AM171" s="10"/>
      <c r="AN171" s="10"/>
      <c r="CG171" s="10"/>
    </row>
    <row r="172" spans="37:85">
      <c r="AK172" s="78"/>
      <c r="AL172" s="78"/>
      <c r="AM172" s="10"/>
      <c r="AN172" s="10"/>
      <c r="CG172" s="10"/>
    </row>
    <row r="173" spans="37:85">
      <c r="AK173" s="78"/>
      <c r="AL173" s="78"/>
      <c r="AM173" s="10"/>
      <c r="AN173" s="10"/>
      <c r="CG173" s="10"/>
    </row>
    <row r="174" spans="37:85">
      <c r="AK174" s="78"/>
      <c r="AL174" s="78"/>
      <c r="AM174" s="10"/>
      <c r="AN174" s="10"/>
      <c r="CG174" s="10"/>
    </row>
    <row r="175" spans="37:85">
      <c r="AK175" s="78"/>
      <c r="AL175" s="78"/>
      <c r="AM175" s="10"/>
      <c r="AN175" s="10"/>
      <c r="CG175" s="10"/>
    </row>
    <row r="176" spans="37:85">
      <c r="AK176" s="78"/>
      <c r="AL176" s="78"/>
      <c r="AM176" s="10"/>
      <c r="AN176" s="10"/>
      <c r="CG176" s="10"/>
    </row>
    <row r="177" spans="37:85">
      <c r="AK177" s="78"/>
      <c r="AL177" s="78"/>
      <c r="AM177" s="10"/>
      <c r="AN177" s="10"/>
      <c r="CG177" s="10"/>
    </row>
    <row r="178" spans="37:85">
      <c r="AK178" s="78"/>
      <c r="AL178" s="78"/>
      <c r="AM178" s="10"/>
      <c r="AN178" s="10"/>
      <c r="CG178" s="10"/>
    </row>
    <row r="179" spans="37:85">
      <c r="AK179" s="78"/>
      <c r="AL179" s="78"/>
      <c r="AM179" s="10"/>
      <c r="AN179" s="10"/>
      <c r="CG179" s="10"/>
    </row>
    <row r="180" spans="37:85">
      <c r="AK180" s="78"/>
      <c r="AL180" s="78"/>
      <c r="AM180" s="10"/>
      <c r="AN180" s="10"/>
      <c r="CG180" s="10"/>
    </row>
    <row r="181" spans="37:85">
      <c r="AK181" s="78"/>
      <c r="AL181" s="78"/>
      <c r="AM181" s="10"/>
      <c r="AN181" s="10"/>
      <c r="CG181" s="10"/>
    </row>
    <row r="182" spans="37:85">
      <c r="AK182" s="78"/>
      <c r="AL182" s="78"/>
      <c r="AM182" s="10"/>
      <c r="AN182" s="10"/>
      <c r="CG182" s="10"/>
    </row>
    <row r="183" spans="37:85">
      <c r="AK183" s="78"/>
      <c r="AL183" s="78"/>
      <c r="AM183" s="10"/>
      <c r="AN183" s="10"/>
      <c r="CG183" s="10"/>
    </row>
    <row r="184" spans="37:85">
      <c r="AK184" s="78"/>
      <c r="AL184" s="78"/>
      <c r="AM184" s="10"/>
      <c r="AN184" s="10"/>
      <c r="CG184" s="10"/>
    </row>
    <row r="185" spans="37:85">
      <c r="AK185" s="78"/>
      <c r="AL185" s="78"/>
      <c r="AM185" s="10"/>
      <c r="AN185" s="10"/>
      <c r="CG185" s="10"/>
    </row>
    <row r="186" spans="37:85">
      <c r="AK186" s="78"/>
      <c r="AL186" s="78"/>
      <c r="AM186" s="10"/>
      <c r="AN186" s="10"/>
      <c r="CG186" s="10"/>
    </row>
    <row r="187" spans="37:85">
      <c r="AK187" s="78"/>
      <c r="AL187" s="78"/>
      <c r="AM187" s="10"/>
      <c r="AN187" s="10"/>
      <c r="CG187" s="10"/>
    </row>
    <row r="188" spans="37:85">
      <c r="AK188" s="78"/>
      <c r="AL188" s="78"/>
      <c r="AM188" s="10"/>
      <c r="AN188" s="10"/>
      <c r="CG188" s="10"/>
    </row>
    <row r="189" spans="37:85">
      <c r="AK189" s="78"/>
      <c r="AL189" s="78"/>
      <c r="AM189" s="10"/>
      <c r="AN189" s="10"/>
      <c r="CG189" s="10"/>
    </row>
    <row r="190" spans="37:85">
      <c r="AK190" s="78"/>
      <c r="AL190" s="78"/>
      <c r="AM190" s="10"/>
      <c r="AN190" s="10"/>
      <c r="CG190" s="10"/>
    </row>
    <row r="191" spans="37:85">
      <c r="AK191" s="78"/>
      <c r="AL191" s="78"/>
      <c r="AM191" s="10"/>
      <c r="AN191" s="10"/>
      <c r="CG191" s="10"/>
    </row>
    <row r="192" spans="37:85">
      <c r="AK192" s="78"/>
      <c r="AL192" s="78"/>
      <c r="AM192" s="10"/>
      <c r="AN192" s="10"/>
      <c r="CG192" s="10"/>
    </row>
    <row r="193" spans="37:85">
      <c r="AK193" s="78"/>
      <c r="AL193" s="78"/>
      <c r="AM193" s="10"/>
      <c r="AN193" s="10"/>
      <c r="CG193" s="10"/>
    </row>
    <row r="194" spans="37:85">
      <c r="AK194" s="78"/>
      <c r="AL194" s="78"/>
      <c r="AM194" s="10"/>
      <c r="AN194" s="10"/>
      <c r="CG194" s="10"/>
    </row>
    <row r="195" spans="37:85">
      <c r="AK195" s="78"/>
      <c r="AL195" s="78"/>
      <c r="AM195" s="10"/>
      <c r="AN195" s="10"/>
      <c r="CG195" s="10"/>
    </row>
    <row r="196" spans="37:85">
      <c r="AK196" s="78"/>
      <c r="AL196" s="78"/>
      <c r="AM196" s="10"/>
      <c r="AN196" s="10"/>
      <c r="CG196" s="10"/>
    </row>
    <row r="197" spans="37:85">
      <c r="AK197" s="78"/>
      <c r="AL197" s="78"/>
      <c r="AM197" s="10"/>
      <c r="AN197" s="10"/>
      <c r="CG197" s="10"/>
    </row>
    <row r="198" spans="37:85">
      <c r="AK198" s="78"/>
      <c r="AL198" s="78"/>
      <c r="AM198" s="10"/>
      <c r="AN198" s="10"/>
      <c r="CG198" s="10"/>
    </row>
    <row r="199" spans="37:85">
      <c r="AK199" s="78"/>
      <c r="AL199" s="78"/>
      <c r="AM199" s="10"/>
      <c r="AN199" s="10"/>
      <c r="CG199" s="10"/>
    </row>
    <row r="200" spans="37:85">
      <c r="AK200" s="78"/>
      <c r="AL200" s="78"/>
      <c r="AM200" s="10"/>
      <c r="AN200" s="10"/>
      <c r="CG200" s="10"/>
    </row>
    <row r="201" spans="37:85">
      <c r="AK201" s="78"/>
      <c r="AL201" s="78"/>
      <c r="AM201" s="10"/>
      <c r="AN201" s="10"/>
      <c r="CG201" s="10"/>
    </row>
    <row r="202" spans="37:85">
      <c r="AK202" s="78"/>
      <c r="AL202" s="78"/>
      <c r="AM202" s="10"/>
      <c r="AN202" s="10"/>
      <c r="CG202" s="10"/>
    </row>
    <row r="203" spans="37:85">
      <c r="AK203" s="78"/>
      <c r="AL203" s="78"/>
      <c r="AM203" s="10"/>
      <c r="AN203" s="10"/>
      <c r="CG203" s="10"/>
    </row>
    <row r="204" spans="37:85">
      <c r="AK204" s="78"/>
      <c r="AL204" s="78"/>
      <c r="AM204" s="10"/>
      <c r="AN204" s="10"/>
      <c r="CG204" s="10"/>
    </row>
    <row r="205" spans="37:85">
      <c r="AK205" s="78"/>
      <c r="AL205" s="78"/>
      <c r="AM205" s="10"/>
      <c r="AN205" s="10"/>
      <c r="CG205" s="10"/>
    </row>
    <row r="206" spans="37:85">
      <c r="AK206" s="78"/>
      <c r="AL206" s="78"/>
      <c r="AM206" s="10"/>
      <c r="AN206" s="10"/>
      <c r="CG206" s="10"/>
    </row>
    <row r="207" spans="37:85">
      <c r="AK207" s="78"/>
      <c r="AL207" s="78"/>
      <c r="AM207" s="10"/>
      <c r="AN207" s="10"/>
      <c r="CG207" s="10"/>
    </row>
    <row r="208" spans="37:85">
      <c r="AK208" s="78"/>
      <c r="AL208" s="78"/>
      <c r="AM208" s="10"/>
      <c r="AN208" s="10"/>
      <c r="CG208" s="10"/>
    </row>
    <row r="209" spans="37:85">
      <c r="AK209" s="78"/>
      <c r="AL209" s="78"/>
      <c r="AM209" s="10"/>
      <c r="AN209" s="10"/>
      <c r="CG209" s="10"/>
    </row>
    <row r="210" spans="37:85">
      <c r="AK210" s="78"/>
      <c r="AL210" s="78"/>
      <c r="AM210" s="10"/>
      <c r="AN210" s="10"/>
      <c r="CG210" s="10"/>
    </row>
    <row r="211" spans="37:85">
      <c r="AK211" s="78"/>
      <c r="AL211" s="78"/>
      <c r="AM211" s="10"/>
      <c r="AN211" s="10"/>
      <c r="CG211" s="10"/>
    </row>
    <row r="212" spans="37:85">
      <c r="AK212" s="78"/>
      <c r="AL212" s="78"/>
      <c r="AM212" s="10"/>
      <c r="AN212" s="10"/>
      <c r="CG212" s="10"/>
    </row>
    <row r="213" spans="37:85">
      <c r="AK213" s="78"/>
      <c r="AL213" s="78"/>
      <c r="AM213" s="10"/>
      <c r="AN213" s="10"/>
      <c r="CG213" s="10"/>
    </row>
    <row r="214" spans="37:85">
      <c r="AK214" s="78"/>
      <c r="AL214" s="78"/>
      <c r="AM214" s="10"/>
      <c r="AN214" s="10"/>
      <c r="CG214" s="10"/>
    </row>
    <row r="215" spans="37:85">
      <c r="AK215" s="78"/>
      <c r="AL215" s="78"/>
      <c r="AM215" s="10"/>
      <c r="AN215" s="10"/>
      <c r="CG215" s="10"/>
    </row>
    <row r="216" spans="37:85">
      <c r="AK216" s="78"/>
      <c r="AL216" s="78"/>
      <c r="AM216" s="10"/>
      <c r="AN216" s="10"/>
      <c r="CG216" s="10"/>
    </row>
    <row r="217" spans="37:85">
      <c r="AK217" s="78"/>
      <c r="AL217" s="78"/>
      <c r="AM217" s="10"/>
      <c r="AN217" s="10"/>
      <c r="CG217" s="10"/>
    </row>
    <row r="218" spans="37:85">
      <c r="AK218" s="78"/>
      <c r="AL218" s="78"/>
      <c r="AM218" s="10"/>
      <c r="AN218" s="10"/>
      <c r="CG218" s="10"/>
    </row>
    <row r="219" spans="37:85">
      <c r="AK219" s="78"/>
      <c r="AL219" s="78"/>
      <c r="AM219" s="10"/>
      <c r="AN219" s="10"/>
      <c r="CG219" s="10"/>
    </row>
    <row r="220" spans="37:85">
      <c r="AK220" s="78"/>
      <c r="AL220" s="78"/>
      <c r="AM220" s="10"/>
      <c r="AN220" s="10"/>
      <c r="CG220" s="10"/>
    </row>
    <row r="221" spans="37:85">
      <c r="AK221" s="78"/>
      <c r="AL221" s="78"/>
      <c r="AM221" s="10"/>
      <c r="AN221" s="10"/>
      <c r="CG221" s="10"/>
    </row>
    <row r="222" spans="37:85">
      <c r="AK222" s="78"/>
      <c r="AL222" s="78"/>
      <c r="AM222" s="10"/>
      <c r="AN222" s="10"/>
      <c r="CG222" s="10"/>
    </row>
    <row r="223" spans="37:85">
      <c r="AK223" s="78"/>
      <c r="AL223" s="78"/>
      <c r="AM223" s="10"/>
      <c r="AN223" s="10"/>
      <c r="CG223" s="10"/>
    </row>
    <row r="224" spans="37:85">
      <c r="AK224" s="78"/>
      <c r="AL224" s="78"/>
      <c r="AM224" s="10"/>
      <c r="AN224" s="10"/>
      <c r="CG224" s="10"/>
    </row>
    <row r="225" spans="37:85">
      <c r="AK225" s="78"/>
      <c r="AL225" s="78"/>
      <c r="AM225" s="10"/>
      <c r="AN225" s="10"/>
      <c r="CG225" s="10"/>
    </row>
    <row r="226" spans="37:85">
      <c r="AK226" s="78"/>
      <c r="AL226" s="78"/>
      <c r="AM226" s="10"/>
      <c r="AN226" s="10"/>
      <c r="CG226" s="10"/>
    </row>
    <row r="227" spans="37:85">
      <c r="AK227" s="78"/>
      <c r="AL227" s="78"/>
      <c r="AM227" s="10"/>
      <c r="AN227" s="10"/>
      <c r="CG227" s="10"/>
    </row>
    <row r="228" spans="37:85">
      <c r="AK228" s="78"/>
      <c r="AL228" s="78"/>
      <c r="AM228" s="10"/>
      <c r="AN228" s="10"/>
      <c r="CG228" s="10"/>
    </row>
    <row r="229" spans="37:85">
      <c r="AK229" s="78"/>
      <c r="AL229" s="78"/>
      <c r="AM229" s="10"/>
      <c r="AN229" s="10"/>
      <c r="CG229" s="10"/>
    </row>
    <row r="230" spans="37:85">
      <c r="AK230" s="78"/>
      <c r="AL230" s="78"/>
      <c r="AM230" s="10"/>
      <c r="AN230" s="10"/>
      <c r="CG230" s="10"/>
    </row>
    <row r="231" spans="37:85">
      <c r="AK231" s="78"/>
      <c r="AL231" s="78"/>
      <c r="AM231" s="10"/>
      <c r="AN231" s="10"/>
      <c r="CG231" s="10"/>
    </row>
    <row r="232" spans="37:85">
      <c r="AK232" s="78"/>
      <c r="AL232" s="78"/>
      <c r="AM232" s="10"/>
      <c r="AN232" s="10"/>
      <c r="CG232" s="10"/>
    </row>
    <row r="233" spans="37:85">
      <c r="AK233" s="78"/>
      <c r="AL233" s="78"/>
      <c r="AM233" s="10"/>
      <c r="AN233" s="10"/>
      <c r="CG233" s="10"/>
    </row>
    <row r="234" spans="37:85">
      <c r="AK234" s="78"/>
      <c r="AL234" s="78"/>
      <c r="AM234" s="10"/>
      <c r="AN234" s="10"/>
      <c r="CG234" s="10"/>
    </row>
    <row r="235" spans="37:85">
      <c r="AK235" s="78"/>
      <c r="AL235" s="78"/>
      <c r="AM235" s="10"/>
      <c r="AN235" s="10"/>
      <c r="CG235" s="10"/>
    </row>
    <row r="236" spans="37:85">
      <c r="AK236" s="78"/>
      <c r="AL236" s="78"/>
      <c r="AM236" s="10"/>
      <c r="AN236" s="10"/>
      <c r="CG236" s="10"/>
    </row>
    <row r="237" spans="37:85">
      <c r="AK237" s="78"/>
      <c r="AL237" s="78"/>
      <c r="AM237" s="10"/>
      <c r="AN237" s="10"/>
      <c r="CG237" s="10"/>
    </row>
    <row r="238" spans="37:85">
      <c r="AK238" s="78"/>
      <c r="AL238" s="78"/>
      <c r="AM238" s="10"/>
      <c r="AN238" s="10"/>
      <c r="CG238" s="10"/>
    </row>
    <row r="239" spans="37:85">
      <c r="AK239" s="78"/>
      <c r="AL239" s="78"/>
      <c r="AM239" s="10"/>
      <c r="AN239" s="10"/>
      <c r="CG239" s="10"/>
    </row>
    <row r="240" spans="37:85">
      <c r="AK240" s="78"/>
      <c r="AL240" s="78"/>
      <c r="AM240" s="10"/>
      <c r="AN240" s="10"/>
      <c r="CG240" s="10"/>
    </row>
    <row r="241" spans="37:85">
      <c r="AK241" s="78"/>
      <c r="AL241" s="78"/>
      <c r="AM241" s="10"/>
      <c r="AN241" s="10"/>
      <c r="CG241" s="10"/>
    </row>
    <row r="242" spans="37:85">
      <c r="AK242" s="78"/>
      <c r="AL242" s="78"/>
      <c r="AM242" s="10"/>
      <c r="AN242" s="10"/>
      <c r="CG242" s="10"/>
    </row>
    <row r="243" spans="37:85">
      <c r="AK243" s="78"/>
      <c r="AL243" s="78"/>
      <c r="AM243" s="10"/>
      <c r="AN243" s="10"/>
      <c r="CG243" s="10"/>
    </row>
    <row r="244" spans="37:85">
      <c r="AK244" s="78"/>
      <c r="AL244" s="78"/>
      <c r="AM244" s="10"/>
      <c r="AN244" s="10"/>
      <c r="CG244" s="10"/>
    </row>
    <row r="245" spans="37:85">
      <c r="AK245" s="78"/>
      <c r="AL245" s="78"/>
      <c r="AM245" s="10"/>
      <c r="AN245" s="10"/>
      <c r="CG245" s="10"/>
    </row>
    <row r="246" spans="37:85">
      <c r="AK246" s="78"/>
      <c r="AL246" s="78"/>
      <c r="AM246" s="10"/>
      <c r="AN246" s="10"/>
      <c r="CG246" s="10"/>
    </row>
    <row r="247" spans="37:85">
      <c r="AK247" s="78"/>
      <c r="AL247" s="78"/>
      <c r="AM247" s="10"/>
      <c r="AN247" s="10"/>
      <c r="CG247" s="10"/>
    </row>
    <row r="248" spans="37:85">
      <c r="AK248" s="78"/>
      <c r="AL248" s="78"/>
      <c r="AM248" s="10"/>
      <c r="AN248" s="10"/>
      <c r="CG248" s="10"/>
    </row>
    <row r="249" spans="37:85">
      <c r="AK249" s="78"/>
      <c r="AL249" s="78"/>
      <c r="AM249" s="10"/>
      <c r="AN249" s="10"/>
      <c r="CG249" s="10"/>
    </row>
    <row r="250" spans="37:85">
      <c r="AK250" s="78"/>
      <c r="AL250" s="78"/>
      <c r="AM250" s="10"/>
      <c r="AN250" s="10"/>
      <c r="CG250" s="10"/>
    </row>
    <row r="251" spans="37:85">
      <c r="AK251" s="78"/>
      <c r="AL251" s="78"/>
      <c r="AM251" s="10"/>
      <c r="AN251" s="10"/>
      <c r="CG251" s="10"/>
    </row>
    <row r="252" spans="37:85">
      <c r="AK252" s="78"/>
      <c r="AL252" s="78"/>
      <c r="AM252" s="10"/>
      <c r="AN252" s="10"/>
      <c r="CG252" s="10"/>
    </row>
    <row r="253" spans="37:85">
      <c r="AK253" s="78"/>
      <c r="AL253" s="78"/>
      <c r="AM253" s="10"/>
      <c r="AN253" s="10"/>
      <c r="CG253" s="10"/>
    </row>
    <row r="254" spans="37:85">
      <c r="AK254" s="78"/>
      <c r="AL254" s="78"/>
      <c r="AM254" s="10"/>
      <c r="AN254" s="10"/>
      <c r="CG254" s="10"/>
    </row>
    <row r="255" spans="37:85">
      <c r="AK255" s="78"/>
      <c r="AL255" s="78"/>
      <c r="AM255" s="10"/>
      <c r="AN255" s="10"/>
      <c r="CG255" s="10"/>
    </row>
    <row r="256" spans="37:85">
      <c r="AK256" s="78"/>
      <c r="AL256" s="78"/>
      <c r="AM256" s="10"/>
      <c r="AN256" s="10"/>
      <c r="CG256" s="10"/>
    </row>
    <row r="257" spans="37:85">
      <c r="AK257" s="78"/>
      <c r="AL257" s="78"/>
      <c r="AM257" s="10"/>
      <c r="AN257" s="10"/>
      <c r="CG257" s="10"/>
    </row>
    <row r="258" spans="37:85">
      <c r="AK258" s="78"/>
      <c r="AL258" s="78"/>
      <c r="AM258" s="10"/>
      <c r="AN258" s="10"/>
      <c r="CG258" s="10"/>
    </row>
    <row r="259" spans="37:85">
      <c r="AK259" s="78"/>
      <c r="AL259" s="78"/>
      <c r="AM259" s="10"/>
      <c r="AN259" s="10"/>
      <c r="CG259" s="10"/>
    </row>
    <row r="260" spans="37:85">
      <c r="AK260" s="78"/>
      <c r="AL260" s="78"/>
      <c r="AM260" s="10"/>
      <c r="AN260" s="10"/>
      <c r="CG260" s="10"/>
    </row>
    <row r="261" spans="37:85">
      <c r="AK261" s="78"/>
      <c r="AL261" s="78"/>
      <c r="AM261" s="10"/>
      <c r="AN261" s="10"/>
      <c r="CG261" s="10"/>
    </row>
    <row r="262" spans="37:85">
      <c r="AK262" s="78"/>
      <c r="AL262" s="78"/>
      <c r="AM262" s="10"/>
      <c r="AN262" s="10"/>
      <c r="CG262" s="10"/>
    </row>
    <row r="263" spans="37:85">
      <c r="AK263" s="78"/>
      <c r="AL263" s="78"/>
      <c r="AM263" s="10"/>
      <c r="AN263" s="10"/>
      <c r="CG263" s="10"/>
    </row>
    <row r="264" spans="37:85">
      <c r="AK264" s="78"/>
      <c r="AL264" s="78"/>
      <c r="AM264" s="10"/>
      <c r="AN264" s="10"/>
      <c r="CG264" s="10"/>
    </row>
    <row r="265" spans="37:85">
      <c r="AK265" s="78"/>
      <c r="AL265" s="78"/>
      <c r="AM265" s="10"/>
      <c r="AN265" s="10"/>
      <c r="CG265" s="10"/>
    </row>
    <row r="266" spans="37:85">
      <c r="AK266" s="78"/>
      <c r="AL266" s="78"/>
      <c r="AM266" s="10"/>
      <c r="AN266" s="10"/>
      <c r="CG266" s="10"/>
    </row>
    <row r="267" spans="37:85">
      <c r="AK267" s="78"/>
      <c r="AL267" s="78"/>
      <c r="AM267" s="10"/>
      <c r="AN267" s="10"/>
      <c r="CG267" s="10"/>
    </row>
    <row r="268" spans="37:85">
      <c r="AK268" s="78"/>
      <c r="AL268" s="78"/>
      <c r="AM268" s="10"/>
      <c r="AN268" s="10"/>
      <c r="CG268" s="10"/>
    </row>
    <row r="269" spans="37:85">
      <c r="AK269" s="78"/>
      <c r="AL269" s="78"/>
      <c r="AM269" s="10"/>
      <c r="AN269" s="10"/>
      <c r="CG269" s="10"/>
    </row>
    <row r="270" spans="37:85">
      <c r="AK270" s="78"/>
      <c r="AL270" s="78"/>
      <c r="AM270" s="10"/>
      <c r="AN270" s="10"/>
      <c r="CG270" s="10"/>
    </row>
    <row r="271" spans="37:85">
      <c r="AK271" s="78"/>
      <c r="AL271" s="78"/>
      <c r="AM271" s="10"/>
      <c r="AN271" s="10"/>
      <c r="CG271" s="10"/>
    </row>
    <row r="272" spans="37:85">
      <c r="AK272" s="78"/>
      <c r="AL272" s="78"/>
      <c r="AM272" s="10"/>
      <c r="AN272" s="10"/>
      <c r="CG272" s="10"/>
    </row>
    <row r="273" spans="37:85">
      <c r="AK273" s="78"/>
      <c r="AL273" s="78"/>
      <c r="AM273" s="10"/>
      <c r="AN273" s="10"/>
      <c r="CG273" s="10"/>
    </row>
    <row r="274" spans="37:85">
      <c r="AK274" s="78"/>
      <c r="AL274" s="78"/>
      <c r="AM274" s="10"/>
      <c r="AN274" s="10"/>
      <c r="CG274" s="10"/>
    </row>
    <row r="275" spans="37:85">
      <c r="AK275" s="78"/>
      <c r="AL275" s="78"/>
      <c r="AM275" s="10"/>
      <c r="AN275" s="10"/>
      <c r="CG275" s="10"/>
    </row>
    <row r="276" spans="37:85">
      <c r="AK276" s="78"/>
      <c r="AL276" s="78"/>
      <c r="AM276" s="10"/>
      <c r="AN276" s="10"/>
      <c r="CG276" s="10"/>
    </row>
    <row r="277" spans="37:85">
      <c r="AK277" s="78"/>
      <c r="AL277" s="78"/>
      <c r="AM277" s="10"/>
      <c r="AN277" s="10"/>
      <c r="CG277" s="10"/>
    </row>
    <row r="278" spans="37:85">
      <c r="AK278" s="78"/>
      <c r="AL278" s="78"/>
      <c r="AM278" s="10"/>
      <c r="AN278" s="10"/>
      <c r="CG278" s="10"/>
    </row>
    <row r="279" spans="37:85">
      <c r="AK279" s="78"/>
      <c r="AL279" s="78"/>
      <c r="AM279" s="10"/>
      <c r="AN279" s="10"/>
      <c r="CG279" s="10"/>
    </row>
    <row r="280" spans="37:85">
      <c r="AK280" s="78"/>
      <c r="AL280" s="78"/>
      <c r="AM280" s="10"/>
      <c r="AN280" s="10"/>
      <c r="CG280" s="10"/>
    </row>
    <row r="281" spans="37:85">
      <c r="AK281" s="78"/>
      <c r="AL281" s="78"/>
      <c r="AM281" s="10"/>
      <c r="AN281" s="10"/>
      <c r="CG281" s="10"/>
    </row>
    <row r="282" spans="37:85">
      <c r="AK282" s="78"/>
      <c r="AL282" s="78"/>
      <c r="AM282" s="10"/>
      <c r="AN282" s="10"/>
      <c r="CG282" s="10"/>
    </row>
    <row r="283" spans="37:85">
      <c r="AK283" s="78"/>
      <c r="AL283" s="78"/>
      <c r="AM283" s="10"/>
      <c r="AN283" s="10"/>
      <c r="CG283" s="10"/>
    </row>
    <row r="284" spans="37:85">
      <c r="AK284" s="78"/>
      <c r="AL284" s="78"/>
      <c r="AM284" s="10"/>
      <c r="AN284" s="10"/>
      <c r="CG284" s="10"/>
    </row>
    <row r="285" spans="37:85">
      <c r="AK285" s="78"/>
      <c r="AL285" s="78"/>
      <c r="AM285" s="10"/>
      <c r="AN285" s="10"/>
      <c r="CG285" s="10"/>
    </row>
    <row r="286" spans="37:85">
      <c r="AK286" s="78"/>
      <c r="AL286" s="78"/>
      <c r="AM286" s="10"/>
      <c r="AN286" s="10"/>
      <c r="CG286" s="10"/>
    </row>
    <row r="287" spans="37:85">
      <c r="AK287" s="78"/>
      <c r="AL287" s="78"/>
      <c r="AM287" s="10"/>
      <c r="AN287" s="10"/>
      <c r="CG287" s="10"/>
    </row>
    <row r="288" spans="37:85">
      <c r="AK288" s="78"/>
      <c r="AL288" s="78"/>
      <c r="AM288" s="10"/>
      <c r="AN288" s="10"/>
      <c r="CG288" s="10"/>
    </row>
    <row r="289" spans="37:85">
      <c r="AK289" s="78"/>
      <c r="AL289" s="78"/>
      <c r="AM289" s="10"/>
      <c r="AN289" s="10"/>
      <c r="CG289" s="10"/>
    </row>
    <row r="290" spans="37:85">
      <c r="AK290" s="78"/>
      <c r="AL290" s="78"/>
      <c r="AM290" s="10"/>
      <c r="AN290" s="10"/>
      <c r="CG290" s="10"/>
    </row>
    <row r="291" spans="37:85">
      <c r="AK291" s="78"/>
      <c r="AL291" s="78"/>
      <c r="AM291" s="10"/>
      <c r="AN291" s="10"/>
      <c r="CG291" s="10"/>
    </row>
    <row r="292" spans="37:85">
      <c r="AK292" s="78"/>
      <c r="AL292" s="78"/>
      <c r="AM292" s="10"/>
      <c r="AN292" s="10"/>
      <c r="CG292" s="10"/>
    </row>
    <row r="293" spans="37:85">
      <c r="AK293" s="78"/>
      <c r="AL293" s="78"/>
      <c r="AM293" s="10"/>
      <c r="AN293" s="10"/>
      <c r="CG293" s="10"/>
    </row>
    <row r="294" spans="37:85">
      <c r="AK294" s="78"/>
      <c r="AL294" s="78"/>
      <c r="AM294" s="10"/>
      <c r="AN294" s="10"/>
      <c r="CG294" s="10"/>
    </row>
    <row r="295" spans="37:85">
      <c r="AK295" s="78"/>
      <c r="AL295" s="78"/>
      <c r="AM295" s="10"/>
      <c r="AN295" s="10"/>
      <c r="CG295" s="10"/>
    </row>
    <row r="296" spans="37:85">
      <c r="AK296" s="78"/>
      <c r="AL296" s="78"/>
      <c r="AM296" s="10"/>
      <c r="AN296" s="10"/>
      <c r="CG296" s="10"/>
    </row>
    <row r="297" spans="37:85">
      <c r="AK297" s="78"/>
      <c r="AL297" s="78"/>
      <c r="AM297" s="10"/>
      <c r="AN297" s="10"/>
      <c r="CG297" s="10"/>
    </row>
    <row r="298" spans="37:85">
      <c r="AK298" s="78"/>
      <c r="AL298" s="78"/>
      <c r="AM298" s="10"/>
      <c r="AN298" s="10"/>
      <c r="CG298" s="10"/>
    </row>
    <row r="299" spans="37:85">
      <c r="AK299" s="78"/>
      <c r="AL299" s="78"/>
      <c r="AM299" s="10"/>
      <c r="AN299" s="10"/>
      <c r="CG299" s="10"/>
    </row>
    <row r="300" spans="37:85">
      <c r="AK300" s="78"/>
      <c r="AL300" s="78"/>
      <c r="AM300" s="10"/>
      <c r="AN300" s="10"/>
      <c r="CG300" s="10"/>
    </row>
    <row r="301" spans="37:85">
      <c r="AK301" s="78"/>
      <c r="AL301" s="78"/>
      <c r="AM301" s="10"/>
      <c r="AN301" s="10"/>
      <c r="CG301" s="10"/>
    </row>
    <row r="302" spans="37:85">
      <c r="AK302" s="78"/>
      <c r="AL302" s="78"/>
      <c r="AM302" s="10"/>
      <c r="AN302" s="10"/>
      <c r="CG302" s="10"/>
    </row>
    <row r="303" spans="37:85">
      <c r="AK303" s="78"/>
      <c r="AL303" s="78"/>
      <c r="AM303" s="10"/>
      <c r="AN303" s="10"/>
      <c r="CG303" s="10"/>
    </row>
    <row r="304" spans="37:85">
      <c r="AK304" s="78"/>
      <c r="AL304" s="78"/>
      <c r="AM304" s="10"/>
      <c r="AN304" s="10"/>
      <c r="CG304" s="10"/>
    </row>
    <row r="305" spans="37:85">
      <c r="AK305" s="78"/>
      <c r="AL305" s="78"/>
      <c r="AM305" s="10"/>
      <c r="AN305" s="10"/>
      <c r="CG305" s="10"/>
    </row>
    <row r="306" spans="37:85">
      <c r="AK306" s="78"/>
      <c r="AL306" s="78"/>
      <c r="AM306" s="10"/>
      <c r="AN306" s="10"/>
      <c r="CG306" s="10"/>
    </row>
    <row r="307" spans="37:85">
      <c r="AK307" s="78"/>
      <c r="AL307" s="78"/>
      <c r="AM307" s="10"/>
      <c r="AN307" s="10"/>
    </row>
    <row r="308" spans="37:85">
      <c r="AK308" s="78"/>
      <c r="AL308" s="78"/>
      <c r="AM308" s="10"/>
      <c r="AN308" s="10"/>
    </row>
    <row r="309" spans="37:85">
      <c r="AK309" s="78"/>
      <c r="AL309" s="78"/>
      <c r="AM309" s="10"/>
      <c r="AN309" s="10"/>
    </row>
    <row r="310" spans="37:85">
      <c r="AK310" s="78"/>
      <c r="AL310" s="78"/>
      <c r="AM310" s="10"/>
      <c r="AN310" s="10"/>
    </row>
    <row r="311" spans="37:85">
      <c r="AK311" s="78"/>
      <c r="AL311" s="78"/>
      <c r="AM311" s="10"/>
      <c r="AN311" s="10"/>
    </row>
    <row r="312" spans="37:85">
      <c r="AK312" s="78"/>
      <c r="AL312" s="78"/>
      <c r="AM312" s="10"/>
      <c r="AN312" s="10"/>
    </row>
    <row r="313" spans="37:85">
      <c r="AK313" s="78"/>
      <c r="AL313" s="78"/>
      <c r="AM313" s="10"/>
      <c r="AN313" s="10"/>
    </row>
    <row r="314" spans="37:85">
      <c r="AK314" s="78"/>
      <c r="AL314" s="78"/>
      <c r="AM314" s="10"/>
      <c r="AN314" s="10"/>
    </row>
    <row r="315" spans="37:85">
      <c r="AK315" s="78"/>
      <c r="AL315" s="78"/>
      <c r="AM315" s="10"/>
      <c r="AN315" s="10"/>
    </row>
    <row r="316" spans="37:85">
      <c r="AK316" s="78"/>
      <c r="AL316" s="78"/>
      <c r="AM316" s="10"/>
      <c r="AN316" s="10"/>
    </row>
    <row r="317" spans="37:85">
      <c r="AK317" s="78"/>
      <c r="AL317" s="78"/>
      <c r="AM317" s="10"/>
      <c r="AN317" s="10"/>
    </row>
    <row r="318" spans="37:85">
      <c r="AK318" s="78"/>
      <c r="AL318" s="78"/>
      <c r="AM318" s="10"/>
      <c r="AN318" s="10"/>
    </row>
    <row r="319" spans="37:85">
      <c r="AK319" s="78"/>
      <c r="AL319" s="78"/>
      <c r="AM319" s="10"/>
      <c r="AN319" s="10"/>
    </row>
    <row r="320" spans="37:85">
      <c r="AK320" s="78"/>
      <c r="AL320" s="78"/>
      <c r="AM320" s="10"/>
      <c r="AN320" s="10"/>
    </row>
    <row r="321" spans="37:40">
      <c r="AK321" s="78"/>
      <c r="AL321" s="78"/>
      <c r="AM321" s="10"/>
      <c r="AN321" s="10"/>
    </row>
    <row r="322" spans="37:40">
      <c r="AK322" s="78"/>
      <c r="AL322" s="78"/>
      <c r="AM322" s="10"/>
      <c r="AN322" s="10"/>
    </row>
    <row r="323" spans="37:40">
      <c r="AK323" s="78"/>
      <c r="AL323" s="78"/>
      <c r="AM323" s="10"/>
      <c r="AN323" s="10"/>
    </row>
    <row r="324" spans="37:40">
      <c r="AK324" s="78"/>
      <c r="AL324" s="78"/>
      <c r="AM324" s="10"/>
      <c r="AN324" s="10"/>
    </row>
    <row r="325" spans="37:40">
      <c r="AK325" s="78"/>
      <c r="AL325" s="78"/>
      <c r="AM325" s="10"/>
      <c r="AN325" s="10"/>
    </row>
    <row r="326" spans="37:40">
      <c r="AK326" s="78"/>
      <c r="AL326" s="78"/>
      <c r="AM326" s="10"/>
      <c r="AN326" s="10"/>
    </row>
    <row r="327" spans="37:40">
      <c r="AK327" s="78"/>
      <c r="AL327" s="78"/>
      <c r="AM327" s="10"/>
      <c r="AN327" s="10"/>
    </row>
    <row r="328" spans="37:40">
      <c r="AK328" s="78"/>
      <c r="AL328" s="78"/>
      <c r="AM328" s="10"/>
      <c r="AN328" s="10"/>
    </row>
    <row r="329" spans="37:40">
      <c r="AK329" s="78"/>
      <c r="AL329" s="78"/>
      <c r="AM329" s="10"/>
      <c r="AN329" s="10"/>
    </row>
    <row r="330" spans="37:40">
      <c r="AK330" s="78"/>
      <c r="AL330" s="78"/>
      <c r="AM330" s="10"/>
      <c r="AN330" s="10"/>
    </row>
    <row r="331" spans="37:40">
      <c r="AK331" s="78"/>
      <c r="AL331" s="78"/>
      <c r="AM331" s="10"/>
      <c r="AN331" s="10"/>
    </row>
    <row r="332" spans="37:40">
      <c r="AK332" s="78"/>
      <c r="AL332" s="78"/>
      <c r="AM332" s="10"/>
      <c r="AN332" s="10"/>
    </row>
    <row r="333" spans="37:40">
      <c r="AK333" s="78"/>
      <c r="AL333" s="78"/>
      <c r="AM333" s="10"/>
      <c r="AN333" s="10"/>
    </row>
    <row r="334" spans="37:40">
      <c r="AK334" s="78"/>
      <c r="AL334" s="78"/>
      <c r="AM334" s="10"/>
      <c r="AN334" s="10"/>
    </row>
    <row r="335" spans="37:40">
      <c r="AK335" s="78"/>
      <c r="AL335" s="78"/>
      <c r="AM335" s="10"/>
      <c r="AN335" s="10"/>
    </row>
    <row r="336" spans="37:40">
      <c r="AK336" s="78"/>
      <c r="AL336" s="78"/>
      <c r="AM336" s="10"/>
      <c r="AN336" s="10"/>
    </row>
    <row r="337" spans="37:40">
      <c r="AK337" s="78"/>
      <c r="AL337" s="78"/>
      <c r="AM337" s="10"/>
      <c r="AN337" s="10"/>
    </row>
    <row r="338" spans="37:40">
      <c r="AK338" s="78"/>
      <c r="AL338" s="78"/>
      <c r="AM338" s="10"/>
      <c r="AN338" s="10"/>
    </row>
    <row r="339" spans="37:40">
      <c r="AK339" s="78"/>
      <c r="AL339" s="78"/>
      <c r="AM339" s="10"/>
      <c r="AN339" s="10"/>
    </row>
    <row r="340" spans="37:40">
      <c r="AK340" s="78"/>
      <c r="AL340" s="78"/>
      <c r="AM340" s="10"/>
      <c r="AN340" s="10"/>
    </row>
    <row r="341" spans="37:40">
      <c r="AK341" s="78"/>
      <c r="AL341" s="78"/>
      <c r="AM341" s="10"/>
      <c r="AN341" s="10"/>
    </row>
    <row r="342" spans="37:40">
      <c r="AK342" s="78"/>
      <c r="AL342" s="78"/>
      <c r="AM342" s="10"/>
      <c r="AN342" s="10"/>
    </row>
    <row r="343" spans="37:40">
      <c r="AK343" s="78"/>
      <c r="AL343" s="78"/>
      <c r="AM343" s="10"/>
      <c r="AN343" s="10"/>
    </row>
    <row r="344" spans="37:40">
      <c r="AK344" s="78"/>
      <c r="AL344" s="78"/>
      <c r="AM344" s="10"/>
      <c r="AN344" s="10"/>
    </row>
    <row r="345" spans="37:40">
      <c r="AK345" s="78"/>
      <c r="AL345" s="78"/>
      <c r="AM345" s="10"/>
      <c r="AN345" s="10"/>
    </row>
    <row r="346" spans="37:40">
      <c r="AK346" s="78"/>
      <c r="AL346" s="78"/>
      <c r="AM346" s="10"/>
      <c r="AN346" s="10"/>
    </row>
    <row r="347" spans="37:40">
      <c r="AK347" s="78"/>
      <c r="AL347" s="78"/>
      <c r="AM347" s="10"/>
      <c r="AN347" s="10"/>
    </row>
    <row r="348" spans="37:40">
      <c r="AK348" s="78"/>
      <c r="AL348" s="78"/>
      <c r="AM348" s="10"/>
      <c r="AN348" s="10"/>
    </row>
    <row r="349" spans="37:40">
      <c r="AK349" s="78"/>
      <c r="AL349" s="78"/>
      <c r="AM349" s="10"/>
      <c r="AN349" s="10"/>
    </row>
    <row r="350" spans="37:40">
      <c r="AK350" s="78"/>
      <c r="AL350" s="78"/>
      <c r="AM350" s="10"/>
      <c r="AN350" s="10"/>
    </row>
    <row r="351" spans="37:40">
      <c r="AK351" s="78"/>
      <c r="AL351" s="78"/>
      <c r="AM351" s="10"/>
      <c r="AN351" s="10"/>
    </row>
    <row r="352" spans="37:40">
      <c r="AK352" s="78"/>
      <c r="AL352" s="78"/>
      <c r="AM352" s="10"/>
      <c r="AN352" s="10"/>
    </row>
    <row r="353" spans="37:40">
      <c r="AK353" s="78"/>
      <c r="AL353" s="78"/>
      <c r="AM353" s="10"/>
      <c r="AN353" s="10"/>
    </row>
    <row r="354" spans="37:40">
      <c r="AK354" s="78"/>
      <c r="AL354" s="78"/>
      <c r="AM354" s="10"/>
      <c r="AN354" s="10"/>
    </row>
    <row r="355" spans="37:40">
      <c r="AK355" s="78"/>
      <c r="AL355" s="78"/>
      <c r="AM355" s="10"/>
      <c r="AN355" s="10"/>
    </row>
    <row r="356" spans="37:40">
      <c r="AK356" s="78"/>
      <c r="AL356" s="78"/>
      <c r="AM356" s="10"/>
      <c r="AN356" s="10"/>
    </row>
    <row r="357" spans="37:40">
      <c r="AK357" s="78"/>
      <c r="AL357" s="78"/>
      <c r="AM357" s="10"/>
      <c r="AN357" s="10"/>
    </row>
    <row r="358" spans="37:40">
      <c r="AK358" s="78"/>
      <c r="AL358" s="78"/>
      <c r="AM358" s="10"/>
      <c r="AN358" s="10"/>
    </row>
    <row r="359" spans="37:40">
      <c r="AK359" s="78"/>
      <c r="AL359" s="78"/>
      <c r="AM359" s="10"/>
      <c r="AN359" s="10"/>
    </row>
    <row r="360" spans="37:40">
      <c r="AK360" s="78"/>
      <c r="AL360" s="78"/>
      <c r="AM360" s="10"/>
      <c r="AN360" s="10"/>
    </row>
    <row r="361" spans="37:40">
      <c r="AK361" s="78"/>
      <c r="AL361" s="78"/>
      <c r="AM361" s="10"/>
      <c r="AN361" s="10"/>
    </row>
    <row r="362" spans="37:40">
      <c r="AK362" s="78"/>
      <c r="AL362" s="78"/>
      <c r="AM362" s="10"/>
      <c r="AN362" s="10"/>
    </row>
    <row r="363" spans="37:40">
      <c r="AK363" s="78"/>
      <c r="AL363" s="78"/>
      <c r="AM363" s="10"/>
      <c r="AN363" s="10"/>
    </row>
    <row r="364" spans="37:40">
      <c r="AK364" s="78"/>
      <c r="AL364" s="78"/>
      <c r="AM364" s="10"/>
      <c r="AN364" s="10"/>
    </row>
    <row r="365" spans="37:40">
      <c r="AK365" s="78"/>
      <c r="AL365" s="78"/>
      <c r="AM365" s="10"/>
      <c r="AN365" s="10"/>
    </row>
    <row r="366" spans="37:40">
      <c r="AK366" s="78"/>
      <c r="AL366" s="78"/>
      <c r="AM366" s="10"/>
      <c r="AN366" s="10"/>
    </row>
    <row r="367" spans="37:40">
      <c r="AK367" s="78"/>
      <c r="AL367" s="78"/>
      <c r="AM367" s="10"/>
      <c r="AN367" s="10"/>
    </row>
    <row r="368" spans="37:40">
      <c r="AK368" s="78"/>
      <c r="AL368" s="78"/>
      <c r="AM368" s="10"/>
      <c r="AN368" s="10"/>
    </row>
    <row r="369" spans="37:40">
      <c r="AK369" s="78"/>
      <c r="AL369" s="78"/>
      <c r="AM369" s="10"/>
      <c r="AN369" s="10"/>
    </row>
    <row r="370" spans="37:40">
      <c r="AK370" s="78"/>
      <c r="AL370" s="78"/>
      <c r="AM370" s="10"/>
      <c r="AN370" s="10"/>
    </row>
    <row r="371" spans="37:40">
      <c r="AK371" s="78"/>
      <c r="AL371" s="78"/>
      <c r="AM371" s="10"/>
      <c r="AN371" s="10"/>
    </row>
    <row r="372" spans="37:40">
      <c r="AK372" s="78"/>
      <c r="AL372" s="78"/>
      <c r="AM372" s="10"/>
      <c r="AN372" s="10"/>
    </row>
    <row r="373" spans="37:40">
      <c r="AK373" s="78"/>
      <c r="AL373" s="78"/>
      <c r="AM373" s="10"/>
      <c r="AN373" s="10"/>
    </row>
    <row r="374" spans="37:40">
      <c r="AK374" s="78"/>
      <c r="AL374" s="78"/>
      <c r="AM374" s="10"/>
      <c r="AN374" s="10"/>
    </row>
    <row r="375" spans="37:40">
      <c r="AK375" s="78"/>
      <c r="AL375" s="78"/>
      <c r="AM375" s="10"/>
      <c r="AN375" s="10"/>
    </row>
    <row r="376" spans="37:40">
      <c r="AK376" s="78"/>
      <c r="AL376" s="78"/>
      <c r="AM376" s="10"/>
      <c r="AN376" s="10"/>
    </row>
    <row r="377" spans="37:40">
      <c r="AK377" s="78"/>
      <c r="AL377" s="78"/>
      <c r="AM377" s="10"/>
      <c r="AN377" s="10"/>
    </row>
    <row r="378" spans="37:40">
      <c r="AK378" s="78"/>
      <c r="AL378" s="78"/>
      <c r="AM378" s="10"/>
      <c r="AN378" s="10"/>
    </row>
    <row r="379" spans="37:40">
      <c r="AK379" s="78"/>
      <c r="AL379" s="78"/>
      <c r="AM379" s="10"/>
      <c r="AN379" s="10"/>
    </row>
    <row r="380" spans="37:40">
      <c r="AK380" s="78"/>
      <c r="AL380" s="78"/>
      <c r="AM380" s="10"/>
      <c r="AN380" s="10"/>
    </row>
    <row r="381" spans="37:40">
      <c r="AK381" s="78"/>
      <c r="AL381" s="78"/>
      <c r="AM381" s="10"/>
      <c r="AN381" s="10"/>
    </row>
    <row r="382" spans="37:40">
      <c r="AK382" s="78"/>
      <c r="AL382" s="78"/>
      <c r="AM382" s="10"/>
      <c r="AN382" s="10"/>
    </row>
    <row r="383" spans="37:40">
      <c r="AK383" s="78"/>
      <c r="AL383" s="78"/>
      <c r="AM383" s="10"/>
      <c r="AN383" s="10"/>
    </row>
    <row r="384" spans="37:40">
      <c r="AK384" s="78"/>
      <c r="AL384" s="78"/>
      <c r="AM384" s="10"/>
      <c r="AN384" s="10"/>
    </row>
    <row r="385" spans="37:40">
      <c r="AK385" s="78"/>
      <c r="AL385" s="78"/>
      <c r="AM385" s="10"/>
      <c r="AN385" s="10"/>
    </row>
    <row r="386" spans="37:40">
      <c r="AK386" s="78"/>
      <c r="AL386" s="78"/>
      <c r="AM386" s="10"/>
      <c r="AN386" s="10"/>
    </row>
    <row r="387" spans="37:40">
      <c r="AK387" s="78"/>
      <c r="AL387" s="78"/>
      <c r="AM387" s="10"/>
      <c r="AN387" s="10"/>
    </row>
    <row r="388" spans="37:40">
      <c r="AK388" s="78"/>
      <c r="AL388" s="78"/>
      <c r="AM388" s="10"/>
      <c r="AN388" s="10"/>
    </row>
    <row r="389" spans="37:40">
      <c r="AK389" s="78"/>
      <c r="AL389" s="78"/>
      <c r="AM389" s="10"/>
      <c r="AN389" s="10"/>
    </row>
    <row r="390" spans="37:40">
      <c r="AK390" s="78"/>
      <c r="AL390" s="78"/>
      <c r="AM390" s="10"/>
      <c r="AN390" s="10"/>
    </row>
    <row r="391" spans="37:40">
      <c r="AK391" s="78"/>
      <c r="AL391" s="78"/>
      <c r="AM391" s="10"/>
      <c r="AN391" s="10"/>
    </row>
    <row r="392" spans="37:40">
      <c r="AK392" s="78"/>
      <c r="AL392" s="78"/>
      <c r="AM392" s="10"/>
      <c r="AN392" s="10"/>
    </row>
    <row r="393" spans="37:40">
      <c r="AK393" s="78"/>
      <c r="AL393" s="78"/>
      <c r="AM393" s="10"/>
      <c r="AN393" s="10"/>
    </row>
    <row r="394" spans="37:40">
      <c r="AK394" s="78"/>
      <c r="AL394" s="78"/>
      <c r="AM394" s="10"/>
      <c r="AN394" s="10"/>
    </row>
    <row r="395" spans="37:40">
      <c r="AK395" s="78"/>
      <c r="AL395" s="78"/>
      <c r="AM395" s="10"/>
      <c r="AN395" s="10"/>
    </row>
    <row r="396" spans="37:40">
      <c r="AK396" s="78"/>
      <c r="AL396" s="78"/>
      <c r="AM396" s="10"/>
      <c r="AN396" s="10"/>
    </row>
    <row r="397" spans="37:40">
      <c r="AK397" s="78"/>
      <c r="AL397" s="78"/>
      <c r="AM397" s="10"/>
      <c r="AN397" s="10"/>
    </row>
    <row r="398" spans="37:40">
      <c r="AK398" s="78"/>
      <c r="AL398" s="78"/>
      <c r="AM398" s="10"/>
      <c r="AN398" s="10"/>
    </row>
    <row r="399" spans="37:40">
      <c r="AK399" s="78"/>
      <c r="AL399" s="78"/>
      <c r="AM399" s="10"/>
      <c r="AN399" s="10"/>
    </row>
    <row r="400" spans="37:40">
      <c r="AK400" s="78"/>
      <c r="AL400" s="78"/>
      <c r="AM400" s="10"/>
      <c r="AN400" s="10"/>
    </row>
    <row r="401" spans="37:40">
      <c r="AK401" s="78"/>
      <c r="AL401" s="78"/>
      <c r="AM401" s="10"/>
      <c r="AN401" s="10"/>
    </row>
    <row r="402" spans="37:40">
      <c r="AK402" s="78"/>
      <c r="AL402" s="78"/>
      <c r="AM402" s="10"/>
      <c r="AN402" s="10"/>
    </row>
    <row r="403" spans="37:40">
      <c r="AK403" s="78"/>
      <c r="AL403" s="78"/>
      <c r="AM403" s="10"/>
      <c r="AN403" s="10"/>
    </row>
    <row r="404" spans="37:40">
      <c r="AK404" s="78"/>
      <c r="AL404" s="78"/>
      <c r="AM404" s="10"/>
      <c r="AN404" s="10"/>
    </row>
    <row r="405" spans="37:40">
      <c r="AK405" s="78"/>
      <c r="AL405" s="78"/>
      <c r="AM405" s="10"/>
      <c r="AN405" s="10"/>
    </row>
    <row r="406" spans="37:40">
      <c r="AK406" s="78"/>
      <c r="AL406" s="78"/>
      <c r="AM406" s="10"/>
      <c r="AN406" s="10"/>
    </row>
    <row r="407" spans="37:40">
      <c r="AK407" s="78"/>
      <c r="AL407" s="78"/>
      <c r="AM407" s="10"/>
      <c r="AN407" s="10"/>
    </row>
    <row r="408" spans="37:40">
      <c r="AK408" s="78"/>
      <c r="AL408" s="78"/>
      <c r="AM408" s="10"/>
      <c r="AN408" s="10"/>
    </row>
    <row r="409" spans="37:40">
      <c r="AK409" s="78"/>
      <c r="AL409" s="78"/>
      <c r="AM409" s="10"/>
      <c r="AN409" s="10"/>
    </row>
    <row r="410" spans="37:40">
      <c r="AK410" s="78"/>
      <c r="AL410" s="78"/>
      <c r="AM410" s="10"/>
      <c r="AN410" s="10"/>
    </row>
    <row r="411" spans="37:40">
      <c r="AK411" s="78"/>
      <c r="AL411" s="78"/>
      <c r="AM411" s="10"/>
      <c r="AN411" s="10"/>
    </row>
    <row r="412" spans="37:40">
      <c r="AK412" s="78"/>
      <c r="AL412" s="78"/>
      <c r="AM412" s="10"/>
      <c r="AN412" s="10"/>
    </row>
    <row r="413" spans="37:40">
      <c r="AK413" s="78"/>
      <c r="AL413" s="78"/>
      <c r="AM413" s="10"/>
      <c r="AN413" s="10"/>
    </row>
    <row r="414" spans="37:40">
      <c r="AK414" s="78"/>
      <c r="AL414" s="78"/>
      <c r="AM414" s="10"/>
      <c r="AN414" s="10"/>
    </row>
    <row r="415" spans="37:40">
      <c r="AK415" s="78"/>
      <c r="AL415" s="78"/>
      <c r="AM415" s="10"/>
      <c r="AN415" s="10"/>
    </row>
    <row r="416" spans="37:40">
      <c r="AK416" s="78"/>
      <c r="AL416" s="78"/>
      <c r="AM416" s="10"/>
      <c r="AN416" s="10"/>
    </row>
    <row r="417" spans="37:40">
      <c r="AK417" s="78"/>
      <c r="AL417" s="78"/>
      <c r="AM417" s="10"/>
      <c r="AN417" s="10"/>
    </row>
    <row r="418" spans="37:40">
      <c r="AK418" s="78"/>
      <c r="AL418" s="78"/>
      <c r="AM418" s="10"/>
      <c r="AN418" s="10"/>
    </row>
    <row r="419" spans="37:40">
      <c r="AK419" s="78"/>
      <c r="AL419" s="78"/>
      <c r="AM419" s="10"/>
      <c r="AN419" s="10"/>
    </row>
    <row r="420" spans="37:40">
      <c r="AK420" s="78"/>
      <c r="AL420" s="78"/>
      <c r="AM420" s="10"/>
      <c r="AN420" s="10"/>
    </row>
    <row r="421" spans="37:40">
      <c r="AK421" s="78"/>
      <c r="AL421" s="78"/>
      <c r="AM421" s="10"/>
      <c r="AN421" s="10"/>
    </row>
    <row r="422" spans="37:40">
      <c r="AK422" s="78"/>
      <c r="AL422" s="78"/>
      <c r="AM422" s="10"/>
      <c r="AN422" s="10"/>
    </row>
    <row r="423" spans="37:40">
      <c r="AK423" s="78"/>
      <c r="AL423" s="78"/>
      <c r="AM423" s="10"/>
      <c r="AN423" s="10"/>
    </row>
    <row r="424" spans="37:40">
      <c r="AK424" s="78"/>
      <c r="AL424" s="78"/>
      <c r="AM424" s="10"/>
      <c r="AN424" s="10"/>
    </row>
    <row r="425" spans="37:40">
      <c r="AK425" s="78"/>
      <c r="AL425" s="78"/>
      <c r="AM425" s="10"/>
      <c r="AN425" s="10"/>
    </row>
    <row r="426" spans="37:40">
      <c r="AK426" s="78"/>
      <c r="AL426" s="78"/>
      <c r="AM426" s="10"/>
      <c r="AN426" s="10"/>
    </row>
    <row r="427" spans="37:40">
      <c r="AK427" s="78"/>
      <c r="AL427" s="78"/>
      <c r="AM427" s="10"/>
      <c r="AN427" s="10"/>
    </row>
    <row r="428" spans="37:40">
      <c r="AK428" s="78"/>
      <c r="AL428" s="78"/>
      <c r="AM428" s="10"/>
      <c r="AN428" s="10"/>
    </row>
    <row r="429" spans="37:40">
      <c r="AK429" s="78"/>
      <c r="AL429" s="78"/>
      <c r="AM429" s="10"/>
      <c r="AN429" s="10"/>
    </row>
    <row r="430" spans="37:40">
      <c r="AK430" s="78"/>
      <c r="AL430" s="78"/>
      <c r="AM430" s="10"/>
      <c r="AN430" s="10"/>
    </row>
    <row r="431" spans="37:40">
      <c r="AK431" s="78"/>
      <c r="AL431" s="78"/>
      <c r="AM431" s="10"/>
      <c r="AN431" s="10"/>
    </row>
    <row r="432" spans="37:40">
      <c r="AK432" s="78"/>
      <c r="AL432" s="78"/>
      <c r="AM432" s="10"/>
      <c r="AN432" s="10"/>
    </row>
    <row r="433" spans="37:40">
      <c r="AK433" s="78"/>
      <c r="AL433" s="78"/>
      <c r="AM433" s="10"/>
      <c r="AN433" s="10"/>
    </row>
    <row r="434" spans="37:40">
      <c r="AK434" s="78"/>
      <c r="AL434" s="78"/>
      <c r="AM434" s="10"/>
      <c r="AN434" s="10"/>
    </row>
    <row r="435" spans="37:40">
      <c r="AK435" s="78"/>
      <c r="AL435" s="78"/>
      <c r="AM435" s="10"/>
      <c r="AN435" s="10"/>
    </row>
    <row r="436" spans="37:40">
      <c r="AK436" s="78"/>
      <c r="AL436" s="78"/>
      <c r="AM436" s="10"/>
      <c r="AN436" s="10"/>
    </row>
    <row r="437" spans="37:40">
      <c r="AK437" s="78"/>
      <c r="AL437" s="78"/>
      <c r="AM437" s="10"/>
      <c r="AN437" s="10"/>
    </row>
    <row r="438" spans="37:40">
      <c r="AK438" s="78"/>
      <c r="AL438" s="78"/>
      <c r="AM438" s="10"/>
      <c r="AN438" s="10"/>
    </row>
    <row r="439" spans="37:40">
      <c r="AK439" s="78"/>
      <c r="AL439" s="78"/>
      <c r="AM439" s="10"/>
      <c r="AN439" s="10"/>
    </row>
    <row r="440" spans="37:40">
      <c r="AK440" s="78"/>
      <c r="AL440" s="78"/>
      <c r="AM440" s="10"/>
      <c r="AN440" s="10"/>
    </row>
    <row r="441" spans="37:40">
      <c r="AK441" s="78"/>
      <c r="AL441" s="78"/>
      <c r="AM441" s="10"/>
      <c r="AN441" s="10"/>
    </row>
    <row r="442" spans="37:40">
      <c r="AK442" s="78"/>
      <c r="AL442" s="78"/>
      <c r="AM442" s="10"/>
      <c r="AN442" s="10"/>
    </row>
    <row r="443" spans="37:40">
      <c r="AK443" s="78"/>
      <c r="AL443" s="78"/>
      <c r="AM443" s="10"/>
      <c r="AN443" s="10"/>
    </row>
    <row r="444" spans="37:40">
      <c r="AK444" s="78"/>
      <c r="AL444" s="78"/>
      <c r="AM444" s="10"/>
      <c r="AN444" s="10"/>
    </row>
    <row r="445" spans="37:40">
      <c r="AK445" s="78"/>
      <c r="AL445" s="78"/>
      <c r="AM445" s="10"/>
      <c r="AN445" s="10"/>
    </row>
    <row r="446" spans="37:40">
      <c r="AK446" s="78"/>
      <c r="AL446" s="78"/>
      <c r="AM446" s="10"/>
      <c r="AN446" s="10"/>
    </row>
    <row r="447" spans="37:40">
      <c r="AK447" s="78"/>
      <c r="AL447" s="78"/>
      <c r="AM447" s="10"/>
      <c r="AN447" s="10"/>
    </row>
    <row r="448" spans="37:40">
      <c r="AK448" s="78"/>
      <c r="AL448" s="78"/>
      <c r="AM448" s="10"/>
      <c r="AN448" s="10"/>
    </row>
    <row r="449" spans="37:40">
      <c r="AK449" s="78"/>
      <c r="AL449" s="78"/>
      <c r="AM449" s="10"/>
      <c r="AN449" s="10"/>
    </row>
    <row r="450" spans="37:40">
      <c r="AK450" s="78"/>
      <c r="AL450" s="78"/>
      <c r="AM450" s="10"/>
      <c r="AN450" s="10"/>
    </row>
    <row r="451" spans="37:40">
      <c r="AK451" s="78"/>
      <c r="AL451" s="78"/>
      <c r="AM451" s="10"/>
      <c r="AN451" s="10"/>
    </row>
    <row r="452" spans="37:40">
      <c r="AK452" s="78"/>
      <c r="AL452" s="78"/>
      <c r="AM452" s="10"/>
      <c r="AN452" s="10"/>
    </row>
    <row r="453" spans="37:40">
      <c r="AK453" s="78"/>
      <c r="AL453" s="78"/>
      <c r="AM453" s="10"/>
      <c r="AN453" s="10"/>
    </row>
    <row r="454" spans="37:40">
      <c r="AK454" s="78"/>
      <c r="AL454" s="78"/>
      <c r="AM454" s="10"/>
      <c r="AN454" s="10"/>
    </row>
    <row r="455" spans="37:40">
      <c r="AK455" s="78"/>
      <c r="AL455" s="78"/>
      <c r="AM455" s="10"/>
      <c r="AN455" s="10"/>
    </row>
    <row r="456" spans="37:40">
      <c r="AK456" s="78"/>
      <c r="AL456" s="78"/>
      <c r="AM456" s="10"/>
      <c r="AN456" s="10"/>
    </row>
    <row r="457" spans="37:40">
      <c r="AK457" s="78"/>
      <c r="AL457" s="78"/>
      <c r="AM457" s="10"/>
      <c r="AN457" s="10"/>
    </row>
    <row r="458" spans="37:40">
      <c r="AK458" s="78"/>
      <c r="AL458" s="78"/>
      <c r="AM458" s="10"/>
      <c r="AN458" s="10"/>
    </row>
    <row r="459" spans="37:40">
      <c r="AK459" s="78"/>
      <c r="AL459" s="78"/>
      <c r="AM459" s="10"/>
      <c r="AN459" s="10"/>
    </row>
    <row r="460" spans="37:40">
      <c r="AK460" s="78"/>
      <c r="AL460" s="78"/>
      <c r="AM460" s="10"/>
      <c r="AN460" s="10"/>
    </row>
    <row r="461" spans="37:40">
      <c r="AK461" s="78"/>
      <c r="AL461" s="78"/>
      <c r="AM461" s="10"/>
      <c r="AN461" s="10"/>
    </row>
    <row r="462" spans="37:40">
      <c r="AK462" s="78"/>
      <c r="AL462" s="78"/>
      <c r="AM462" s="10"/>
      <c r="AN462" s="10"/>
    </row>
    <row r="463" spans="37:40">
      <c r="AK463" s="78"/>
      <c r="AL463" s="78"/>
      <c r="AM463" s="10"/>
      <c r="AN463" s="10"/>
    </row>
    <row r="464" spans="37:40">
      <c r="AK464" s="78"/>
      <c r="AL464" s="78"/>
      <c r="AM464" s="10"/>
      <c r="AN464" s="10"/>
    </row>
    <row r="465" spans="37:40">
      <c r="AK465" s="78"/>
      <c r="AL465" s="78"/>
      <c r="AM465" s="10"/>
      <c r="AN465" s="10"/>
    </row>
    <row r="466" spans="37:40">
      <c r="AK466" s="78"/>
      <c r="AL466" s="78"/>
      <c r="AM466" s="10"/>
      <c r="AN466" s="10"/>
    </row>
    <row r="467" spans="37:40">
      <c r="AK467" s="78"/>
      <c r="AL467" s="78"/>
      <c r="AM467" s="10"/>
      <c r="AN467" s="10"/>
    </row>
    <row r="468" spans="37:40">
      <c r="AK468" s="78"/>
      <c r="AL468" s="78"/>
      <c r="AM468" s="10"/>
      <c r="AN468" s="10"/>
    </row>
    <row r="469" spans="37:40">
      <c r="AK469" s="78"/>
      <c r="AL469" s="78"/>
      <c r="AM469" s="10"/>
      <c r="AN469" s="10"/>
    </row>
    <row r="470" spans="37:40">
      <c r="AK470" s="78"/>
      <c r="AL470" s="78"/>
      <c r="AM470" s="10"/>
      <c r="AN470" s="10"/>
    </row>
    <row r="471" spans="37:40">
      <c r="AK471" s="78"/>
      <c r="AL471" s="78"/>
      <c r="AM471" s="10"/>
      <c r="AN471" s="10"/>
    </row>
    <row r="472" spans="37:40">
      <c r="AK472" s="78"/>
      <c r="AL472" s="78"/>
      <c r="AM472" s="10"/>
      <c r="AN472" s="10"/>
    </row>
    <row r="473" spans="37:40">
      <c r="AK473" s="78"/>
      <c r="AL473" s="78"/>
      <c r="AM473" s="10"/>
      <c r="AN473" s="10"/>
    </row>
    <row r="474" spans="37:40">
      <c r="AK474" s="78"/>
      <c r="AL474" s="78"/>
      <c r="AM474" s="10"/>
      <c r="AN474" s="10"/>
    </row>
    <row r="475" spans="37:40">
      <c r="AK475" s="78"/>
      <c r="AL475" s="78"/>
      <c r="AM475" s="10"/>
      <c r="AN475" s="10"/>
    </row>
    <row r="476" spans="37:40">
      <c r="AK476" s="78"/>
      <c r="AL476" s="78"/>
      <c r="AM476" s="10"/>
      <c r="AN476" s="10"/>
    </row>
    <row r="477" spans="37:40">
      <c r="AK477" s="78"/>
      <c r="AL477" s="78"/>
      <c r="AM477" s="10"/>
      <c r="AN477" s="10"/>
    </row>
    <row r="478" spans="37:40">
      <c r="AK478" s="78"/>
      <c r="AL478" s="78"/>
      <c r="AM478" s="10"/>
      <c r="AN478" s="10"/>
    </row>
    <row r="479" spans="37:40">
      <c r="AK479" s="78"/>
      <c r="AL479" s="78"/>
      <c r="AM479" s="10"/>
      <c r="AN479" s="10"/>
    </row>
    <row r="480" spans="37:40">
      <c r="AK480" s="78"/>
      <c r="AL480" s="78"/>
      <c r="AM480" s="10"/>
      <c r="AN480" s="10"/>
    </row>
    <row r="481" spans="37:40">
      <c r="AK481" s="78"/>
      <c r="AL481" s="78"/>
      <c r="AM481" s="10"/>
      <c r="AN481" s="10"/>
    </row>
    <row r="482" spans="37:40">
      <c r="AK482" s="78"/>
      <c r="AL482" s="78"/>
      <c r="AM482" s="10"/>
      <c r="AN482" s="10"/>
    </row>
    <row r="483" spans="37:40">
      <c r="AK483" s="78"/>
      <c r="AL483" s="78"/>
      <c r="AM483" s="10"/>
      <c r="AN483" s="10"/>
    </row>
    <row r="484" spans="37:40">
      <c r="AK484" s="78"/>
      <c r="AL484" s="78"/>
      <c r="AM484" s="10"/>
      <c r="AN484" s="10"/>
    </row>
    <row r="485" spans="37:40">
      <c r="AK485" s="78"/>
      <c r="AL485" s="78"/>
      <c r="AM485" s="10"/>
      <c r="AN485" s="10"/>
    </row>
    <row r="486" spans="37:40">
      <c r="AK486" s="78"/>
      <c r="AL486" s="78"/>
      <c r="AM486" s="10"/>
      <c r="AN486" s="10"/>
    </row>
    <row r="487" spans="37:40">
      <c r="AK487" s="78"/>
      <c r="AL487" s="78"/>
      <c r="AM487" s="10"/>
      <c r="AN487" s="10"/>
    </row>
    <row r="488" spans="37:40">
      <c r="AK488" s="78"/>
      <c r="AL488" s="78"/>
      <c r="AM488" s="10"/>
      <c r="AN488" s="10"/>
    </row>
    <row r="489" spans="37:40">
      <c r="AK489" s="78"/>
      <c r="AL489" s="78"/>
      <c r="AM489" s="10"/>
      <c r="AN489" s="10"/>
    </row>
    <row r="490" spans="37:40">
      <c r="AK490" s="78"/>
      <c r="AL490" s="78"/>
      <c r="AM490" s="10"/>
      <c r="AN490" s="10"/>
    </row>
    <row r="491" spans="37:40">
      <c r="AK491" s="78"/>
      <c r="AL491" s="78"/>
      <c r="AM491" s="10"/>
      <c r="AN491" s="10"/>
    </row>
    <row r="492" spans="37:40">
      <c r="AK492" s="78"/>
      <c r="AL492" s="78"/>
      <c r="AM492" s="10"/>
      <c r="AN492" s="10"/>
    </row>
    <row r="493" spans="37:40">
      <c r="AK493" s="78"/>
      <c r="AL493" s="78"/>
      <c r="AM493" s="10"/>
      <c r="AN493" s="10"/>
    </row>
    <row r="494" spans="37:40">
      <c r="AK494" s="78"/>
      <c r="AL494" s="78"/>
      <c r="AM494" s="10"/>
      <c r="AN494" s="10"/>
    </row>
    <row r="495" spans="37:40">
      <c r="AK495" s="78"/>
      <c r="AL495" s="78"/>
      <c r="AM495" s="10"/>
      <c r="AN495" s="10"/>
    </row>
    <row r="496" spans="37:40">
      <c r="AK496" s="78"/>
      <c r="AL496" s="78"/>
      <c r="AM496" s="10"/>
      <c r="AN496" s="10"/>
    </row>
    <row r="497" spans="37:40">
      <c r="AK497" s="78"/>
      <c r="AL497" s="78"/>
      <c r="AM497" s="10"/>
      <c r="AN497" s="10"/>
    </row>
    <row r="498" spans="37:40">
      <c r="AK498" s="78"/>
      <c r="AL498" s="78"/>
      <c r="AM498" s="10"/>
      <c r="AN498" s="10"/>
    </row>
    <row r="499" spans="37:40">
      <c r="AK499" s="78"/>
      <c r="AL499" s="78"/>
      <c r="AM499" s="10"/>
      <c r="AN499" s="10"/>
    </row>
    <row r="500" spans="37:40">
      <c r="AK500" s="78"/>
      <c r="AL500" s="78"/>
      <c r="AM500" s="10"/>
      <c r="AN500" s="10"/>
    </row>
    <row r="501" spans="37:40">
      <c r="AK501" s="78"/>
      <c r="AL501" s="78"/>
      <c r="AM501" s="10"/>
      <c r="AN501" s="10"/>
    </row>
    <row r="502" spans="37:40">
      <c r="AK502" s="78"/>
      <c r="AL502" s="78"/>
      <c r="AM502" s="10"/>
      <c r="AN502" s="10"/>
    </row>
    <row r="503" spans="37:40">
      <c r="AK503" s="78"/>
      <c r="AL503" s="78"/>
      <c r="AM503" s="10"/>
      <c r="AN503" s="10"/>
    </row>
    <row r="504" spans="37:40">
      <c r="AK504" s="78"/>
      <c r="AL504" s="78"/>
      <c r="AM504" s="10"/>
      <c r="AN504" s="10"/>
    </row>
    <row r="505" spans="37:40">
      <c r="AK505" s="78"/>
      <c r="AL505" s="78"/>
      <c r="AM505" s="10"/>
      <c r="AN505" s="10"/>
    </row>
    <row r="506" spans="37:40">
      <c r="AK506" s="78"/>
      <c r="AL506" s="78"/>
      <c r="AM506" s="10"/>
      <c r="AN506" s="10"/>
    </row>
    <row r="507" spans="37:40">
      <c r="AK507" s="78"/>
      <c r="AL507" s="78"/>
      <c r="AM507" s="10"/>
      <c r="AN507" s="10"/>
    </row>
    <row r="508" spans="37:40">
      <c r="AK508" s="78"/>
      <c r="AL508" s="78"/>
      <c r="AM508" s="10"/>
      <c r="AN508" s="10"/>
    </row>
    <row r="509" spans="37:40">
      <c r="AK509" s="78"/>
      <c r="AL509" s="78"/>
      <c r="AM509" s="10"/>
      <c r="AN509" s="10"/>
    </row>
    <row r="510" spans="37:40">
      <c r="AK510" s="78"/>
      <c r="AL510" s="78"/>
      <c r="AM510" s="10"/>
      <c r="AN510" s="10"/>
    </row>
    <row r="511" spans="37:40">
      <c r="AK511" s="78"/>
      <c r="AL511" s="78"/>
      <c r="AM511" s="10"/>
      <c r="AN511" s="10"/>
    </row>
    <row r="512" spans="37:40">
      <c r="AK512" s="78"/>
      <c r="AL512" s="78"/>
      <c r="AM512" s="10"/>
      <c r="AN512" s="10"/>
    </row>
    <row r="513" spans="37:40">
      <c r="AK513" s="78"/>
      <c r="AL513" s="78"/>
      <c r="AM513" s="10"/>
      <c r="AN513" s="10"/>
    </row>
    <row r="514" spans="37:40">
      <c r="AK514" s="78"/>
      <c r="AL514" s="78"/>
      <c r="AM514" s="10"/>
      <c r="AN514" s="10"/>
    </row>
    <row r="515" spans="37:40">
      <c r="AK515" s="78"/>
      <c r="AL515" s="78"/>
      <c r="AM515" s="10"/>
      <c r="AN515" s="10"/>
    </row>
    <row r="516" spans="37:40">
      <c r="AK516" s="78"/>
      <c r="AL516" s="78"/>
      <c r="AM516" s="10"/>
      <c r="AN516" s="10"/>
    </row>
    <row r="517" spans="37:40">
      <c r="AK517" s="78"/>
      <c r="AL517" s="78"/>
      <c r="AM517" s="10"/>
      <c r="AN517" s="10"/>
    </row>
    <row r="518" spans="37:40">
      <c r="AK518" s="78"/>
      <c r="AL518" s="78"/>
      <c r="AM518" s="10"/>
      <c r="AN518" s="10"/>
    </row>
    <row r="519" spans="37:40">
      <c r="AK519" s="78"/>
      <c r="AL519" s="78"/>
      <c r="AM519" s="10"/>
      <c r="AN519" s="10"/>
    </row>
    <row r="520" spans="37:40">
      <c r="AK520" s="78"/>
      <c r="AL520" s="78"/>
      <c r="AM520" s="10"/>
      <c r="AN520" s="10"/>
    </row>
    <row r="521" spans="37:40">
      <c r="AK521" s="78"/>
      <c r="AL521" s="78"/>
      <c r="AM521" s="10"/>
      <c r="AN521" s="10"/>
    </row>
    <row r="522" spans="37:40">
      <c r="AK522" s="78"/>
      <c r="AL522" s="78"/>
      <c r="AM522" s="10"/>
      <c r="AN522" s="10"/>
    </row>
    <row r="523" spans="37:40">
      <c r="AK523" s="78"/>
      <c r="AL523" s="78"/>
      <c r="AM523" s="10"/>
      <c r="AN523" s="10"/>
    </row>
    <row r="524" spans="37:40">
      <c r="AK524" s="78"/>
      <c r="AL524" s="78"/>
      <c r="AM524" s="10"/>
      <c r="AN524" s="10"/>
    </row>
    <row r="525" spans="37:40">
      <c r="AK525" s="78"/>
      <c r="AL525" s="78"/>
      <c r="AM525" s="10"/>
      <c r="AN525" s="10"/>
    </row>
    <row r="526" spans="37:40">
      <c r="AK526" s="78"/>
      <c r="AL526" s="78"/>
      <c r="AM526" s="10"/>
      <c r="AN526" s="10"/>
    </row>
    <row r="527" spans="37:40">
      <c r="AK527" s="78"/>
      <c r="AL527" s="78"/>
      <c r="AM527" s="10"/>
      <c r="AN527" s="10"/>
    </row>
    <row r="528" spans="37:40">
      <c r="AK528" s="78"/>
      <c r="AL528" s="78"/>
      <c r="AM528" s="10"/>
      <c r="AN528" s="10"/>
    </row>
    <row r="529" spans="37:40">
      <c r="AK529" s="78"/>
      <c r="AL529" s="78"/>
      <c r="AM529" s="10"/>
      <c r="AN529" s="10"/>
    </row>
    <row r="530" spans="37:40">
      <c r="AK530" s="78"/>
      <c r="AL530" s="78"/>
      <c r="AM530" s="10"/>
      <c r="AN530" s="10"/>
    </row>
    <row r="531" spans="37:40">
      <c r="AK531" s="78"/>
      <c r="AL531" s="78"/>
      <c r="AM531" s="10"/>
      <c r="AN531" s="10"/>
    </row>
    <row r="532" spans="37:40">
      <c r="AK532" s="78"/>
      <c r="AL532" s="78"/>
      <c r="AM532" s="10"/>
      <c r="AN532" s="10"/>
    </row>
    <row r="533" spans="37:40">
      <c r="AK533" s="78"/>
      <c r="AL533" s="78"/>
      <c r="AM533" s="10"/>
      <c r="AN533" s="10"/>
    </row>
    <row r="534" spans="37:40">
      <c r="AK534" s="78"/>
      <c r="AL534" s="78"/>
      <c r="AM534" s="10"/>
      <c r="AN534" s="10"/>
    </row>
    <row r="535" spans="37:40">
      <c r="AK535" s="78"/>
      <c r="AL535" s="78"/>
      <c r="AM535" s="10"/>
      <c r="AN535" s="10"/>
    </row>
    <row r="536" spans="37:40">
      <c r="AK536" s="78"/>
      <c r="AL536" s="78"/>
      <c r="AM536" s="10"/>
      <c r="AN536" s="10"/>
    </row>
    <row r="537" spans="37:40">
      <c r="AK537" s="78"/>
      <c r="AL537" s="78"/>
      <c r="AM537" s="10"/>
      <c r="AN537" s="10"/>
    </row>
    <row r="538" spans="37:40">
      <c r="AK538" s="78"/>
      <c r="AL538" s="78"/>
      <c r="AM538" s="10"/>
      <c r="AN538" s="10"/>
    </row>
    <row r="539" spans="37:40">
      <c r="AK539" s="78"/>
      <c r="AL539" s="78"/>
      <c r="AM539" s="10"/>
      <c r="AN539" s="10"/>
    </row>
    <row r="540" spans="37:40">
      <c r="AK540" s="78"/>
      <c r="AL540" s="78"/>
      <c r="AM540" s="10"/>
      <c r="AN540" s="10"/>
    </row>
    <row r="541" spans="37:40">
      <c r="AK541" s="78"/>
      <c r="AL541" s="78"/>
      <c r="AM541" s="10"/>
      <c r="AN541" s="10"/>
    </row>
    <row r="542" spans="37:40">
      <c r="AK542" s="78"/>
      <c r="AL542" s="78"/>
      <c r="AM542" s="10"/>
      <c r="AN542" s="10"/>
    </row>
    <row r="543" spans="37:40">
      <c r="AK543" s="78"/>
      <c r="AL543" s="78"/>
      <c r="AM543" s="10"/>
      <c r="AN543" s="10"/>
    </row>
    <row r="544" spans="37:40">
      <c r="AK544" s="78"/>
      <c r="AL544" s="78"/>
      <c r="AM544" s="10"/>
      <c r="AN544" s="10"/>
    </row>
    <row r="545" spans="37:40">
      <c r="AK545" s="78"/>
      <c r="AL545" s="78"/>
      <c r="AM545" s="10"/>
      <c r="AN545" s="10"/>
    </row>
    <row r="546" spans="37:40">
      <c r="AK546" s="78"/>
      <c r="AL546" s="78"/>
      <c r="AM546" s="10"/>
      <c r="AN546" s="10"/>
    </row>
    <row r="547" spans="37:40">
      <c r="AK547" s="78"/>
      <c r="AL547" s="78"/>
      <c r="AM547" s="10"/>
      <c r="AN547" s="10"/>
    </row>
    <row r="548" spans="37:40">
      <c r="AK548" s="78"/>
      <c r="AL548" s="78"/>
      <c r="AM548" s="10"/>
      <c r="AN548" s="10"/>
    </row>
    <row r="549" spans="37:40">
      <c r="AK549" s="78"/>
      <c r="AL549" s="78"/>
      <c r="AM549" s="10"/>
      <c r="AN549" s="10"/>
    </row>
    <row r="550" spans="37:40">
      <c r="AK550" s="78"/>
      <c r="AL550" s="78"/>
      <c r="AM550" s="10"/>
      <c r="AN550" s="10"/>
    </row>
    <row r="551" spans="37:40">
      <c r="AK551" s="78"/>
      <c r="AL551" s="78"/>
      <c r="AM551" s="10"/>
      <c r="AN551" s="10"/>
    </row>
    <row r="552" spans="37:40">
      <c r="AK552" s="78"/>
      <c r="AL552" s="78"/>
      <c r="AM552" s="10"/>
      <c r="AN552" s="10"/>
    </row>
    <row r="553" spans="37:40">
      <c r="AK553" s="78"/>
      <c r="AL553" s="78"/>
      <c r="AM553" s="10"/>
      <c r="AN553" s="10"/>
    </row>
    <row r="554" spans="37:40">
      <c r="AK554" s="78"/>
      <c r="AL554" s="78"/>
      <c r="AM554" s="10"/>
      <c r="AN554" s="10"/>
    </row>
    <row r="555" spans="37:40">
      <c r="AK555" s="78"/>
      <c r="AL555" s="78"/>
      <c r="AM555" s="10"/>
      <c r="AN555" s="10"/>
    </row>
    <row r="556" spans="37:40">
      <c r="AK556" s="78"/>
      <c r="AL556" s="78"/>
      <c r="AM556" s="10"/>
      <c r="AN556" s="10"/>
    </row>
    <row r="557" spans="37:40">
      <c r="AK557" s="78"/>
      <c r="AL557" s="78"/>
      <c r="AM557" s="10"/>
      <c r="AN557" s="10"/>
    </row>
    <row r="558" spans="37:40">
      <c r="AK558" s="78"/>
      <c r="AL558" s="78"/>
      <c r="AM558" s="10"/>
      <c r="AN558" s="10"/>
    </row>
    <row r="559" spans="37:40">
      <c r="AK559" s="78"/>
      <c r="AL559" s="78"/>
      <c r="AM559" s="10"/>
      <c r="AN559" s="10"/>
    </row>
    <row r="560" spans="37:40">
      <c r="AK560" s="78"/>
      <c r="AL560" s="78"/>
      <c r="AM560" s="10"/>
      <c r="AN560" s="10"/>
    </row>
    <row r="561" spans="37:40">
      <c r="AK561" s="78"/>
      <c r="AL561" s="78"/>
      <c r="AM561" s="10"/>
      <c r="AN561" s="10"/>
    </row>
    <row r="562" spans="37:40">
      <c r="AK562" s="78"/>
      <c r="AL562" s="78"/>
      <c r="AM562" s="10"/>
      <c r="AN562" s="10"/>
    </row>
    <row r="563" spans="37:40">
      <c r="AK563" s="78"/>
      <c r="AL563" s="78"/>
      <c r="AM563" s="10"/>
      <c r="AN563" s="10"/>
    </row>
    <row r="564" spans="37:40">
      <c r="AK564" s="78"/>
      <c r="AL564" s="78"/>
      <c r="AM564" s="10"/>
      <c r="AN564" s="10"/>
    </row>
    <row r="565" spans="37:40">
      <c r="AK565" s="78"/>
      <c r="AL565" s="78"/>
      <c r="AM565" s="10"/>
      <c r="AN565" s="10"/>
    </row>
    <row r="566" spans="37:40">
      <c r="AK566" s="78"/>
      <c r="AL566" s="78"/>
      <c r="AM566" s="10"/>
      <c r="AN566" s="10"/>
    </row>
    <row r="567" spans="37:40">
      <c r="AK567" s="78"/>
      <c r="AL567" s="78"/>
      <c r="AM567" s="10"/>
      <c r="AN567" s="10"/>
    </row>
    <row r="568" spans="37:40">
      <c r="AK568" s="78"/>
      <c r="AL568" s="78"/>
      <c r="AM568" s="10"/>
      <c r="AN568" s="10"/>
    </row>
    <row r="569" spans="37:40">
      <c r="AK569" s="78"/>
      <c r="AL569" s="78"/>
      <c r="AM569" s="10"/>
      <c r="AN569" s="10"/>
    </row>
    <row r="570" spans="37:40">
      <c r="AK570" s="78"/>
      <c r="AL570" s="78"/>
      <c r="AM570" s="10"/>
      <c r="AN570" s="10"/>
    </row>
    <row r="571" spans="37:40">
      <c r="AK571" s="78"/>
      <c r="AL571" s="78"/>
      <c r="AM571" s="10"/>
      <c r="AN571" s="10"/>
    </row>
    <row r="572" spans="37:40">
      <c r="AK572" s="78"/>
      <c r="AL572" s="78"/>
      <c r="AM572" s="10"/>
      <c r="AN572" s="10"/>
    </row>
    <row r="573" spans="37:40">
      <c r="AK573" s="78"/>
      <c r="AL573" s="78"/>
      <c r="AM573" s="10"/>
      <c r="AN573" s="10"/>
    </row>
    <row r="574" spans="37:40">
      <c r="AK574" s="78"/>
      <c r="AL574" s="78"/>
      <c r="AM574" s="10"/>
      <c r="AN574" s="10"/>
    </row>
    <row r="575" spans="37:40">
      <c r="AK575" s="78"/>
      <c r="AL575" s="78"/>
      <c r="AM575" s="10"/>
      <c r="AN575" s="10"/>
    </row>
    <row r="576" spans="37:40">
      <c r="AK576" s="78"/>
      <c r="AL576" s="78"/>
      <c r="AM576" s="10"/>
      <c r="AN576" s="10"/>
    </row>
    <row r="577" spans="37:40">
      <c r="AK577" s="78"/>
      <c r="AL577" s="78"/>
      <c r="AM577" s="10"/>
      <c r="AN577" s="10"/>
    </row>
    <row r="578" spans="37:40">
      <c r="AK578" s="78"/>
      <c r="AL578" s="78"/>
      <c r="AM578" s="10"/>
      <c r="AN578" s="10"/>
    </row>
    <row r="579" spans="37:40">
      <c r="AK579" s="78"/>
      <c r="AL579" s="78"/>
      <c r="AM579" s="10"/>
      <c r="AN579" s="10"/>
    </row>
    <row r="580" spans="37:40">
      <c r="AK580" s="78"/>
      <c r="AL580" s="78"/>
      <c r="AM580" s="10"/>
      <c r="AN580" s="10"/>
    </row>
    <row r="581" spans="37:40">
      <c r="AK581" s="78"/>
      <c r="AL581" s="78"/>
      <c r="AM581" s="10"/>
      <c r="AN581" s="10"/>
    </row>
    <row r="582" spans="37:40">
      <c r="AK582" s="78"/>
      <c r="AL582" s="78"/>
      <c r="AM582" s="10"/>
      <c r="AN582" s="10"/>
    </row>
    <row r="583" spans="37:40">
      <c r="AK583" s="78"/>
      <c r="AL583" s="78"/>
      <c r="AM583" s="10"/>
      <c r="AN583" s="10"/>
    </row>
    <row r="584" spans="37:40">
      <c r="AK584" s="78"/>
      <c r="AL584" s="78"/>
      <c r="AM584" s="10"/>
      <c r="AN584" s="10"/>
    </row>
    <row r="585" spans="37:40">
      <c r="AK585" s="78"/>
      <c r="AL585" s="78"/>
      <c r="AM585" s="10"/>
      <c r="AN585" s="10"/>
    </row>
    <row r="586" spans="37:40">
      <c r="AK586" s="78"/>
      <c r="AL586" s="78"/>
      <c r="AM586" s="10"/>
      <c r="AN586" s="10"/>
    </row>
    <row r="587" spans="37:40">
      <c r="AK587" s="78"/>
      <c r="AL587" s="78"/>
      <c r="AM587" s="10"/>
      <c r="AN587" s="10"/>
    </row>
    <row r="588" spans="37:40">
      <c r="AK588" s="78"/>
      <c r="AL588" s="78"/>
      <c r="AM588" s="10"/>
      <c r="AN588" s="10"/>
    </row>
    <row r="589" spans="37:40">
      <c r="AK589" s="78"/>
      <c r="AL589" s="78"/>
      <c r="AM589" s="10"/>
      <c r="AN589" s="10"/>
    </row>
    <row r="590" spans="37:40">
      <c r="AK590" s="78"/>
      <c r="AL590" s="78"/>
      <c r="AM590" s="10"/>
      <c r="AN590" s="10"/>
    </row>
    <row r="591" spans="37:40">
      <c r="AK591" s="78"/>
      <c r="AL591" s="78"/>
      <c r="AM591" s="10"/>
      <c r="AN591" s="10"/>
    </row>
    <row r="592" spans="37:40">
      <c r="AK592" s="78"/>
      <c r="AL592" s="78"/>
      <c r="AM592" s="10"/>
      <c r="AN592" s="10"/>
    </row>
    <row r="593" spans="37:40">
      <c r="AK593" s="78"/>
      <c r="AL593" s="78"/>
      <c r="AM593" s="10"/>
      <c r="AN593" s="10"/>
    </row>
    <row r="594" spans="37:40">
      <c r="AK594" s="78"/>
      <c r="AL594" s="78"/>
      <c r="AM594" s="10"/>
      <c r="AN594" s="10"/>
    </row>
    <row r="595" spans="37:40">
      <c r="AK595" s="78"/>
      <c r="AL595" s="78"/>
      <c r="AM595" s="10"/>
      <c r="AN595" s="10"/>
    </row>
    <row r="596" spans="37:40">
      <c r="AK596" s="78"/>
      <c r="AL596" s="78"/>
      <c r="AM596" s="10"/>
      <c r="AN596" s="10"/>
    </row>
    <row r="597" spans="37:40">
      <c r="AK597" s="78"/>
      <c r="AL597" s="78"/>
      <c r="AM597" s="10"/>
      <c r="AN597" s="10"/>
    </row>
    <row r="598" spans="37:40">
      <c r="AK598" s="78"/>
      <c r="AL598" s="78"/>
      <c r="AM598" s="10"/>
      <c r="AN598" s="10"/>
    </row>
    <row r="599" spans="37:40">
      <c r="AK599" s="78"/>
      <c r="AL599" s="78"/>
      <c r="AM599" s="10"/>
      <c r="AN599" s="10"/>
    </row>
    <row r="600" spans="37:40">
      <c r="AK600" s="78"/>
      <c r="AL600" s="78"/>
      <c r="AM600" s="10"/>
      <c r="AN600" s="10"/>
    </row>
    <row r="601" spans="37:40">
      <c r="AK601" s="78"/>
      <c r="AL601" s="78"/>
      <c r="AM601" s="10"/>
      <c r="AN601" s="10"/>
    </row>
    <row r="602" spans="37:40">
      <c r="AK602" s="78"/>
      <c r="AL602" s="78"/>
      <c r="AM602" s="10"/>
      <c r="AN602" s="10"/>
    </row>
    <row r="603" spans="37:40">
      <c r="AK603" s="78"/>
      <c r="AL603" s="78"/>
      <c r="AM603" s="10"/>
      <c r="AN603" s="10"/>
    </row>
    <row r="604" spans="37:40">
      <c r="AK604" s="78"/>
      <c r="AL604" s="78"/>
      <c r="AM604" s="10"/>
      <c r="AN604" s="10"/>
    </row>
    <row r="605" spans="37:40">
      <c r="AK605" s="78"/>
      <c r="AL605" s="78"/>
      <c r="AM605" s="10"/>
      <c r="AN605" s="10"/>
    </row>
    <row r="606" spans="37:40">
      <c r="AK606" s="78"/>
      <c r="AL606" s="78"/>
      <c r="AM606" s="10"/>
      <c r="AN606" s="10"/>
    </row>
    <row r="607" spans="37:40">
      <c r="AK607" s="78"/>
      <c r="AL607" s="78"/>
      <c r="AM607" s="10"/>
      <c r="AN607" s="10"/>
    </row>
    <row r="608" spans="37:40">
      <c r="AK608" s="78"/>
      <c r="AL608" s="78"/>
      <c r="AM608" s="10"/>
      <c r="AN608" s="10"/>
    </row>
    <row r="609" spans="37:40">
      <c r="AK609" s="78"/>
      <c r="AL609" s="78"/>
      <c r="AM609" s="10"/>
      <c r="AN609" s="10"/>
    </row>
    <row r="610" spans="37:40">
      <c r="AK610" s="78"/>
      <c r="AL610" s="78"/>
      <c r="AM610" s="10"/>
      <c r="AN610" s="10"/>
    </row>
    <row r="611" spans="37:40">
      <c r="AK611" s="78"/>
      <c r="AL611" s="78"/>
      <c r="AM611" s="10"/>
      <c r="AN611" s="10"/>
    </row>
    <row r="612" spans="37:40">
      <c r="AK612" s="78"/>
      <c r="AL612" s="78"/>
      <c r="AM612" s="10"/>
      <c r="AN612" s="10"/>
    </row>
    <row r="613" spans="37:40">
      <c r="AK613" s="78"/>
      <c r="AL613" s="78"/>
      <c r="AM613" s="10"/>
      <c r="AN613" s="10"/>
    </row>
    <row r="614" spans="37:40">
      <c r="AK614" s="78"/>
      <c r="AL614" s="78"/>
      <c r="AM614" s="10"/>
      <c r="AN614" s="10"/>
    </row>
    <row r="615" spans="37:40">
      <c r="AK615" s="78"/>
      <c r="AL615" s="78"/>
      <c r="AM615" s="10"/>
      <c r="AN615" s="10"/>
    </row>
    <row r="616" spans="37:40">
      <c r="AK616" s="78"/>
      <c r="AL616" s="78"/>
      <c r="AM616" s="10"/>
      <c r="AN616" s="10"/>
    </row>
    <row r="617" spans="37:40">
      <c r="AK617" s="78"/>
      <c r="AL617" s="78"/>
      <c r="AM617" s="10"/>
      <c r="AN617" s="10"/>
    </row>
    <row r="618" spans="37:40">
      <c r="AK618" s="78"/>
      <c r="AL618" s="78"/>
      <c r="AM618" s="10"/>
      <c r="AN618" s="10"/>
    </row>
    <row r="619" spans="37:40">
      <c r="AK619" s="78"/>
      <c r="AL619" s="78"/>
      <c r="AM619" s="10"/>
      <c r="AN619" s="10"/>
    </row>
    <row r="620" spans="37:40">
      <c r="AK620" s="78"/>
      <c r="AL620" s="78"/>
      <c r="AM620" s="10"/>
      <c r="AN620" s="10"/>
    </row>
    <row r="621" spans="37:40">
      <c r="AK621" s="78"/>
      <c r="AL621" s="78"/>
      <c r="AM621" s="10"/>
      <c r="AN621" s="10"/>
    </row>
    <row r="622" spans="37:40">
      <c r="AK622" s="78"/>
      <c r="AL622" s="78"/>
      <c r="AM622" s="10"/>
      <c r="AN622" s="10"/>
    </row>
    <row r="623" spans="37:40">
      <c r="AK623" s="78"/>
      <c r="AL623" s="78"/>
      <c r="AM623" s="10"/>
      <c r="AN623" s="10"/>
    </row>
    <row r="624" spans="37:40">
      <c r="AK624" s="78"/>
      <c r="AL624" s="78"/>
      <c r="AM624" s="10"/>
      <c r="AN624" s="10"/>
    </row>
    <row r="625" spans="37:40">
      <c r="AK625" s="78"/>
      <c r="AL625" s="78"/>
      <c r="AM625" s="10"/>
      <c r="AN625" s="10"/>
    </row>
    <row r="626" spans="37:40">
      <c r="AK626" s="78"/>
      <c r="AL626" s="78"/>
      <c r="AM626" s="10"/>
      <c r="AN626" s="10"/>
    </row>
    <row r="627" spans="37:40">
      <c r="AK627" s="78"/>
      <c r="AL627" s="78"/>
      <c r="AM627" s="10"/>
      <c r="AN627" s="10"/>
    </row>
    <row r="628" spans="37:40">
      <c r="AK628" s="78"/>
      <c r="AL628" s="78"/>
      <c r="AM628" s="10"/>
      <c r="AN628" s="10"/>
    </row>
    <row r="629" spans="37:40">
      <c r="AK629" s="78"/>
      <c r="AL629" s="78"/>
      <c r="AM629" s="10"/>
      <c r="AN629" s="10"/>
    </row>
    <row r="630" spans="37:40">
      <c r="AK630" s="78"/>
      <c r="AL630" s="78"/>
      <c r="AM630" s="10"/>
      <c r="AN630" s="10"/>
    </row>
    <row r="631" spans="37:40">
      <c r="AK631" s="78"/>
      <c r="AL631" s="78"/>
      <c r="AM631" s="10"/>
      <c r="AN631" s="10"/>
    </row>
    <row r="632" spans="37:40">
      <c r="AK632" s="78"/>
      <c r="AL632" s="78"/>
      <c r="AM632" s="10"/>
      <c r="AN632" s="10"/>
    </row>
    <row r="633" spans="37:40">
      <c r="AK633" s="78"/>
      <c r="AL633" s="78"/>
      <c r="AM633" s="10"/>
      <c r="AN633" s="10"/>
    </row>
    <row r="634" spans="37:40">
      <c r="AK634" s="78"/>
      <c r="AL634" s="78"/>
      <c r="AM634" s="10"/>
      <c r="AN634" s="10"/>
    </row>
    <row r="635" spans="37:40">
      <c r="AK635" s="78"/>
      <c r="AL635" s="78"/>
      <c r="AM635" s="10"/>
      <c r="AN635" s="10"/>
    </row>
    <row r="636" spans="37:40">
      <c r="AK636" s="78"/>
      <c r="AL636" s="78"/>
      <c r="AM636" s="10"/>
      <c r="AN636" s="10"/>
    </row>
    <row r="637" spans="37:40">
      <c r="AK637" s="78"/>
      <c r="AL637" s="78"/>
      <c r="AM637" s="10"/>
      <c r="AN637" s="10"/>
    </row>
    <row r="638" spans="37:40">
      <c r="AK638" s="78"/>
      <c r="AL638" s="78"/>
      <c r="AM638" s="10"/>
      <c r="AN638" s="10"/>
    </row>
    <row r="639" spans="37:40">
      <c r="AK639" s="78"/>
      <c r="AL639" s="78"/>
      <c r="AM639" s="10"/>
      <c r="AN639" s="10"/>
    </row>
    <row r="640" spans="37:40">
      <c r="AK640" s="78"/>
      <c r="AL640" s="78"/>
      <c r="AM640" s="10"/>
      <c r="AN640" s="10"/>
    </row>
    <row r="641" spans="37:40">
      <c r="AK641" s="78"/>
      <c r="AL641" s="78"/>
      <c r="AM641" s="10"/>
      <c r="AN641" s="10"/>
    </row>
    <row r="642" spans="37:40">
      <c r="AK642" s="78"/>
      <c r="AL642" s="78"/>
      <c r="AM642" s="10"/>
      <c r="AN642" s="10"/>
    </row>
    <row r="643" spans="37:40">
      <c r="AK643" s="78"/>
      <c r="AL643" s="78"/>
      <c r="AM643" s="10"/>
      <c r="AN643" s="10"/>
    </row>
    <row r="644" spans="37:40">
      <c r="AK644" s="78"/>
      <c r="AL644" s="78"/>
      <c r="AM644" s="10"/>
      <c r="AN644" s="10"/>
    </row>
    <row r="645" spans="37:40">
      <c r="AK645" s="78"/>
      <c r="AL645" s="78"/>
      <c r="AM645" s="10"/>
      <c r="AN645" s="10"/>
    </row>
    <row r="646" spans="37:40">
      <c r="AK646" s="78"/>
      <c r="AL646" s="78"/>
      <c r="AM646" s="10"/>
      <c r="AN646" s="10"/>
    </row>
    <row r="647" spans="37:40">
      <c r="AK647" s="78"/>
      <c r="AL647" s="78"/>
      <c r="AM647" s="10"/>
      <c r="AN647" s="10"/>
    </row>
    <row r="648" spans="37:40">
      <c r="AK648" s="78"/>
      <c r="AL648" s="78"/>
      <c r="AM648" s="10"/>
      <c r="AN648" s="10"/>
    </row>
    <row r="649" spans="37:40">
      <c r="AK649" s="78"/>
      <c r="AL649" s="78"/>
      <c r="AM649" s="10"/>
      <c r="AN649" s="10"/>
    </row>
    <row r="650" spans="37:40">
      <c r="AK650" s="78"/>
      <c r="AL650" s="78"/>
      <c r="AM650" s="10"/>
      <c r="AN650" s="10"/>
    </row>
    <row r="651" spans="37:40">
      <c r="AK651" s="78"/>
      <c r="AL651" s="78"/>
      <c r="AM651" s="10"/>
      <c r="AN651" s="10"/>
    </row>
    <row r="652" spans="37:40">
      <c r="AK652" s="78"/>
      <c r="AL652" s="78"/>
      <c r="AM652" s="10"/>
      <c r="AN652" s="10"/>
    </row>
    <row r="653" spans="37:40">
      <c r="AK653" s="78"/>
      <c r="AL653" s="78"/>
      <c r="AM653" s="10"/>
      <c r="AN653" s="10"/>
    </row>
    <row r="654" spans="37:40">
      <c r="AK654" s="78"/>
      <c r="AL654" s="78"/>
      <c r="AM654" s="10"/>
      <c r="AN654" s="10"/>
    </row>
    <row r="655" spans="37:40">
      <c r="AK655" s="78"/>
      <c r="AL655" s="78"/>
      <c r="AM655" s="10"/>
      <c r="AN655" s="10"/>
    </row>
    <row r="656" spans="37:40">
      <c r="AK656" s="78"/>
      <c r="AL656" s="78"/>
      <c r="AM656" s="10"/>
      <c r="AN656" s="10"/>
    </row>
    <row r="657" spans="37:40">
      <c r="AK657" s="78"/>
      <c r="AL657" s="78"/>
      <c r="AM657" s="10"/>
      <c r="AN657" s="10"/>
    </row>
    <row r="658" spans="37:40">
      <c r="AK658" s="78"/>
      <c r="AL658" s="78"/>
      <c r="AM658" s="10"/>
      <c r="AN658" s="10"/>
    </row>
    <row r="659" spans="37:40">
      <c r="AK659" s="78"/>
      <c r="AL659" s="78"/>
      <c r="AM659" s="10"/>
      <c r="AN659" s="10"/>
    </row>
    <row r="660" spans="37:40">
      <c r="AK660" s="78"/>
      <c r="AL660" s="78"/>
      <c r="AM660" s="10"/>
      <c r="AN660" s="10"/>
    </row>
    <row r="661" spans="37:40">
      <c r="AK661" s="78"/>
      <c r="AL661" s="78"/>
      <c r="AM661" s="10"/>
      <c r="AN661" s="10"/>
    </row>
    <row r="662" spans="37:40">
      <c r="AK662" s="78"/>
      <c r="AL662" s="78"/>
      <c r="AM662" s="10"/>
      <c r="AN662" s="10"/>
    </row>
    <row r="663" spans="37:40">
      <c r="AK663" s="78"/>
      <c r="AL663" s="78"/>
      <c r="AM663" s="10"/>
      <c r="AN663" s="10"/>
    </row>
    <row r="664" spans="37:40">
      <c r="AK664" s="78"/>
      <c r="AL664" s="78"/>
      <c r="AM664" s="10"/>
      <c r="AN664" s="10"/>
    </row>
    <row r="665" spans="37:40">
      <c r="AK665" s="78"/>
      <c r="AL665" s="78"/>
      <c r="AM665" s="10"/>
      <c r="AN665" s="10"/>
    </row>
    <row r="666" spans="37:40">
      <c r="AK666" s="78"/>
      <c r="AL666" s="78"/>
      <c r="AM666" s="10"/>
      <c r="AN666" s="10"/>
    </row>
    <row r="667" spans="37:40">
      <c r="AK667" s="78"/>
      <c r="AL667" s="78"/>
      <c r="AM667" s="10"/>
      <c r="AN667" s="10"/>
    </row>
    <row r="668" spans="37:40">
      <c r="AK668" s="78"/>
      <c r="AL668" s="78"/>
      <c r="AM668" s="10"/>
      <c r="AN668" s="10"/>
    </row>
    <row r="669" spans="37:40">
      <c r="AK669" s="78"/>
      <c r="AL669" s="78"/>
      <c r="AM669" s="10"/>
      <c r="AN669" s="10"/>
    </row>
    <row r="670" spans="37:40">
      <c r="AK670" s="78"/>
      <c r="AL670" s="78"/>
      <c r="AM670" s="10"/>
      <c r="AN670" s="10"/>
    </row>
    <row r="671" spans="37:40">
      <c r="AK671" s="78"/>
      <c r="AL671" s="78"/>
      <c r="AM671" s="10"/>
      <c r="AN671" s="10"/>
    </row>
    <row r="672" spans="37:40">
      <c r="AK672" s="78"/>
      <c r="AL672" s="78"/>
      <c r="AM672" s="10"/>
      <c r="AN672" s="10"/>
    </row>
    <row r="673" spans="37:40">
      <c r="AK673" s="78"/>
      <c r="AL673" s="78"/>
      <c r="AM673" s="10"/>
      <c r="AN673" s="10"/>
    </row>
    <row r="674" spans="37:40">
      <c r="AK674" s="78"/>
      <c r="AL674" s="78"/>
      <c r="AM674" s="10"/>
      <c r="AN674" s="10"/>
    </row>
    <row r="675" spans="37:40">
      <c r="AK675" s="78"/>
      <c r="AL675" s="78"/>
      <c r="AM675" s="10"/>
      <c r="AN675" s="10"/>
    </row>
    <row r="676" spans="37:40">
      <c r="AK676" s="78"/>
      <c r="AL676" s="78"/>
      <c r="AM676" s="10"/>
      <c r="AN676" s="10"/>
    </row>
    <row r="677" spans="37:40">
      <c r="AK677" s="78"/>
      <c r="AL677" s="78"/>
      <c r="AM677" s="10"/>
      <c r="AN677" s="10"/>
    </row>
    <row r="678" spans="37:40">
      <c r="AK678" s="78"/>
      <c r="AL678" s="78"/>
      <c r="AM678" s="10"/>
      <c r="AN678" s="10"/>
    </row>
    <row r="679" spans="37:40">
      <c r="AK679" s="78"/>
      <c r="AL679" s="78"/>
      <c r="AM679" s="10"/>
      <c r="AN679" s="10"/>
    </row>
    <row r="680" spans="37:40">
      <c r="AK680" s="78"/>
      <c r="AL680" s="78"/>
      <c r="AM680" s="10"/>
      <c r="AN680" s="10"/>
    </row>
    <row r="681" spans="37:40">
      <c r="AK681" s="78"/>
      <c r="AL681" s="78"/>
      <c r="AM681" s="10"/>
      <c r="AN681" s="10"/>
    </row>
    <row r="682" spans="37:40">
      <c r="AK682" s="78"/>
      <c r="AL682" s="78"/>
      <c r="AM682" s="10"/>
      <c r="AN682" s="10"/>
    </row>
    <row r="683" spans="37:40">
      <c r="AK683" s="78"/>
      <c r="AL683" s="78"/>
      <c r="AM683" s="10"/>
      <c r="AN683" s="10"/>
    </row>
    <row r="684" spans="37:40">
      <c r="AK684" s="78"/>
      <c r="AL684" s="78"/>
      <c r="AM684" s="10"/>
      <c r="AN684" s="10"/>
    </row>
    <row r="685" spans="37:40">
      <c r="AK685" s="78"/>
      <c r="AL685" s="78"/>
      <c r="AM685" s="10"/>
      <c r="AN685" s="10"/>
    </row>
    <row r="686" spans="37:40">
      <c r="AK686" s="78"/>
      <c r="AL686" s="78"/>
      <c r="AM686" s="10"/>
      <c r="AN686" s="10"/>
    </row>
    <row r="687" spans="37:40">
      <c r="AK687" s="78"/>
      <c r="AL687" s="78"/>
      <c r="AM687" s="10"/>
      <c r="AN687" s="10"/>
    </row>
    <row r="688" spans="37:40">
      <c r="AK688" s="78"/>
      <c r="AL688" s="78"/>
      <c r="AM688" s="10"/>
      <c r="AN688" s="10"/>
    </row>
    <row r="689" spans="37:40">
      <c r="AK689" s="78"/>
      <c r="AL689" s="78"/>
      <c r="AM689" s="10"/>
      <c r="AN689" s="10"/>
    </row>
    <row r="690" spans="37:40">
      <c r="AK690" s="78"/>
      <c r="AL690" s="78"/>
      <c r="AM690" s="10"/>
      <c r="AN690" s="10"/>
    </row>
    <row r="691" spans="37:40">
      <c r="AK691" s="78"/>
      <c r="AL691" s="78"/>
      <c r="AM691" s="10"/>
      <c r="AN691" s="10"/>
    </row>
    <row r="692" spans="37:40">
      <c r="AK692" s="78"/>
      <c r="AL692" s="78"/>
      <c r="AM692" s="10"/>
      <c r="AN692" s="10"/>
    </row>
    <row r="693" spans="37:40">
      <c r="AK693" s="78"/>
      <c r="AL693" s="78"/>
      <c r="AM693" s="10"/>
      <c r="AN693" s="10"/>
    </row>
    <row r="694" spans="37:40">
      <c r="AK694" s="78"/>
      <c r="AL694" s="78"/>
      <c r="AM694" s="10"/>
      <c r="AN694" s="10"/>
    </row>
    <row r="695" spans="37:40">
      <c r="AK695" s="78"/>
      <c r="AL695" s="78"/>
      <c r="AM695" s="10"/>
      <c r="AN695" s="10"/>
    </row>
    <row r="696" spans="37:40">
      <c r="AK696" s="78"/>
      <c r="AL696" s="78"/>
      <c r="AM696" s="10"/>
      <c r="AN696" s="10"/>
    </row>
    <row r="697" spans="37:40">
      <c r="AK697" s="78"/>
      <c r="AL697" s="78"/>
      <c r="AM697" s="10"/>
      <c r="AN697" s="10"/>
    </row>
    <row r="698" spans="37:40">
      <c r="AK698" s="78"/>
      <c r="AL698" s="78"/>
      <c r="AM698" s="10"/>
      <c r="AN698" s="10"/>
    </row>
    <row r="699" spans="37:40">
      <c r="AK699" s="78"/>
      <c r="AL699" s="78"/>
      <c r="AM699" s="10"/>
      <c r="AN699" s="10"/>
    </row>
    <row r="700" spans="37:40">
      <c r="AK700" s="78"/>
      <c r="AL700" s="78"/>
      <c r="AM700" s="10"/>
      <c r="AN700" s="10"/>
    </row>
    <row r="701" spans="37:40">
      <c r="AK701" s="78"/>
      <c r="AL701" s="78"/>
      <c r="AM701" s="10"/>
      <c r="AN701" s="10"/>
    </row>
    <row r="702" spans="37:40">
      <c r="AK702" s="78"/>
      <c r="AL702" s="78"/>
      <c r="AM702" s="10"/>
      <c r="AN702" s="10"/>
    </row>
    <row r="703" spans="37:40">
      <c r="AK703" s="78"/>
      <c r="AL703" s="78"/>
      <c r="AM703" s="10"/>
      <c r="AN703" s="10"/>
    </row>
    <row r="704" spans="37:40">
      <c r="AK704" s="78"/>
      <c r="AL704" s="78"/>
      <c r="AM704" s="10"/>
      <c r="AN704" s="10"/>
    </row>
    <row r="705" spans="37:40">
      <c r="AK705" s="78"/>
      <c r="AL705" s="78"/>
      <c r="AM705" s="10"/>
      <c r="AN705" s="10"/>
    </row>
    <row r="706" spans="37:40">
      <c r="AK706" s="78"/>
      <c r="AL706" s="78"/>
      <c r="AM706" s="10"/>
      <c r="AN706" s="10"/>
    </row>
    <row r="707" spans="37:40">
      <c r="AK707" s="78"/>
      <c r="AL707" s="78"/>
      <c r="AM707" s="10"/>
      <c r="AN707" s="10"/>
    </row>
    <row r="708" spans="37:40">
      <c r="AK708" s="78"/>
      <c r="AL708" s="78"/>
      <c r="AM708" s="10"/>
      <c r="AN708" s="10"/>
    </row>
    <row r="709" spans="37:40">
      <c r="AK709" s="78"/>
      <c r="AL709" s="78"/>
      <c r="AM709" s="10"/>
      <c r="AN709" s="10"/>
    </row>
    <row r="710" spans="37:40">
      <c r="AK710" s="78"/>
      <c r="AL710" s="78"/>
      <c r="AM710" s="10"/>
      <c r="AN710" s="10"/>
    </row>
    <row r="711" spans="37:40">
      <c r="AK711" s="78"/>
      <c r="AL711" s="78"/>
      <c r="AM711" s="10"/>
      <c r="AN711" s="10"/>
    </row>
    <row r="712" spans="37:40">
      <c r="AK712" s="78"/>
      <c r="AL712" s="78"/>
      <c r="AM712" s="10"/>
      <c r="AN712" s="10"/>
    </row>
    <row r="713" spans="37:40">
      <c r="AK713" s="78"/>
      <c r="AL713" s="78"/>
      <c r="AM713" s="10"/>
      <c r="AN713" s="10"/>
    </row>
    <row r="714" spans="37:40">
      <c r="AK714" s="78"/>
      <c r="AL714" s="78"/>
      <c r="AM714" s="10"/>
      <c r="AN714" s="10"/>
    </row>
    <row r="715" spans="37:40">
      <c r="AK715" s="78"/>
      <c r="AL715" s="78"/>
      <c r="AM715" s="10"/>
      <c r="AN715" s="10"/>
    </row>
    <row r="716" spans="37:40">
      <c r="AK716" s="78"/>
      <c r="AL716" s="78"/>
      <c r="AM716" s="10"/>
      <c r="AN716" s="10"/>
    </row>
    <row r="717" spans="37:40">
      <c r="AK717" s="78"/>
      <c r="AL717" s="78"/>
      <c r="AM717" s="10"/>
      <c r="AN717" s="10"/>
    </row>
    <row r="718" spans="37:40">
      <c r="AK718" s="78"/>
      <c r="AL718" s="78"/>
      <c r="AM718" s="10"/>
      <c r="AN718" s="10"/>
    </row>
    <row r="719" spans="37:40">
      <c r="AK719" s="78"/>
      <c r="AL719" s="78"/>
      <c r="AM719" s="10"/>
      <c r="AN719" s="10"/>
    </row>
    <row r="720" spans="37:40">
      <c r="AK720" s="78"/>
      <c r="AL720" s="78"/>
      <c r="AM720" s="10"/>
      <c r="AN720" s="10"/>
    </row>
    <row r="721" spans="37:40">
      <c r="AK721" s="78"/>
      <c r="AL721" s="78"/>
      <c r="AM721" s="10"/>
      <c r="AN721" s="10"/>
    </row>
    <row r="722" spans="37:40">
      <c r="AK722" s="78"/>
      <c r="AL722" s="78"/>
      <c r="AM722" s="10"/>
      <c r="AN722" s="10"/>
    </row>
    <row r="723" spans="37:40">
      <c r="AK723" s="78"/>
      <c r="AL723" s="78"/>
      <c r="AM723" s="10"/>
      <c r="AN723" s="10"/>
    </row>
    <row r="724" spans="37:40">
      <c r="AK724" s="78"/>
      <c r="AL724" s="78"/>
      <c r="AM724" s="10"/>
      <c r="AN724" s="10"/>
    </row>
    <row r="725" spans="37:40">
      <c r="AK725" s="78"/>
      <c r="AL725" s="78"/>
      <c r="AM725" s="10"/>
      <c r="AN725" s="10"/>
    </row>
    <row r="726" spans="37:40">
      <c r="AK726" s="78"/>
      <c r="AL726" s="78"/>
      <c r="AM726" s="10"/>
      <c r="AN726" s="10"/>
    </row>
    <row r="727" spans="37:40">
      <c r="AK727" s="78"/>
      <c r="AL727" s="78"/>
      <c r="AM727" s="10"/>
      <c r="AN727" s="10"/>
    </row>
    <row r="728" spans="37:40">
      <c r="AK728" s="78"/>
      <c r="AL728" s="78"/>
      <c r="AM728" s="10"/>
      <c r="AN728" s="10"/>
    </row>
    <row r="729" spans="37:40">
      <c r="AK729" s="78"/>
      <c r="AL729" s="78"/>
      <c r="AM729" s="10"/>
      <c r="AN729" s="10"/>
    </row>
    <row r="730" spans="37:40">
      <c r="AK730" s="78"/>
      <c r="AL730" s="78"/>
      <c r="AM730" s="10"/>
      <c r="AN730" s="10"/>
    </row>
    <row r="731" spans="37:40">
      <c r="AK731" s="78"/>
      <c r="AL731" s="78"/>
      <c r="AM731" s="10"/>
      <c r="AN731" s="10"/>
    </row>
    <row r="732" spans="37:40">
      <c r="AK732" s="78"/>
      <c r="AL732" s="78"/>
      <c r="AM732" s="10"/>
      <c r="AN732" s="10"/>
    </row>
    <row r="733" spans="37:40">
      <c r="AK733" s="78"/>
      <c r="AL733" s="78"/>
      <c r="AM733" s="10"/>
      <c r="AN733" s="10"/>
    </row>
    <row r="734" spans="37:40">
      <c r="AK734" s="78"/>
      <c r="AL734" s="78"/>
      <c r="AM734" s="10"/>
      <c r="AN734" s="10"/>
    </row>
    <row r="735" spans="37:40">
      <c r="AK735" s="78"/>
      <c r="AL735" s="78"/>
      <c r="AM735" s="10"/>
      <c r="AN735" s="10"/>
    </row>
    <row r="736" spans="37:40">
      <c r="AK736" s="78"/>
      <c r="AL736" s="78"/>
      <c r="AM736" s="10"/>
      <c r="AN736" s="10"/>
    </row>
    <row r="737" spans="37:40">
      <c r="AK737" s="78"/>
      <c r="AL737" s="78"/>
      <c r="AM737" s="10"/>
      <c r="AN737" s="10"/>
    </row>
    <row r="738" spans="37:40">
      <c r="AK738" s="78"/>
      <c r="AL738" s="78"/>
      <c r="AM738" s="10"/>
      <c r="AN738" s="10"/>
    </row>
    <row r="739" spans="37:40">
      <c r="AK739" s="78"/>
      <c r="AL739" s="78"/>
      <c r="AM739" s="10"/>
      <c r="AN739" s="10"/>
    </row>
    <row r="740" spans="37:40">
      <c r="AK740" s="78"/>
      <c r="AL740" s="78"/>
      <c r="AM740" s="10"/>
      <c r="AN740" s="10"/>
    </row>
    <row r="741" spans="37:40">
      <c r="AK741" s="78"/>
      <c r="AL741" s="78"/>
      <c r="AM741" s="10"/>
      <c r="AN741" s="10"/>
    </row>
    <row r="742" spans="37:40">
      <c r="AK742" s="78"/>
      <c r="AL742" s="78"/>
      <c r="AM742" s="10"/>
      <c r="AN742" s="10"/>
    </row>
    <row r="743" spans="37:40">
      <c r="AK743" s="78"/>
      <c r="AL743" s="78"/>
      <c r="AM743" s="10"/>
      <c r="AN743" s="10"/>
    </row>
    <row r="744" spans="37:40">
      <c r="AK744" s="78"/>
      <c r="AL744" s="78"/>
      <c r="AM744" s="10"/>
      <c r="AN744" s="10"/>
    </row>
    <row r="745" spans="37:40">
      <c r="AK745" s="78"/>
      <c r="AL745" s="78"/>
      <c r="AM745" s="10"/>
      <c r="AN745" s="10"/>
    </row>
    <row r="746" spans="37:40">
      <c r="AK746" s="78"/>
      <c r="AL746" s="78"/>
      <c r="AM746" s="10"/>
      <c r="AN746" s="10"/>
    </row>
    <row r="747" spans="37:40">
      <c r="AK747" s="78"/>
      <c r="AL747" s="78"/>
      <c r="AM747" s="10"/>
      <c r="AN747" s="10"/>
    </row>
    <row r="748" spans="37:40">
      <c r="AK748" s="78"/>
      <c r="AL748" s="78"/>
      <c r="AM748" s="10"/>
      <c r="AN748" s="10"/>
    </row>
    <row r="749" spans="37:40">
      <c r="AK749" s="78"/>
      <c r="AL749" s="78"/>
      <c r="AM749" s="10"/>
      <c r="AN749" s="10"/>
    </row>
    <row r="750" spans="37:40">
      <c r="AK750" s="78"/>
      <c r="AL750" s="78"/>
      <c r="AM750" s="10"/>
      <c r="AN750" s="10"/>
    </row>
    <row r="751" spans="37:40">
      <c r="AK751" s="78"/>
      <c r="AL751" s="78"/>
      <c r="AM751" s="10"/>
      <c r="AN751" s="10"/>
    </row>
    <row r="752" spans="37:40">
      <c r="AK752" s="78"/>
      <c r="AL752" s="78"/>
      <c r="AM752" s="10"/>
      <c r="AN752" s="10"/>
    </row>
    <row r="753" spans="37:40">
      <c r="AK753" s="78"/>
      <c r="AL753" s="78"/>
      <c r="AM753" s="10"/>
      <c r="AN753" s="10"/>
    </row>
    <row r="754" spans="37:40">
      <c r="AK754" s="78"/>
      <c r="AL754" s="78"/>
      <c r="AM754" s="10"/>
      <c r="AN754" s="10"/>
    </row>
    <row r="755" spans="37:40">
      <c r="AK755" s="78"/>
      <c r="AL755" s="78"/>
      <c r="AM755" s="10"/>
      <c r="AN755" s="10"/>
    </row>
    <row r="756" spans="37:40">
      <c r="AK756" s="78"/>
      <c r="AL756" s="78"/>
      <c r="AM756" s="10"/>
      <c r="AN756" s="10"/>
    </row>
    <row r="757" spans="37:40">
      <c r="AK757" s="78"/>
      <c r="AL757" s="78"/>
      <c r="AM757" s="10"/>
      <c r="AN757" s="10"/>
    </row>
    <row r="758" spans="37:40">
      <c r="AK758" s="78"/>
      <c r="AL758" s="78"/>
      <c r="AM758" s="10"/>
      <c r="AN758" s="10"/>
    </row>
    <row r="759" spans="37:40">
      <c r="AK759" s="78"/>
      <c r="AL759" s="78"/>
      <c r="AM759" s="10"/>
      <c r="AN759" s="10"/>
    </row>
    <row r="760" spans="37:40">
      <c r="AK760" s="78"/>
      <c r="AL760" s="78"/>
      <c r="AM760" s="10"/>
      <c r="AN760" s="10"/>
    </row>
    <row r="761" spans="37:40">
      <c r="AK761" s="78"/>
      <c r="AL761" s="78"/>
      <c r="AM761" s="10"/>
      <c r="AN761" s="10"/>
    </row>
    <row r="762" spans="37:40">
      <c r="AK762" s="78"/>
      <c r="AL762" s="78"/>
      <c r="AM762" s="10"/>
      <c r="AN762" s="10"/>
    </row>
    <row r="763" spans="37:40">
      <c r="AK763" s="78"/>
      <c r="AL763" s="78"/>
      <c r="AM763" s="10"/>
      <c r="AN763" s="10"/>
    </row>
    <row r="764" spans="37:40">
      <c r="AK764" s="78"/>
      <c r="AL764" s="78"/>
      <c r="AM764" s="10"/>
      <c r="AN764" s="10"/>
    </row>
    <row r="765" spans="37:40">
      <c r="AK765" s="78"/>
      <c r="AL765" s="78"/>
      <c r="AM765" s="10"/>
      <c r="AN765" s="10"/>
    </row>
    <row r="766" spans="37:40">
      <c r="AK766" s="78"/>
      <c r="AL766" s="78"/>
      <c r="AM766" s="10"/>
      <c r="AN766" s="10"/>
    </row>
    <row r="767" spans="37:40">
      <c r="AK767" s="78"/>
      <c r="AL767" s="78"/>
      <c r="AM767" s="10"/>
      <c r="AN767" s="10"/>
    </row>
    <row r="768" spans="37:40">
      <c r="AK768" s="78"/>
      <c r="AL768" s="78"/>
      <c r="AM768" s="10"/>
      <c r="AN768" s="10"/>
    </row>
    <row r="769" spans="37:40">
      <c r="AK769" s="78"/>
      <c r="AL769" s="78"/>
      <c r="AM769" s="10"/>
      <c r="AN769" s="10"/>
    </row>
    <row r="770" spans="37:40">
      <c r="AK770" s="78"/>
      <c r="AL770" s="78"/>
      <c r="AM770" s="10"/>
      <c r="AN770" s="10"/>
    </row>
    <row r="771" spans="37:40">
      <c r="AK771" s="78"/>
      <c r="AL771" s="78"/>
      <c r="AM771" s="10"/>
      <c r="AN771" s="10"/>
    </row>
    <row r="772" spans="37:40">
      <c r="AK772" s="78"/>
      <c r="AL772" s="78"/>
      <c r="AM772" s="10"/>
      <c r="AN772" s="10"/>
    </row>
    <row r="773" spans="37:40">
      <c r="AK773" s="78"/>
      <c r="AL773" s="78"/>
      <c r="AM773" s="10"/>
      <c r="AN773" s="10"/>
    </row>
    <row r="774" spans="37:40">
      <c r="AK774" s="78"/>
      <c r="AL774" s="78"/>
      <c r="AM774" s="10"/>
      <c r="AN774" s="10"/>
    </row>
    <row r="775" spans="37:40">
      <c r="AK775" s="78"/>
      <c r="AL775" s="78"/>
      <c r="AM775" s="10"/>
      <c r="AN775" s="10"/>
    </row>
    <row r="776" spans="37:40">
      <c r="AK776" s="78"/>
      <c r="AL776" s="78"/>
      <c r="AM776" s="10"/>
      <c r="AN776" s="10"/>
    </row>
    <row r="777" spans="37:40">
      <c r="AK777" s="78"/>
      <c r="AL777" s="78"/>
      <c r="AM777" s="10"/>
      <c r="AN777" s="10"/>
    </row>
    <row r="778" spans="37:40">
      <c r="AK778" s="78"/>
      <c r="AL778" s="78"/>
      <c r="AM778" s="10"/>
      <c r="AN778" s="10"/>
    </row>
    <row r="779" spans="37:40">
      <c r="AK779" s="78"/>
      <c r="AL779" s="78"/>
      <c r="AM779" s="10"/>
      <c r="AN779" s="10"/>
    </row>
    <row r="780" spans="37:40">
      <c r="AK780" s="78"/>
      <c r="AL780" s="78"/>
      <c r="AM780" s="10"/>
      <c r="AN780" s="10"/>
    </row>
    <row r="781" spans="37:40">
      <c r="AK781" s="78"/>
      <c r="AL781" s="78"/>
      <c r="AM781" s="10"/>
      <c r="AN781" s="10"/>
    </row>
    <row r="782" spans="37:40">
      <c r="AK782" s="78"/>
      <c r="AL782" s="78"/>
      <c r="AM782" s="10"/>
      <c r="AN782" s="10"/>
    </row>
    <row r="783" spans="37:40">
      <c r="AK783" s="78"/>
      <c r="AL783" s="78"/>
      <c r="AM783" s="10"/>
      <c r="AN783" s="10"/>
    </row>
    <row r="784" spans="37:40">
      <c r="AK784" s="78"/>
      <c r="AL784" s="78"/>
      <c r="AM784" s="10"/>
      <c r="AN784" s="10"/>
    </row>
    <row r="785" spans="37:40">
      <c r="AK785" s="78"/>
      <c r="AL785" s="78"/>
      <c r="AM785" s="10"/>
      <c r="AN785" s="10"/>
    </row>
    <row r="786" spans="37:40">
      <c r="AK786" s="78"/>
      <c r="AL786" s="78"/>
      <c r="AM786" s="10"/>
      <c r="AN786" s="10"/>
    </row>
    <row r="787" spans="37:40">
      <c r="AK787" s="78"/>
      <c r="AL787" s="78"/>
      <c r="AM787" s="10"/>
      <c r="AN787" s="10"/>
    </row>
    <row r="788" spans="37:40">
      <c r="AK788" s="78"/>
      <c r="AL788" s="78"/>
      <c r="AM788" s="10"/>
      <c r="AN788" s="10"/>
    </row>
    <row r="789" spans="37:40">
      <c r="AK789" s="78"/>
      <c r="AL789" s="78"/>
      <c r="AM789" s="10"/>
      <c r="AN789" s="10"/>
    </row>
    <row r="790" spans="37:40">
      <c r="AK790" s="78"/>
      <c r="AL790" s="78"/>
      <c r="AM790" s="10"/>
      <c r="AN790" s="10"/>
    </row>
    <row r="791" spans="37:40">
      <c r="AK791" s="78"/>
      <c r="AL791" s="78"/>
      <c r="AM791" s="10"/>
      <c r="AN791" s="10"/>
    </row>
    <row r="792" spans="37:40">
      <c r="AK792" s="78"/>
      <c r="AL792" s="78"/>
      <c r="AM792" s="10"/>
      <c r="AN792" s="10"/>
    </row>
    <row r="793" spans="37:40">
      <c r="AK793" s="78"/>
      <c r="AL793" s="78"/>
      <c r="AM793" s="10"/>
      <c r="AN793" s="10"/>
    </row>
    <row r="794" spans="37:40">
      <c r="AK794" s="78"/>
      <c r="AL794" s="78"/>
      <c r="AM794" s="10"/>
      <c r="AN794" s="10"/>
    </row>
    <row r="795" spans="37:40">
      <c r="AK795" s="78"/>
      <c r="AL795" s="78"/>
      <c r="AM795" s="10"/>
      <c r="AN795" s="10"/>
    </row>
    <row r="796" spans="37:40">
      <c r="AK796" s="78"/>
      <c r="AL796" s="78"/>
      <c r="AM796" s="10"/>
      <c r="AN796" s="10"/>
    </row>
    <row r="797" spans="37:40">
      <c r="AK797" s="78"/>
      <c r="AL797" s="78"/>
      <c r="AM797" s="10"/>
      <c r="AN797" s="10"/>
    </row>
    <row r="798" spans="37:40">
      <c r="AK798" s="78"/>
      <c r="AL798" s="78"/>
      <c r="AM798" s="10"/>
      <c r="AN798" s="10"/>
    </row>
    <row r="799" spans="37:40">
      <c r="AK799" s="78"/>
      <c r="AL799" s="78"/>
      <c r="AM799" s="10"/>
      <c r="AN799" s="10"/>
    </row>
    <row r="800" spans="37:40">
      <c r="AK800" s="78"/>
      <c r="AL800" s="78"/>
      <c r="AM800" s="10"/>
      <c r="AN800" s="10"/>
    </row>
    <row r="801" spans="37:40">
      <c r="AK801" s="78"/>
      <c r="AL801" s="78"/>
      <c r="AM801" s="10"/>
      <c r="AN801" s="10"/>
    </row>
    <row r="802" spans="37:40">
      <c r="AK802" s="78"/>
      <c r="AL802" s="78"/>
      <c r="AM802" s="10"/>
      <c r="AN802" s="10"/>
    </row>
    <row r="803" spans="37:40">
      <c r="AK803" s="78"/>
      <c r="AL803" s="78"/>
      <c r="AM803" s="10"/>
      <c r="AN803" s="10"/>
    </row>
    <row r="804" spans="37:40">
      <c r="AK804" s="78"/>
      <c r="AL804" s="78"/>
      <c r="AM804" s="10"/>
      <c r="AN804" s="10"/>
    </row>
    <row r="805" spans="37:40">
      <c r="AK805" s="78"/>
      <c r="AL805" s="78"/>
      <c r="AM805" s="10"/>
      <c r="AN805" s="10"/>
    </row>
    <row r="806" spans="37:40">
      <c r="AK806" s="78"/>
      <c r="AL806" s="78"/>
      <c r="AM806" s="10"/>
      <c r="AN806" s="10"/>
    </row>
    <row r="807" spans="37:40">
      <c r="AK807" s="78"/>
      <c r="AL807" s="78"/>
      <c r="AM807" s="10"/>
      <c r="AN807" s="10"/>
    </row>
    <row r="808" spans="37:40">
      <c r="AK808" s="78"/>
      <c r="AL808" s="10"/>
      <c r="AM808" s="10"/>
      <c r="AN808" s="10"/>
    </row>
    <row r="809" spans="37:40">
      <c r="AK809" s="78"/>
      <c r="AL809" s="78"/>
      <c r="AM809" s="10"/>
      <c r="AN809" s="10"/>
    </row>
    <row r="810" spans="37:40">
      <c r="AK810" s="78"/>
      <c r="AL810" s="78"/>
      <c r="AM810" s="10"/>
      <c r="AN810" s="10"/>
    </row>
    <row r="811" spans="37:40">
      <c r="AK811" s="78"/>
      <c r="AL811" s="78"/>
      <c r="AM811" s="10"/>
      <c r="AN811" s="10"/>
    </row>
    <row r="812" spans="37:40">
      <c r="AK812" s="78"/>
      <c r="AL812" s="78"/>
      <c r="AM812" s="10"/>
      <c r="AN812" s="10"/>
    </row>
    <row r="813" spans="37:40">
      <c r="AK813" s="78"/>
      <c r="AL813" s="78"/>
      <c r="AM813" s="10"/>
      <c r="AN813" s="10"/>
    </row>
    <row r="814" spans="37:40">
      <c r="AK814" s="78"/>
      <c r="AL814" s="78"/>
      <c r="AM814" s="10"/>
      <c r="AN814" s="10"/>
    </row>
    <row r="815" spans="37:40">
      <c r="AK815" s="78"/>
      <c r="AL815" s="78"/>
      <c r="AM815" s="10"/>
      <c r="AN815" s="10"/>
    </row>
    <row r="816" spans="37:40">
      <c r="AK816" s="78"/>
      <c r="AL816" s="78"/>
      <c r="AM816" s="10"/>
      <c r="AN816" s="10"/>
    </row>
    <row r="817" spans="37:40">
      <c r="AK817" s="78"/>
      <c r="AL817" s="78"/>
      <c r="AM817" s="10"/>
      <c r="AN817" s="10"/>
    </row>
    <row r="818" spans="37:40">
      <c r="AK818" s="78"/>
      <c r="AL818" s="78"/>
      <c r="AM818" s="10"/>
      <c r="AN818" s="10"/>
    </row>
    <row r="819" spans="37:40">
      <c r="AK819" s="78"/>
      <c r="AL819" s="78"/>
      <c r="AM819" s="10"/>
      <c r="AN819" s="10"/>
    </row>
    <row r="820" spans="37:40">
      <c r="AK820" s="78"/>
      <c r="AL820" s="78"/>
      <c r="AM820" s="10"/>
      <c r="AN820" s="10"/>
    </row>
    <row r="821" spans="37:40">
      <c r="AK821" s="78"/>
      <c r="AL821" s="78"/>
      <c r="AM821" s="10"/>
      <c r="AN821" s="10"/>
    </row>
    <row r="822" spans="37:40">
      <c r="AK822" s="78"/>
      <c r="AL822" s="78"/>
      <c r="AM822" s="10"/>
      <c r="AN822" s="10"/>
    </row>
    <row r="823" spans="37:40">
      <c r="AK823" s="78"/>
      <c r="AL823" s="78"/>
      <c r="AM823" s="10"/>
      <c r="AN823" s="10"/>
    </row>
    <row r="824" spans="37:40">
      <c r="AK824" s="78"/>
      <c r="AL824" s="78"/>
      <c r="AM824" s="10"/>
      <c r="AN824" s="10"/>
    </row>
    <row r="825" spans="37:40">
      <c r="AK825" s="78"/>
      <c r="AL825" s="78"/>
      <c r="AM825" s="10"/>
      <c r="AN825" s="10"/>
    </row>
    <row r="826" spans="37:40">
      <c r="AK826" s="78"/>
      <c r="AL826" s="78"/>
      <c r="AM826" s="10"/>
      <c r="AN826" s="10"/>
    </row>
    <row r="827" spans="37:40">
      <c r="AK827" s="78"/>
      <c r="AL827" s="78"/>
      <c r="AM827" s="10"/>
      <c r="AN827" s="10"/>
    </row>
    <row r="828" spans="37:40">
      <c r="AK828" s="78"/>
      <c r="AL828" s="78"/>
      <c r="AM828" s="10"/>
      <c r="AN828" s="10"/>
    </row>
    <row r="829" spans="37:40">
      <c r="AK829" s="78"/>
      <c r="AL829" s="78"/>
      <c r="AM829" s="10"/>
      <c r="AN829" s="10"/>
    </row>
    <row r="830" spans="37:40">
      <c r="AK830" s="78"/>
      <c r="AL830" s="78"/>
      <c r="AM830" s="10"/>
      <c r="AN830" s="10"/>
    </row>
    <row r="831" spans="37:40">
      <c r="AK831" s="78"/>
      <c r="AL831" s="78"/>
      <c r="AM831" s="10"/>
      <c r="AN831" s="10"/>
    </row>
    <row r="832" spans="37:40">
      <c r="AK832" s="78"/>
      <c r="AL832" s="78"/>
      <c r="AM832" s="10"/>
      <c r="AN832" s="10"/>
    </row>
    <row r="833" spans="37:40">
      <c r="AK833" s="78"/>
      <c r="AL833" s="78"/>
      <c r="AM833" s="10"/>
      <c r="AN833" s="10"/>
    </row>
    <row r="834" spans="37:40">
      <c r="AK834" s="78"/>
      <c r="AL834" s="78"/>
      <c r="AM834" s="10"/>
      <c r="AN834" s="10"/>
    </row>
    <row r="835" spans="37:40">
      <c r="AK835" s="78"/>
      <c r="AL835" s="78"/>
      <c r="AM835" s="10"/>
      <c r="AN835" s="10"/>
    </row>
    <row r="836" spans="37:40">
      <c r="AK836" s="78"/>
      <c r="AL836" s="78"/>
      <c r="AM836" s="10"/>
      <c r="AN836" s="10"/>
    </row>
    <row r="837" spans="37:40">
      <c r="AK837" s="78"/>
      <c r="AL837" s="78"/>
      <c r="AM837" s="10"/>
      <c r="AN837" s="10"/>
    </row>
    <row r="838" spans="37:40">
      <c r="AK838" s="78"/>
      <c r="AL838" s="78"/>
      <c r="AM838" s="10"/>
      <c r="AN838" s="10"/>
    </row>
    <row r="839" spans="37:40">
      <c r="AK839" s="78"/>
      <c r="AL839" s="78"/>
      <c r="AM839" s="10"/>
      <c r="AN839" s="10"/>
    </row>
    <row r="840" spans="37:40">
      <c r="AK840" s="78"/>
      <c r="AL840" s="78"/>
      <c r="AM840" s="10"/>
      <c r="AN840" s="10"/>
    </row>
    <row r="841" spans="37:40">
      <c r="AK841" s="78"/>
      <c r="AL841" s="78"/>
      <c r="AM841" s="10"/>
      <c r="AN841" s="10"/>
    </row>
    <row r="842" spans="37:40">
      <c r="AK842" s="78"/>
      <c r="AL842" s="78"/>
      <c r="AM842" s="10"/>
      <c r="AN842" s="10"/>
    </row>
    <row r="843" spans="37:40">
      <c r="AK843" s="78"/>
      <c r="AL843" s="78"/>
      <c r="AM843" s="10"/>
      <c r="AN843" s="10"/>
    </row>
    <row r="844" spans="37:40">
      <c r="AK844" s="78"/>
      <c r="AL844" s="78"/>
      <c r="AM844" s="10"/>
      <c r="AN844" s="10"/>
    </row>
    <row r="845" spans="37:40">
      <c r="AK845" s="78"/>
      <c r="AL845" s="78"/>
      <c r="AM845" s="10"/>
      <c r="AN845" s="10"/>
    </row>
    <row r="846" spans="37:40">
      <c r="AK846" s="78"/>
      <c r="AL846" s="78"/>
      <c r="AM846" s="10"/>
      <c r="AN846" s="10"/>
    </row>
    <row r="847" spans="37:40">
      <c r="AK847" s="78"/>
      <c r="AL847" s="78"/>
      <c r="AM847" s="10"/>
      <c r="AN847" s="10"/>
    </row>
    <row r="848" spans="37:40">
      <c r="AK848" s="78"/>
      <c r="AL848" s="78"/>
      <c r="AM848" s="10"/>
      <c r="AN848" s="10"/>
    </row>
    <row r="849" spans="37:40">
      <c r="AK849" s="78"/>
      <c r="AL849" s="78"/>
      <c r="AM849" s="10"/>
      <c r="AN849" s="10"/>
    </row>
    <row r="850" spans="37:40">
      <c r="AK850" s="78"/>
      <c r="AL850" s="78"/>
      <c r="AM850" s="10"/>
      <c r="AN850" s="10"/>
    </row>
    <row r="851" spans="37:40">
      <c r="AK851" s="78"/>
      <c r="AL851" s="78"/>
      <c r="AM851" s="10"/>
      <c r="AN851" s="10"/>
    </row>
    <row r="852" spans="37:40">
      <c r="AK852" s="78"/>
      <c r="AL852" s="78"/>
      <c r="AM852" s="10"/>
      <c r="AN852" s="10"/>
    </row>
    <row r="853" spans="37:40">
      <c r="AK853" s="78"/>
      <c r="AL853" s="78"/>
      <c r="AM853" s="10"/>
      <c r="AN853" s="10"/>
    </row>
    <row r="854" spans="37:40">
      <c r="AK854" s="78"/>
      <c r="AL854" s="78"/>
      <c r="AM854" s="10"/>
      <c r="AN854" s="10"/>
    </row>
    <row r="855" spans="37:40">
      <c r="AK855" s="78"/>
      <c r="AL855" s="78"/>
      <c r="AM855" s="10"/>
      <c r="AN855" s="10"/>
    </row>
    <row r="856" spans="37:40">
      <c r="AK856" s="78"/>
      <c r="AL856" s="78"/>
      <c r="AM856" s="10"/>
      <c r="AN856" s="10"/>
    </row>
    <row r="857" spans="37:40">
      <c r="AK857" s="78"/>
      <c r="AL857" s="78"/>
      <c r="AM857" s="10"/>
      <c r="AN857" s="10"/>
    </row>
    <row r="858" spans="37:40">
      <c r="AK858" s="78"/>
      <c r="AL858" s="78"/>
      <c r="AM858" s="10"/>
      <c r="AN858" s="10"/>
    </row>
    <row r="859" spans="37:40">
      <c r="AK859" s="78"/>
      <c r="AL859" s="78"/>
      <c r="AM859" s="10"/>
      <c r="AN859" s="10"/>
    </row>
    <row r="860" spans="37:40">
      <c r="AK860" s="78"/>
      <c r="AL860" s="78"/>
      <c r="AM860" s="10"/>
      <c r="AN860" s="10"/>
    </row>
    <row r="861" spans="37:40">
      <c r="AK861" s="78"/>
      <c r="AL861" s="78"/>
      <c r="AM861" s="10"/>
      <c r="AN861" s="10"/>
    </row>
    <row r="862" spans="37:40">
      <c r="AK862" s="78"/>
      <c r="AL862" s="78"/>
      <c r="AM862" s="10"/>
      <c r="AN862" s="10"/>
    </row>
    <row r="863" spans="37:40">
      <c r="AK863" s="78"/>
      <c r="AL863" s="78"/>
      <c r="AM863" s="10"/>
      <c r="AN863" s="10"/>
    </row>
    <row r="864" spans="37:40">
      <c r="AK864" s="78"/>
      <c r="AL864" s="78"/>
      <c r="AM864" s="10"/>
      <c r="AN864" s="10"/>
    </row>
    <row r="865" spans="37:40">
      <c r="AK865" s="78"/>
      <c r="AL865" s="78"/>
      <c r="AM865" s="10"/>
      <c r="AN865" s="10"/>
    </row>
    <row r="866" spans="37:40">
      <c r="AK866" s="78"/>
      <c r="AL866" s="78"/>
      <c r="AM866" s="10"/>
      <c r="AN866" s="10"/>
    </row>
    <row r="867" spans="37:40">
      <c r="AK867" s="78"/>
      <c r="AL867" s="78"/>
      <c r="AM867" s="10"/>
      <c r="AN867" s="10"/>
    </row>
    <row r="868" spans="37:40">
      <c r="AK868" s="78"/>
      <c r="AL868" s="78"/>
      <c r="AM868" s="10"/>
      <c r="AN868" s="10"/>
    </row>
    <row r="869" spans="37:40">
      <c r="AK869" s="78"/>
      <c r="AL869" s="78"/>
      <c r="AM869" s="10"/>
      <c r="AN869" s="10"/>
    </row>
    <row r="870" spans="37:40">
      <c r="AK870" s="78"/>
      <c r="AL870" s="78"/>
      <c r="AM870" s="10"/>
      <c r="AN870" s="10"/>
    </row>
    <row r="871" spans="37:40">
      <c r="AK871" s="78"/>
      <c r="AL871" s="78"/>
      <c r="AM871" s="10"/>
      <c r="AN871" s="10"/>
    </row>
    <row r="872" spans="37:40">
      <c r="AK872" s="78"/>
      <c r="AL872" s="78"/>
      <c r="AM872" s="10"/>
      <c r="AN872" s="10"/>
    </row>
    <row r="873" spans="37:40">
      <c r="AK873" s="78"/>
      <c r="AL873" s="78"/>
      <c r="AM873" s="10"/>
      <c r="AN873" s="10"/>
    </row>
    <row r="874" spans="37:40">
      <c r="AK874" s="78"/>
      <c r="AL874" s="78"/>
      <c r="AM874" s="10"/>
      <c r="AN874" s="10"/>
    </row>
    <row r="875" spans="37:40">
      <c r="AK875" s="78"/>
      <c r="AL875" s="78"/>
      <c r="AM875" s="10"/>
      <c r="AN875" s="10"/>
    </row>
    <row r="876" spans="37:40">
      <c r="AK876" s="78"/>
      <c r="AL876" s="78"/>
      <c r="AM876" s="10"/>
      <c r="AN876" s="10"/>
    </row>
    <row r="877" spans="37:40">
      <c r="AK877" s="78"/>
      <c r="AL877" s="78"/>
      <c r="AM877" s="10"/>
      <c r="AN877" s="10"/>
    </row>
    <row r="878" spans="37:40">
      <c r="AK878" s="78"/>
      <c r="AL878" s="78"/>
      <c r="AM878" s="10"/>
      <c r="AN878" s="10"/>
    </row>
    <row r="879" spans="37:40">
      <c r="AK879" s="78"/>
      <c r="AL879" s="78"/>
      <c r="AM879" s="10"/>
      <c r="AN879" s="10"/>
    </row>
    <row r="880" spans="37:40">
      <c r="AK880" s="78"/>
      <c r="AL880" s="78"/>
      <c r="AM880" s="10"/>
      <c r="AN880" s="10"/>
    </row>
    <row r="881" spans="37:40">
      <c r="AK881" s="78"/>
      <c r="AL881" s="78"/>
      <c r="AM881" s="10"/>
      <c r="AN881" s="10"/>
    </row>
    <row r="882" spans="37:40">
      <c r="AK882" s="78"/>
      <c r="AL882" s="78"/>
      <c r="AM882" s="10"/>
      <c r="AN882" s="10"/>
    </row>
    <row r="883" spans="37:40">
      <c r="AK883" s="78"/>
      <c r="AL883" s="78"/>
      <c r="AM883" s="10"/>
      <c r="AN883" s="10"/>
    </row>
    <row r="884" spans="37:40">
      <c r="AK884" s="78"/>
      <c r="AL884" s="78"/>
      <c r="AM884" s="10"/>
      <c r="AN884" s="10"/>
    </row>
    <row r="885" spans="37:40">
      <c r="AK885" s="78"/>
      <c r="AL885" s="78"/>
      <c r="AM885" s="10"/>
      <c r="AN885" s="10"/>
    </row>
    <row r="886" spans="37:40">
      <c r="AK886" s="78"/>
      <c r="AL886" s="78"/>
      <c r="AM886" s="10"/>
      <c r="AN886" s="10"/>
    </row>
    <row r="887" spans="37:40">
      <c r="AK887" s="78"/>
      <c r="AL887" s="78"/>
      <c r="AM887" s="10"/>
      <c r="AN887" s="10"/>
    </row>
    <row r="888" spans="37:40">
      <c r="AK888" s="78"/>
      <c r="AL888" s="78"/>
      <c r="AM888" s="10"/>
      <c r="AN888" s="10"/>
    </row>
    <row r="889" spans="37:40">
      <c r="AK889" s="78"/>
      <c r="AL889" s="78"/>
      <c r="AM889" s="10"/>
      <c r="AN889" s="10"/>
    </row>
    <row r="890" spans="37:40">
      <c r="AK890" s="78"/>
      <c r="AL890" s="78"/>
      <c r="AM890" s="10"/>
      <c r="AN890" s="10"/>
    </row>
    <row r="891" spans="37:40">
      <c r="AK891" s="78"/>
      <c r="AL891" s="78"/>
      <c r="AM891" s="10"/>
      <c r="AN891" s="10"/>
    </row>
    <row r="892" spans="37:40">
      <c r="AK892" s="78"/>
      <c r="AL892" s="78"/>
      <c r="AM892" s="10"/>
      <c r="AN892" s="10"/>
    </row>
    <row r="893" spans="37:40">
      <c r="AK893" s="78"/>
      <c r="AL893" s="78"/>
      <c r="AM893" s="10"/>
      <c r="AN893" s="10"/>
    </row>
    <row r="894" spans="37:40">
      <c r="AK894" s="78"/>
      <c r="AL894" s="78"/>
      <c r="AM894" s="10"/>
      <c r="AN894" s="10"/>
    </row>
    <row r="895" spans="37:40">
      <c r="AK895" s="78"/>
      <c r="AL895" s="78"/>
      <c r="AM895" s="10"/>
      <c r="AN895" s="10"/>
    </row>
    <row r="896" spans="37:40">
      <c r="AK896" s="78"/>
      <c r="AL896" s="78"/>
      <c r="AM896" s="10"/>
      <c r="AN896" s="10"/>
    </row>
    <row r="897" spans="37:40">
      <c r="AK897" s="78"/>
      <c r="AL897" s="78"/>
      <c r="AM897" s="10"/>
      <c r="AN897" s="10"/>
    </row>
    <row r="898" spans="37:40">
      <c r="AK898" s="78"/>
      <c r="AL898" s="78"/>
      <c r="AM898" s="10"/>
      <c r="AN898" s="10"/>
    </row>
    <row r="899" spans="37:40">
      <c r="AK899" s="78"/>
      <c r="AL899" s="78"/>
      <c r="AM899" s="10"/>
      <c r="AN899" s="10"/>
    </row>
    <row r="900" spans="37:40">
      <c r="AK900" s="78"/>
      <c r="AL900" s="78"/>
      <c r="AM900" s="10"/>
      <c r="AN900" s="10"/>
    </row>
    <row r="901" spans="37:40">
      <c r="AK901" s="78"/>
      <c r="AL901" s="78"/>
      <c r="AM901" s="10"/>
      <c r="AN901" s="10"/>
    </row>
    <row r="902" spans="37:40">
      <c r="AK902" s="78"/>
      <c r="AL902" s="78"/>
      <c r="AM902" s="10"/>
      <c r="AN902" s="10"/>
    </row>
    <row r="903" spans="37:40">
      <c r="AK903" s="78"/>
      <c r="AL903" s="78"/>
      <c r="AM903" s="10"/>
      <c r="AN903" s="10"/>
    </row>
    <row r="904" spans="37:40">
      <c r="AK904" s="78"/>
      <c r="AL904" s="78"/>
      <c r="AM904" s="10"/>
      <c r="AN904" s="10"/>
    </row>
    <row r="905" spans="37:40">
      <c r="AK905" s="78"/>
      <c r="AL905" s="78"/>
      <c r="AM905" s="10"/>
      <c r="AN905" s="10"/>
    </row>
    <row r="906" spans="37:40">
      <c r="AK906" s="78"/>
      <c r="AL906" s="78"/>
      <c r="AM906" s="10"/>
      <c r="AN906" s="10"/>
    </row>
    <row r="907" spans="37:40">
      <c r="AK907" s="78"/>
      <c r="AL907" s="78"/>
      <c r="AM907" s="10"/>
      <c r="AN907" s="10"/>
    </row>
    <row r="908" spans="37:40">
      <c r="AK908" s="78"/>
      <c r="AL908" s="78"/>
      <c r="AM908" s="10"/>
      <c r="AN908" s="10"/>
    </row>
    <row r="909" spans="37:40">
      <c r="AK909" s="78"/>
      <c r="AL909" s="78"/>
      <c r="AM909" s="10"/>
      <c r="AN909" s="10"/>
    </row>
    <row r="910" spans="37:40">
      <c r="AK910" s="78"/>
      <c r="AL910" s="78"/>
      <c r="AM910" s="10"/>
      <c r="AN910" s="10"/>
    </row>
    <row r="911" spans="37:40">
      <c r="AK911" s="78"/>
      <c r="AL911" s="78"/>
      <c r="AM911" s="10"/>
      <c r="AN911" s="10"/>
    </row>
    <row r="912" spans="37:40">
      <c r="AK912" s="78"/>
      <c r="AL912" s="78"/>
      <c r="AM912" s="10"/>
      <c r="AN912" s="10"/>
    </row>
    <row r="913" spans="37:40">
      <c r="AK913" s="78"/>
      <c r="AL913" s="78"/>
      <c r="AM913" s="10"/>
      <c r="AN913" s="10"/>
    </row>
    <row r="914" spans="37:40">
      <c r="AK914" s="78"/>
      <c r="AL914" s="78"/>
      <c r="AM914" s="10"/>
      <c r="AN914" s="10"/>
    </row>
    <row r="915" spans="37:40">
      <c r="AK915" s="78"/>
      <c r="AL915" s="78"/>
      <c r="AM915" s="10"/>
      <c r="AN915" s="10"/>
    </row>
    <row r="916" spans="37:40">
      <c r="AK916" s="78"/>
      <c r="AL916" s="78"/>
      <c r="AM916" s="10"/>
      <c r="AN916" s="10"/>
    </row>
    <row r="917" spans="37:40">
      <c r="AK917" s="78"/>
      <c r="AL917" s="78"/>
      <c r="AM917" s="10"/>
      <c r="AN917" s="10"/>
    </row>
    <row r="918" spans="37:40">
      <c r="AK918" s="78"/>
      <c r="AL918" s="78"/>
      <c r="AM918" s="10"/>
      <c r="AN918" s="10"/>
    </row>
    <row r="919" spans="37:40">
      <c r="AK919" s="78"/>
      <c r="AL919" s="78"/>
      <c r="AM919" s="10"/>
      <c r="AN919" s="10"/>
    </row>
    <row r="920" spans="37:40">
      <c r="AK920" s="78"/>
      <c r="AL920" s="78"/>
      <c r="AM920" s="10"/>
      <c r="AN920" s="10"/>
    </row>
    <row r="921" spans="37:40">
      <c r="AK921" s="78"/>
      <c r="AL921" s="78"/>
      <c r="AM921" s="10"/>
      <c r="AN921" s="10"/>
    </row>
    <row r="922" spans="37:40">
      <c r="AK922" s="78"/>
      <c r="AL922" s="78"/>
      <c r="AM922" s="10"/>
      <c r="AN922" s="10"/>
    </row>
    <row r="923" spans="37:40">
      <c r="AK923" s="78"/>
      <c r="AL923" s="78"/>
      <c r="AM923" s="10"/>
      <c r="AN923" s="10"/>
    </row>
    <row r="924" spans="37:40">
      <c r="AK924" s="78"/>
      <c r="AL924" s="78"/>
      <c r="AM924" s="10"/>
      <c r="AN924" s="10"/>
    </row>
    <row r="925" spans="37:40">
      <c r="AK925" s="78"/>
      <c r="AL925" s="78"/>
      <c r="AM925" s="10"/>
      <c r="AN925" s="10"/>
    </row>
    <row r="926" spans="37:40">
      <c r="AK926" s="78"/>
      <c r="AL926" s="78"/>
      <c r="AM926" s="10"/>
      <c r="AN926" s="10"/>
    </row>
    <row r="927" spans="37:40">
      <c r="AK927" s="78"/>
      <c r="AL927" s="78"/>
      <c r="AM927" s="10"/>
      <c r="AN927" s="10"/>
    </row>
    <row r="928" spans="37:40">
      <c r="AK928" s="78"/>
      <c r="AL928" s="78"/>
      <c r="AM928" s="10"/>
      <c r="AN928" s="10"/>
    </row>
    <row r="929" spans="37:40">
      <c r="AK929" s="78"/>
      <c r="AL929" s="78"/>
      <c r="AM929" s="10"/>
      <c r="AN929" s="10"/>
    </row>
    <row r="930" spans="37:40">
      <c r="AK930" s="78"/>
      <c r="AL930" s="78"/>
      <c r="AM930" s="10"/>
      <c r="AN930" s="10"/>
    </row>
    <row r="931" spans="37:40">
      <c r="AK931" s="78"/>
      <c r="AL931" s="78"/>
      <c r="AM931" s="10"/>
      <c r="AN931" s="10"/>
    </row>
    <row r="932" spans="37:40">
      <c r="AK932" s="78"/>
      <c r="AL932" s="78"/>
      <c r="AM932" s="10"/>
      <c r="AN932" s="10"/>
    </row>
    <row r="933" spans="37:40">
      <c r="AK933" s="78"/>
      <c r="AL933" s="78"/>
      <c r="AM933" s="10"/>
      <c r="AN933" s="10"/>
    </row>
    <row r="934" spans="37:40">
      <c r="AK934" s="78"/>
      <c r="AL934" s="78"/>
      <c r="AM934" s="10"/>
      <c r="AN934" s="10"/>
    </row>
    <row r="935" spans="37:40">
      <c r="AK935" s="78"/>
      <c r="AL935" s="78"/>
      <c r="AM935" s="10"/>
      <c r="AN935" s="10"/>
    </row>
    <row r="936" spans="37:40">
      <c r="AK936" s="78"/>
      <c r="AL936" s="78"/>
      <c r="AM936" s="10"/>
      <c r="AN936" s="10"/>
    </row>
    <row r="937" spans="37:40">
      <c r="AK937" s="78"/>
      <c r="AL937" s="78"/>
      <c r="AM937" s="10"/>
      <c r="AN937" s="10"/>
    </row>
    <row r="938" spans="37:40">
      <c r="AK938" s="78"/>
      <c r="AL938" s="78"/>
      <c r="AM938" s="10"/>
      <c r="AN938" s="10"/>
    </row>
    <row r="939" spans="37:40">
      <c r="AK939" s="78"/>
      <c r="AL939" s="78"/>
      <c r="AM939" s="10"/>
      <c r="AN939" s="10"/>
    </row>
    <row r="940" spans="37:40">
      <c r="AK940" s="78"/>
      <c r="AL940" s="78"/>
      <c r="AM940" s="10"/>
      <c r="AN940" s="10"/>
    </row>
    <row r="941" spans="37:40">
      <c r="AK941" s="78"/>
      <c r="AL941" s="78"/>
      <c r="AM941" s="10"/>
      <c r="AN941" s="10"/>
    </row>
    <row r="942" spans="37:40">
      <c r="AK942" s="78"/>
      <c r="AL942" s="78"/>
      <c r="AM942" s="10"/>
      <c r="AN942" s="10"/>
    </row>
    <row r="943" spans="37:40">
      <c r="AK943" s="78"/>
      <c r="AL943" s="78"/>
      <c r="AM943" s="10"/>
      <c r="AN943" s="10"/>
    </row>
    <row r="944" spans="37:40">
      <c r="AK944" s="78"/>
      <c r="AL944" s="78"/>
      <c r="AM944" s="10"/>
      <c r="AN944" s="10"/>
    </row>
    <row r="945" spans="37:40">
      <c r="AK945" s="78"/>
      <c r="AL945" s="78"/>
      <c r="AM945" s="10"/>
      <c r="AN945" s="10"/>
    </row>
    <row r="946" spans="37:40">
      <c r="AK946" s="78"/>
      <c r="AL946" s="78"/>
      <c r="AM946" s="10"/>
      <c r="AN946" s="10"/>
    </row>
    <row r="947" spans="37:40">
      <c r="AK947" s="78"/>
      <c r="AL947" s="78"/>
      <c r="AM947" s="10"/>
      <c r="AN947" s="10"/>
    </row>
    <row r="948" spans="37:40">
      <c r="AK948" s="78"/>
      <c r="AL948" s="78"/>
      <c r="AM948" s="10"/>
      <c r="AN948" s="10"/>
    </row>
    <row r="949" spans="37:40">
      <c r="AK949" s="78"/>
      <c r="AL949" s="78"/>
      <c r="AM949" s="10"/>
      <c r="AN949" s="10"/>
    </row>
    <row r="950" spans="37:40">
      <c r="AK950" s="78"/>
      <c r="AL950" s="78"/>
      <c r="AM950" s="10"/>
      <c r="AN950" s="10"/>
    </row>
    <row r="951" spans="37:40">
      <c r="AK951" s="78"/>
      <c r="AL951" s="78"/>
      <c r="AM951" s="10"/>
      <c r="AN951" s="10"/>
    </row>
    <row r="952" spans="37:40">
      <c r="AK952" s="78"/>
      <c r="AL952" s="78"/>
      <c r="AM952" s="10"/>
      <c r="AN952" s="10"/>
    </row>
    <row r="953" spans="37:40">
      <c r="AK953" s="78"/>
      <c r="AL953" s="78"/>
      <c r="AM953" s="10"/>
      <c r="AN953" s="10"/>
    </row>
    <row r="954" spans="37:40">
      <c r="AK954" s="78"/>
      <c r="AL954" s="78"/>
      <c r="AM954" s="10"/>
      <c r="AN954" s="10"/>
    </row>
    <row r="955" spans="37:40">
      <c r="AK955" s="78"/>
      <c r="AL955" s="78"/>
      <c r="AM955" s="10"/>
      <c r="AN955" s="10"/>
    </row>
    <row r="956" spans="37:40">
      <c r="AK956" s="78"/>
      <c r="AL956" s="78"/>
      <c r="AM956" s="10"/>
      <c r="AN956" s="10"/>
    </row>
    <row r="957" spans="37:40">
      <c r="AK957" s="78"/>
      <c r="AL957" s="78"/>
      <c r="AM957" s="10"/>
      <c r="AN957" s="10"/>
    </row>
    <row r="958" spans="37:40">
      <c r="AK958" s="78"/>
      <c r="AL958" s="78"/>
      <c r="AM958" s="10"/>
      <c r="AN958" s="10"/>
    </row>
    <row r="959" spans="37:40">
      <c r="AK959" s="78"/>
      <c r="AL959" s="78"/>
      <c r="AM959" s="10"/>
      <c r="AN959" s="10"/>
    </row>
    <row r="960" spans="37:40">
      <c r="AK960" s="78"/>
      <c r="AL960" s="78"/>
      <c r="AM960" s="10"/>
      <c r="AN960" s="10"/>
    </row>
    <row r="961" spans="37:40">
      <c r="AK961" s="78"/>
      <c r="AL961" s="78"/>
      <c r="AM961" s="10"/>
      <c r="AN961" s="10"/>
    </row>
    <row r="962" spans="37:40">
      <c r="AK962" s="78"/>
      <c r="AL962" s="78"/>
      <c r="AM962" s="10"/>
      <c r="AN962" s="10"/>
    </row>
    <row r="963" spans="37:40">
      <c r="AK963" s="78"/>
      <c r="AL963" s="78"/>
      <c r="AM963" s="10"/>
      <c r="AN963" s="10"/>
    </row>
    <row r="964" spans="37:40">
      <c r="AK964" s="78"/>
      <c r="AL964" s="78"/>
      <c r="AM964" s="10"/>
      <c r="AN964" s="10"/>
    </row>
    <row r="965" spans="37:40">
      <c r="AK965" s="78"/>
      <c r="AL965" s="78"/>
      <c r="AM965" s="10"/>
      <c r="AN965" s="10"/>
    </row>
    <row r="966" spans="37:40">
      <c r="AK966" s="78"/>
      <c r="AL966" s="78"/>
      <c r="AM966" s="10"/>
      <c r="AN966" s="10"/>
    </row>
    <row r="967" spans="37:40">
      <c r="AK967" s="78"/>
      <c r="AL967" s="78"/>
      <c r="AM967" s="10"/>
      <c r="AN967" s="10"/>
    </row>
    <row r="968" spans="37:40">
      <c r="AK968" s="78"/>
      <c r="AL968" s="78"/>
      <c r="AM968" s="10"/>
      <c r="AN968" s="10"/>
    </row>
    <row r="969" spans="37:40">
      <c r="AK969" s="78"/>
      <c r="AL969" s="78"/>
      <c r="AM969" s="10"/>
      <c r="AN969" s="10"/>
    </row>
    <row r="970" spans="37:40">
      <c r="AK970" s="78"/>
      <c r="AL970" s="78"/>
      <c r="AM970" s="10"/>
      <c r="AN970" s="10"/>
    </row>
    <row r="971" spans="37:40">
      <c r="AK971" s="78"/>
      <c r="AL971" s="78"/>
      <c r="AM971" s="10"/>
      <c r="AN971" s="10"/>
    </row>
    <row r="972" spans="37:40">
      <c r="AK972" s="78"/>
      <c r="AL972" s="78"/>
      <c r="AM972" s="10"/>
      <c r="AN972" s="10"/>
    </row>
    <row r="973" spans="37:40">
      <c r="AK973" s="78"/>
      <c r="AL973" s="78"/>
      <c r="AM973" s="10"/>
      <c r="AN973" s="10"/>
    </row>
    <row r="974" spans="37:40">
      <c r="AK974" s="78"/>
      <c r="AL974" s="78"/>
      <c r="AM974" s="10"/>
      <c r="AN974" s="10"/>
    </row>
    <row r="975" spans="37:40">
      <c r="AK975" s="78"/>
      <c r="AL975" s="78"/>
      <c r="AM975" s="10"/>
      <c r="AN975" s="10"/>
    </row>
    <row r="976" spans="37:40">
      <c r="AK976" s="78"/>
      <c r="AL976" s="78"/>
      <c r="AM976" s="10"/>
      <c r="AN976" s="10"/>
    </row>
    <row r="977" spans="37:40">
      <c r="AK977" s="78"/>
      <c r="AL977" s="78"/>
      <c r="AM977" s="10"/>
      <c r="AN977" s="10"/>
    </row>
    <row r="978" spans="37:40">
      <c r="AK978" s="78"/>
      <c r="AL978" s="78"/>
      <c r="AM978" s="10"/>
      <c r="AN978" s="10"/>
    </row>
    <row r="979" spans="37:40">
      <c r="AK979" s="78"/>
      <c r="AL979" s="78"/>
      <c r="AM979" s="10"/>
      <c r="AN979" s="10"/>
    </row>
    <row r="980" spans="37:40">
      <c r="AK980" s="78"/>
      <c r="AL980" s="78"/>
      <c r="AM980" s="10"/>
      <c r="AN980" s="10"/>
    </row>
    <row r="981" spans="37:40">
      <c r="AK981" s="78"/>
      <c r="AL981" s="78"/>
      <c r="AM981" s="10"/>
      <c r="AN981" s="10"/>
    </row>
    <row r="982" spans="37:40">
      <c r="AK982" s="78"/>
      <c r="AL982" s="78"/>
      <c r="AM982" s="10"/>
      <c r="AN982" s="10"/>
    </row>
    <row r="983" spans="37:40">
      <c r="AK983" s="78"/>
      <c r="AL983" s="78"/>
      <c r="AM983" s="10"/>
      <c r="AN983" s="10"/>
    </row>
    <row r="984" spans="37:40">
      <c r="AK984" s="78"/>
      <c r="AL984" s="78"/>
      <c r="AM984" s="10"/>
      <c r="AN984" s="10"/>
    </row>
    <row r="985" spans="37:40">
      <c r="AK985" s="78"/>
      <c r="AL985" s="78"/>
      <c r="AM985" s="10"/>
      <c r="AN985" s="10"/>
    </row>
    <row r="986" spans="37:40">
      <c r="AK986" s="78"/>
      <c r="AL986" s="78"/>
      <c r="AM986" s="10"/>
      <c r="AN986" s="10"/>
    </row>
    <row r="987" spans="37:40">
      <c r="AK987" s="78"/>
      <c r="AL987" s="78"/>
      <c r="AM987" s="10"/>
      <c r="AN987" s="10"/>
    </row>
    <row r="988" spans="37:40">
      <c r="AK988" s="78"/>
      <c r="AL988" s="78"/>
      <c r="AM988" s="10"/>
      <c r="AN988" s="10"/>
    </row>
    <row r="989" spans="37:40">
      <c r="AK989" s="78"/>
      <c r="AL989" s="78"/>
      <c r="AM989" s="10"/>
      <c r="AN989" s="10"/>
    </row>
    <row r="990" spans="37:40">
      <c r="AK990" s="78"/>
      <c r="AL990" s="78"/>
      <c r="AM990" s="10"/>
      <c r="AN990" s="10"/>
    </row>
    <row r="991" spans="37:40">
      <c r="AK991" s="78"/>
      <c r="AL991" s="78"/>
      <c r="AM991" s="10"/>
      <c r="AN991" s="10"/>
    </row>
    <row r="992" spans="37:40">
      <c r="AK992" s="78"/>
      <c r="AL992" s="78"/>
      <c r="AM992" s="10"/>
      <c r="AN992" s="10"/>
    </row>
    <row r="993" spans="37:40">
      <c r="AK993" s="78"/>
      <c r="AL993" s="78"/>
      <c r="AM993" s="10"/>
      <c r="AN993" s="10"/>
    </row>
    <row r="994" spans="37:40">
      <c r="AK994" s="78"/>
      <c r="AL994" s="78"/>
      <c r="AM994" s="10"/>
      <c r="AN994" s="10"/>
    </row>
    <row r="995" spans="37:40">
      <c r="AK995" s="78"/>
      <c r="AL995" s="78"/>
      <c r="AM995" s="10"/>
      <c r="AN995" s="10"/>
    </row>
    <row r="996" spans="37:40">
      <c r="AK996" s="78"/>
      <c r="AL996" s="78"/>
      <c r="AM996" s="10"/>
      <c r="AN996" s="10"/>
    </row>
    <row r="997" spans="37:40">
      <c r="AK997" s="78"/>
      <c r="AL997" s="78"/>
      <c r="AM997" s="10"/>
      <c r="AN997" s="10"/>
    </row>
    <row r="998" spans="37:40">
      <c r="AK998" s="78"/>
      <c r="AL998" s="78"/>
      <c r="AM998" s="10"/>
      <c r="AN998" s="10"/>
    </row>
    <row r="999" spans="37:40">
      <c r="AK999" s="78"/>
      <c r="AL999" s="78"/>
      <c r="AM999" s="10"/>
      <c r="AN999" s="10"/>
    </row>
    <row r="1000" spans="37:40">
      <c r="AK1000" s="78"/>
      <c r="AL1000" s="78"/>
      <c r="AM1000" s="10"/>
      <c r="AN1000" s="10"/>
    </row>
    <row r="1001" spans="37:40">
      <c r="AK1001" s="78"/>
      <c r="AL1001" s="78"/>
      <c r="AM1001" s="10"/>
      <c r="AN1001" s="10"/>
    </row>
    <row r="1002" spans="37:40">
      <c r="AK1002" s="78"/>
      <c r="AL1002" s="78"/>
      <c r="AM1002" s="10"/>
      <c r="AN1002" s="10"/>
    </row>
    <row r="1003" spans="37:40">
      <c r="AK1003" s="78"/>
      <c r="AL1003" s="78"/>
      <c r="AM1003" s="10"/>
      <c r="AN1003" s="10"/>
    </row>
    <row r="1004" spans="37:40">
      <c r="AK1004" s="78"/>
      <c r="AL1004" s="78"/>
      <c r="AM1004" s="10"/>
      <c r="AN1004" s="10"/>
    </row>
    <row r="1005" spans="37:40">
      <c r="AK1005" s="78"/>
      <c r="AL1005" s="78"/>
      <c r="AM1005" s="10"/>
      <c r="AN1005" s="10"/>
    </row>
    <row r="1006" spans="37:40">
      <c r="AK1006" s="78"/>
      <c r="AL1006" s="78"/>
      <c r="AM1006" s="10"/>
      <c r="AN1006" s="10"/>
    </row>
    <row r="1007" spans="37:40">
      <c r="AK1007" s="78"/>
      <c r="AL1007" s="78"/>
      <c r="AM1007" s="10"/>
      <c r="AN1007" s="10"/>
    </row>
    <row r="1008" spans="37:40">
      <c r="AK1008" s="78"/>
      <c r="AL1008" s="78"/>
      <c r="AM1008" s="10"/>
      <c r="AN1008" s="10"/>
    </row>
    <row r="1009" spans="37:40">
      <c r="AK1009" s="78"/>
      <c r="AL1009" s="78"/>
      <c r="AM1009" s="10"/>
      <c r="AN1009" s="10"/>
    </row>
    <row r="1010" spans="37:40">
      <c r="AK1010" s="78"/>
      <c r="AL1010" s="78"/>
      <c r="AM1010" s="10"/>
      <c r="AN1010" s="10"/>
    </row>
    <row r="1011" spans="37:40">
      <c r="AK1011" s="78"/>
      <c r="AL1011" s="78"/>
      <c r="AM1011" s="10"/>
      <c r="AN1011" s="10"/>
    </row>
    <row r="1012" spans="37:40">
      <c r="AK1012" s="78"/>
      <c r="AL1012" s="78"/>
      <c r="AM1012" s="10"/>
      <c r="AN1012" s="10"/>
    </row>
    <row r="1013" spans="37:40">
      <c r="AK1013" s="78"/>
      <c r="AL1013" s="78"/>
      <c r="AM1013" s="10"/>
      <c r="AN1013" s="10"/>
    </row>
    <row r="1014" spans="37:40">
      <c r="AK1014" s="78"/>
      <c r="AL1014" s="78"/>
      <c r="AM1014" s="10"/>
      <c r="AN1014" s="10"/>
    </row>
    <row r="1015" spans="37:40">
      <c r="AK1015" s="78"/>
      <c r="AL1015" s="78"/>
      <c r="AM1015" s="10"/>
      <c r="AN1015" s="10"/>
    </row>
    <row r="1016" spans="37:40">
      <c r="AK1016" s="78"/>
      <c r="AL1016" s="78"/>
      <c r="AM1016" s="10"/>
      <c r="AN1016" s="10"/>
    </row>
    <row r="1017" spans="37:40">
      <c r="AK1017" s="78"/>
      <c r="AL1017" s="78"/>
      <c r="AM1017" s="10"/>
      <c r="AN1017" s="10"/>
    </row>
    <row r="1018" spans="37:40">
      <c r="AK1018" s="78"/>
      <c r="AL1018" s="78"/>
      <c r="AM1018" s="10"/>
      <c r="AN1018" s="10"/>
    </row>
    <row r="1019" spans="37:40">
      <c r="AK1019" s="78"/>
      <c r="AL1019" s="78"/>
      <c r="AM1019" s="10"/>
      <c r="AN1019" s="10"/>
    </row>
    <row r="1020" spans="37:40">
      <c r="AK1020" s="78"/>
      <c r="AL1020" s="78"/>
      <c r="AM1020" s="10"/>
      <c r="AN1020" s="10"/>
    </row>
    <row r="1021" spans="37:40">
      <c r="AK1021" s="78"/>
      <c r="AL1021" s="78"/>
      <c r="AM1021" s="10"/>
      <c r="AN1021" s="10"/>
    </row>
    <row r="1022" spans="37:40">
      <c r="AK1022" s="78"/>
      <c r="AL1022" s="78"/>
      <c r="AM1022" s="10"/>
      <c r="AN1022" s="10"/>
    </row>
    <row r="1023" spans="37:40">
      <c r="AK1023" s="78"/>
      <c r="AL1023" s="78"/>
      <c r="AM1023" s="10"/>
      <c r="AN1023" s="10"/>
    </row>
    <row r="1024" spans="37:40">
      <c r="AK1024" s="78"/>
      <c r="AL1024" s="78"/>
      <c r="AM1024" s="10"/>
      <c r="AN1024" s="10"/>
    </row>
    <row r="1025" spans="37:40">
      <c r="AK1025" s="78"/>
      <c r="AL1025" s="78"/>
      <c r="AM1025" s="10"/>
      <c r="AN1025" s="10"/>
    </row>
    <row r="1026" spans="37:40">
      <c r="AK1026" s="78"/>
      <c r="AL1026" s="78"/>
      <c r="AM1026" s="10"/>
      <c r="AN1026" s="10"/>
    </row>
    <row r="1027" spans="37:40">
      <c r="AK1027" s="78"/>
      <c r="AL1027" s="78"/>
      <c r="AM1027" s="10"/>
      <c r="AN1027" s="10"/>
    </row>
    <row r="1028" spans="37:40">
      <c r="AK1028" s="78"/>
      <c r="AL1028" s="78"/>
      <c r="AM1028" s="10"/>
      <c r="AN1028" s="10"/>
    </row>
    <row r="1029" spans="37:40">
      <c r="AK1029" s="78"/>
      <c r="AL1029" s="78"/>
      <c r="AM1029" s="10"/>
      <c r="AN1029" s="10"/>
    </row>
    <row r="1030" spans="37:40">
      <c r="AK1030" s="78"/>
      <c r="AL1030" s="78"/>
      <c r="AM1030" s="10"/>
      <c r="AN1030" s="10"/>
    </row>
    <row r="1031" spans="37:40">
      <c r="AK1031" s="78"/>
      <c r="AL1031" s="78"/>
      <c r="AM1031" s="10"/>
      <c r="AN1031" s="10"/>
    </row>
    <row r="1032" spans="37:40">
      <c r="AK1032" s="78"/>
      <c r="AL1032" s="78"/>
      <c r="AM1032" s="10"/>
      <c r="AN1032" s="10"/>
    </row>
    <row r="1033" spans="37:40">
      <c r="AK1033" s="78"/>
      <c r="AL1033" s="78"/>
      <c r="AM1033" s="10"/>
      <c r="AN1033" s="10"/>
    </row>
    <row r="1034" spans="37:40">
      <c r="AK1034" s="78"/>
      <c r="AL1034" s="78"/>
      <c r="AM1034" s="10"/>
      <c r="AN1034" s="10"/>
    </row>
    <row r="1035" spans="37:40">
      <c r="AK1035" s="78"/>
      <c r="AL1035" s="78"/>
      <c r="AM1035" s="10"/>
      <c r="AN1035" s="10"/>
    </row>
    <row r="1036" spans="37:40">
      <c r="AK1036" s="78"/>
      <c r="AL1036" s="78"/>
      <c r="AM1036" s="10"/>
      <c r="AN1036" s="10"/>
    </row>
    <row r="1037" spans="37:40">
      <c r="AK1037" s="78"/>
      <c r="AL1037" s="78"/>
      <c r="AM1037" s="10"/>
      <c r="AN1037" s="10"/>
    </row>
    <row r="1038" spans="37:40">
      <c r="AK1038" s="78"/>
      <c r="AL1038" s="78"/>
      <c r="AM1038" s="10"/>
      <c r="AN1038" s="10"/>
    </row>
    <row r="1039" spans="37:40">
      <c r="AK1039" s="78"/>
      <c r="AL1039" s="78"/>
      <c r="AM1039" s="10"/>
      <c r="AN1039" s="10"/>
    </row>
    <row r="1040" spans="37:40">
      <c r="AK1040" s="78"/>
      <c r="AL1040" s="78"/>
      <c r="AM1040" s="10"/>
      <c r="AN1040" s="10"/>
    </row>
    <row r="1041" spans="37:40">
      <c r="AK1041" s="78"/>
      <c r="AL1041" s="78"/>
      <c r="AM1041" s="10"/>
      <c r="AN1041" s="10"/>
    </row>
    <row r="1042" spans="37:40">
      <c r="AK1042" s="78"/>
      <c r="AL1042" s="78"/>
      <c r="AM1042" s="10"/>
      <c r="AN1042" s="10"/>
    </row>
    <row r="1043" spans="37:40">
      <c r="AK1043" s="78"/>
      <c r="AL1043" s="78"/>
      <c r="AM1043" s="10"/>
      <c r="AN1043" s="10"/>
    </row>
    <row r="1044" spans="37:40">
      <c r="AK1044" s="78"/>
      <c r="AL1044" s="78"/>
      <c r="AM1044" s="10"/>
      <c r="AN1044" s="10"/>
    </row>
    <row r="1045" spans="37:40">
      <c r="AK1045" s="78"/>
      <c r="AL1045" s="78"/>
      <c r="AM1045" s="10"/>
      <c r="AN1045" s="10"/>
    </row>
    <row r="1046" spans="37:40">
      <c r="AK1046" s="78"/>
      <c r="AL1046" s="78"/>
      <c r="AM1046" s="10"/>
      <c r="AN1046" s="10"/>
    </row>
    <row r="1047" spans="37:40">
      <c r="AK1047" s="78"/>
      <c r="AL1047" s="78"/>
      <c r="AM1047" s="10"/>
      <c r="AN1047" s="10"/>
    </row>
    <row r="1048" spans="37:40">
      <c r="AK1048" s="78"/>
      <c r="AL1048" s="78"/>
      <c r="AM1048" s="10"/>
      <c r="AN1048" s="10"/>
    </row>
    <row r="1049" spans="37:40">
      <c r="AK1049" s="78"/>
      <c r="AL1049" s="78"/>
      <c r="AM1049" s="10"/>
      <c r="AN1049" s="10"/>
    </row>
    <row r="1050" spans="37:40">
      <c r="AK1050" s="78"/>
      <c r="AL1050" s="78"/>
      <c r="AM1050" s="10"/>
      <c r="AN1050" s="10"/>
    </row>
    <row r="1051" spans="37:40">
      <c r="AK1051" s="78"/>
      <c r="AL1051" s="78"/>
      <c r="AM1051" s="10"/>
      <c r="AN1051" s="10"/>
    </row>
    <row r="1052" spans="37:40">
      <c r="AK1052" s="78"/>
      <c r="AL1052" s="78"/>
      <c r="AM1052" s="10"/>
      <c r="AN1052" s="10"/>
    </row>
    <row r="1053" spans="37:40">
      <c r="AK1053" s="78"/>
      <c r="AL1053" s="78"/>
      <c r="AM1053" s="10"/>
      <c r="AN1053" s="10"/>
    </row>
    <row r="1054" spans="37:40">
      <c r="AK1054" s="78"/>
      <c r="AL1054" s="78"/>
      <c r="AM1054" s="10"/>
      <c r="AN1054" s="10"/>
    </row>
    <row r="1055" spans="37:40">
      <c r="AK1055" s="78"/>
      <c r="AL1055" s="78"/>
      <c r="AM1055" s="10"/>
      <c r="AN1055" s="10"/>
    </row>
    <row r="1056" spans="37:40">
      <c r="AK1056" s="78"/>
      <c r="AL1056" s="78"/>
      <c r="AM1056" s="10"/>
      <c r="AN1056" s="10"/>
    </row>
    <row r="1057" spans="37:40">
      <c r="AK1057" s="78"/>
      <c r="AL1057" s="78"/>
      <c r="AM1057" s="10"/>
      <c r="AN1057" s="10"/>
    </row>
    <row r="1058" spans="37:40">
      <c r="AK1058" s="78"/>
      <c r="AL1058" s="78"/>
      <c r="AM1058" s="10"/>
      <c r="AN1058" s="10"/>
    </row>
    <row r="1059" spans="37:40">
      <c r="AK1059" s="78"/>
      <c r="AL1059" s="78"/>
      <c r="AM1059" s="10"/>
      <c r="AN1059" s="10"/>
    </row>
    <row r="1060" spans="37:40">
      <c r="AK1060" s="78"/>
      <c r="AL1060" s="78"/>
      <c r="AM1060" s="10"/>
      <c r="AN1060" s="10"/>
    </row>
    <row r="1061" spans="37:40">
      <c r="AK1061" s="78"/>
      <c r="AL1061" s="78"/>
      <c r="AM1061" s="10"/>
      <c r="AN1061" s="10"/>
    </row>
    <row r="1062" spans="37:40">
      <c r="AK1062" s="78"/>
      <c r="AL1062" s="78"/>
      <c r="AM1062" s="10"/>
      <c r="AN1062" s="10"/>
    </row>
    <row r="1063" spans="37:40">
      <c r="AK1063" s="78"/>
      <c r="AL1063" s="78"/>
      <c r="AM1063" s="10"/>
      <c r="AN1063" s="10"/>
    </row>
    <row r="1064" spans="37:40">
      <c r="AK1064" s="78"/>
      <c r="AL1064" s="78"/>
      <c r="AM1064" s="10"/>
      <c r="AN1064" s="10"/>
    </row>
    <row r="1065" spans="37:40">
      <c r="AK1065" s="78"/>
      <c r="AL1065" s="78"/>
      <c r="AM1065" s="10"/>
      <c r="AN1065" s="10"/>
    </row>
    <row r="1066" spans="37:40">
      <c r="AK1066" s="78"/>
      <c r="AL1066" s="78"/>
      <c r="AM1066" s="10"/>
      <c r="AN1066" s="10"/>
    </row>
    <row r="1067" spans="37:40">
      <c r="AK1067" s="78"/>
      <c r="AL1067" s="78"/>
      <c r="AM1067" s="10"/>
      <c r="AN1067" s="10"/>
    </row>
    <row r="1068" spans="37:40">
      <c r="AK1068" s="78"/>
      <c r="AL1068" s="78"/>
      <c r="AM1068" s="10"/>
      <c r="AN1068" s="10"/>
    </row>
    <row r="1069" spans="37:40">
      <c r="AK1069" s="78"/>
      <c r="AL1069" s="78"/>
      <c r="AM1069" s="10"/>
      <c r="AN1069" s="10"/>
    </row>
    <row r="1070" spans="37:40">
      <c r="AK1070" s="78"/>
      <c r="AL1070" s="78"/>
      <c r="AM1070" s="10"/>
      <c r="AN1070" s="10"/>
    </row>
    <row r="1071" spans="37:40">
      <c r="AK1071" s="78"/>
      <c r="AL1071" s="78"/>
      <c r="AM1071" s="10"/>
      <c r="AN1071" s="10"/>
    </row>
    <row r="1072" spans="37:40">
      <c r="AK1072" s="78"/>
      <c r="AL1072" s="78"/>
      <c r="AM1072" s="10"/>
      <c r="AN1072" s="10"/>
    </row>
    <row r="1073" spans="37:40">
      <c r="AK1073" s="78"/>
      <c r="AL1073" s="78"/>
      <c r="AM1073" s="10"/>
      <c r="AN1073" s="10"/>
    </row>
    <row r="1074" spans="37:40">
      <c r="AK1074" s="78"/>
      <c r="AL1074" s="78"/>
      <c r="AM1074" s="10"/>
      <c r="AN1074" s="10"/>
    </row>
    <row r="1075" spans="37:40">
      <c r="AK1075" s="78"/>
      <c r="AL1075" s="78"/>
      <c r="AM1075" s="10"/>
      <c r="AN1075" s="10"/>
    </row>
    <row r="1076" spans="37:40">
      <c r="AK1076" s="78"/>
      <c r="AL1076" s="78"/>
      <c r="AM1076" s="10"/>
      <c r="AN1076" s="10"/>
    </row>
    <row r="1077" spans="37:40">
      <c r="AK1077" s="78"/>
      <c r="AL1077" s="78"/>
      <c r="AM1077" s="10"/>
      <c r="AN1077" s="10"/>
    </row>
    <row r="1078" spans="37:40">
      <c r="AK1078" s="78"/>
      <c r="AL1078" s="78"/>
      <c r="AM1078" s="10"/>
      <c r="AN1078" s="10"/>
    </row>
    <row r="1079" spans="37:40">
      <c r="AK1079" s="78"/>
      <c r="AL1079" s="78"/>
      <c r="AM1079" s="10"/>
      <c r="AN1079" s="10"/>
    </row>
    <row r="1080" spans="37:40">
      <c r="AK1080" s="78"/>
      <c r="AL1080" s="78"/>
      <c r="AM1080" s="10"/>
      <c r="AN1080" s="10"/>
    </row>
    <row r="1081" spans="37:40">
      <c r="AK1081" s="78"/>
      <c r="AL1081" s="78"/>
      <c r="AM1081" s="10"/>
      <c r="AN1081" s="10"/>
    </row>
    <row r="1082" spans="37:40">
      <c r="AK1082" s="78"/>
      <c r="AL1082" s="78"/>
      <c r="AM1082" s="10"/>
      <c r="AN1082" s="10"/>
    </row>
    <row r="1083" spans="37:40">
      <c r="AK1083" s="78"/>
      <c r="AL1083" s="78"/>
      <c r="AM1083" s="10"/>
      <c r="AN1083" s="10"/>
    </row>
    <row r="1084" spans="37:40">
      <c r="AK1084" s="78"/>
      <c r="AL1084" s="78"/>
      <c r="AM1084" s="10"/>
      <c r="AN1084" s="10"/>
    </row>
    <row r="1085" spans="37:40">
      <c r="AK1085" s="78"/>
      <c r="AL1085" s="78"/>
      <c r="AM1085" s="10"/>
      <c r="AN1085" s="10"/>
    </row>
    <row r="1086" spans="37:40">
      <c r="AK1086" s="78"/>
      <c r="AL1086" s="78"/>
      <c r="AM1086" s="10"/>
      <c r="AN1086" s="10"/>
    </row>
    <row r="1087" spans="37:40">
      <c r="AK1087" s="78"/>
      <c r="AL1087" s="78"/>
      <c r="AM1087" s="10"/>
      <c r="AN1087" s="10"/>
    </row>
    <row r="1088" spans="37:40">
      <c r="AK1088" s="78"/>
      <c r="AL1088" s="78"/>
      <c r="AM1088" s="10"/>
      <c r="AN1088" s="10"/>
    </row>
    <row r="1089" spans="37:40">
      <c r="AK1089" s="78"/>
      <c r="AL1089" s="78"/>
      <c r="AM1089" s="10"/>
      <c r="AN1089" s="10"/>
    </row>
    <row r="1090" spans="37:40">
      <c r="AK1090" s="78"/>
      <c r="AL1090" s="78"/>
      <c r="AM1090" s="10"/>
      <c r="AN1090" s="10"/>
    </row>
    <row r="1091" spans="37:40">
      <c r="AK1091" s="78"/>
      <c r="AL1091" s="78"/>
      <c r="AM1091" s="10"/>
      <c r="AN1091" s="10"/>
    </row>
    <row r="1092" spans="37:40">
      <c r="AK1092" s="78"/>
      <c r="AL1092" s="78"/>
      <c r="AM1092" s="10"/>
      <c r="AN1092" s="10"/>
    </row>
    <row r="1093" spans="37:40">
      <c r="AK1093" s="78"/>
      <c r="AL1093" s="78"/>
      <c r="AM1093" s="10"/>
      <c r="AN1093" s="10"/>
    </row>
    <row r="1094" spans="37:40">
      <c r="AK1094" s="78"/>
      <c r="AL1094" s="78"/>
      <c r="AM1094" s="10"/>
      <c r="AN1094" s="10"/>
    </row>
    <row r="1095" spans="37:40">
      <c r="AK1095" s="78"/>
      <c r="AL1095" s="78"/>
      <c r="AM1095" s="10"/>
      <c r="AN1095" s="10"/>
    </row>
    <row r="1096" spans="37:40">
      <c r="AK1096" s="78"/>
      <c r="AL1096" s="78"/>
      <c r="AM1096" s="10"/>
      <c r="AN1096" s="10"/>
    </row>
    <row r="1097" spans="37:40">
      <c r="AK1097" s="78"/>
      <c r="AL1097" s="78"/>
      <c r="AM1097" s="10"/>
      <c r="AN1097" s="10"/>
    </row>
    <row r="1098" spans="37:40">
      <c r="AK1098" s="78"/>
      <c r="AL1098" s="78"/>
      <c r="AM1098" s="10"/>
      <c r="AN1098" s="10"/>
    </row>
    <row r="1099" spans="37:40">
      <c r="AK1099" s="78"/>
      <c r="AL1099" s="78"/>
      <c r="AM1099" s="10"/>
      <c r="AN1099" s="10"/>
    </row>
    <row r="1100" spans="37:40">
      <c r="AK1100" s="78"/>
      <c r="AL1100" s="78"/>
      <c r="AM1100" s="10"/>
      <c r="AN1100" s="10"/>
    </row>
    <row r="1101" spans="37:40">
      <c r="AK1101" s="78"/>
      <c r="AL1101" s="78"/>
      <c r="AM1101" s="10"/>
      <c r="AN1101" s="10"/>
    </row>
    <row r="1102" spans="37:40">
      <c r="AK1102" s="78"/>
      <c r="AL1102" s="78"/>
      <c r="AM1102" s="10"/>
      <c r="AN1102" s="10"/>
    </row>
    <row r="1103" spans="37:40">
      <c r="AK1103" s="78"/>
      <c r="AL1103" s="78"/>
      <c r="AM1103" s="10"/>
      <c r="AN1103" s="10"/>
    </row>
    <row r="1104" spans="37:40">
      <c r="AK1104" s="78"/>
      <c r="AL1104" s="78"/>
      <c r="AM1104" s="10"/>
      <c r="AN1104" s="10"/>
    </row>
    <row r="1105" spans="37:40">
      <c r="AK1105" s="78"/>
      <c r="AL1105" s="78"/>
      <c r="AM1105" s="10"/>
      <c r="AN1105" s="10"/>
    </row>
    <row r="1106" spans="37:40">
      <c r="AK1106" s="78"/>
      <c r="AL1106" s="78"/>
      <c r="AM1106" s="10"/>
      <c r="AN1106" s="10"/>
    </row>
    <row r="1107" spans="37:40">
      <c r="AK1107" s="78"/>
      <c r="AL1107" s="78"/>
      <c r="AM1107" s="10"/>
      <c r="AN1107" s="10"/>
    </row>
    <row r="1108" spans="37:40">
      <c r="AK1108" s="78"/>
      <c r="AL1108" s="78"/>
      <c r="AM1108" s="10"/>
      <c r="AN1108" s="10"/>
    </row>
    <row r="1109" spans="37:40">
      <c r="AK1109" s="78"/>
      <c r="AL1109" s="78"/>
      <c r="AM1109" s="10"/>
      <c r="AN1109" s="10"/>
    </row>
    <row r="1110" spans="37:40">
      <c r="AK1110" s="78"/>
      <c r="AL1110" s="78"/>
      <c r="AM1110" s="10"/>
      <c r="AN1110" s="10"/>
    </row>
    <row r="1111" spans="37:40">
      <c r="AK1111" s="78"/>
      <c r="AL1111" s="78"/>
      <c r="AM1111" s="10"/>
      <c r="AN1111" s="10"/>
    </row>
    <row r="1112" spans="37:40">
      <c r="AK1112" s="78"/>
      <c r="AL1112" s="78"/>
      <c r="AM1112" s="10"/>
      <c r="AN1112" s="10"/>
    </row>
    <row r="1113" spans="37:40">
      <c r="AK1113" s="78"/>
      <c r="AL1113" s="78"/>
      <c r="AM1113" s="10"/>
      <c r="AN1113" s="10"/>
    </row>
    <row r="1114" spans="37:40">
      <c r="AK1114" s="78"/>
      <c r="AL1114" s="78"/>
      <c r="AM1114" s="10"/>
      <c r="AN1114" s="10"/>
    </row>
    <row r="1115" spans="37:40">
      <c r="AK1115" s="78"/>
      <c r="AL1115" s="78"/>
      <c r="AM1115" s="10"/>
      <c r="AN1115" s="10"/>
    </row>
    <row r="1116" spans="37:40">
      <c r="AK1116" s="78"/>
      <c r="AL1116" s="78"/>
      <c r="AM1116" s="10"/>
      <c r="AN1116" s="10"/>
    </row>
    <row r="1117" spans="37:40">
      <c r="AK1117" s="78"/>
      <c r="AL1117" s="78"/>
      <c r="AM1117" s="10"/>
      <c r="AN1117" s="10"/>
    </row>
    <row r="1118" spans="37:40">
      <c r="AK1118" s="78"/>
      <c r="AL1118" s="78"/>
      <c r="AM1118" s="10"/>
      <c r="AN1118" s="10"/>
    </row>
    <row r="1119" spans="37:40">
      <c r="AK1119" s="78"/>
      <c r="AL1119" s="78"/>
      <c r="AM1119" s="10"/>
      <c r="AN1119" s="10"/>
    </row>
    <row r="1120" spans="37:40">
      <c r="AK1120" s="78"/>
      <c r="AL1120" s="78"/>
      <c r="AM1120" s="10"/>
      <c r="AN1120" s="10"/>
    </row>
    <row r="1121" spans="37:40">
      <c r="AK1121" s="78"/>
      <c r="AL1121" s="78"/>
      <c r="AM1121" s="10"/>
      <c r="AN1121" s="10"/>
    </row>
    <row r="1122" spans="37:40">
      <c r="AK1122" s="78"/>
      <c r="AL1122" s="78"/>
      <c r="AM1122" s="10"/>
      <c r="AN1122" s="10"/>
    </row>
    <row r="1123" spans="37:40">
      <c r="AK1123" s="78"/>
      <c r="AL1123" s="78"/>
      <c r="AM1123" s="10"/>
      <c r="AN1123" s="10"/>
    </row>
    <row r="1124" spans="37:40">
      <c r="AK1124" s="78"/>
      <c r="AL1124" s="78"/>
      <c r="AM1124" s="10"/>
      <c r="AN1124" s="10"/>
    </row>
    <row r="1125" spans="37:40">
      <c r="AK1125" s="78"/>
      <c r="AL1125" s="78"/>
      <c r="AM1125" s="10"/>
      <c r="AN1125" s="10"/>
    </row>
    <row r="1126" spans="37:40">
      <c r="AK1126" s="78"/>
      <c r="AL1126" s="78"/>
      <c r="AM1126" s="10"/>
      <c r="AN1126" s="10"/>
    </row>
    <row r="1127" spans="37:40">
      <c r="AK1127" s="78"/>
      <c r="AL1127" s="78"/>
      <c r="AM1127" s="10"/>
      <c r="AN1127" s="10"/>
    </row>
    <row r="1128" spans="37:40">
      <c r="AK1128" s="78"/>
      <c r="AL1128" s="78"/>
      <c r="AM1128" s="10"/>
      <c r="AN1128" s="10"/>
    </row>
    <row r="1129" spans="37:40">
      <c r="AK1129" s="78"/>
      <c r="AL1129" s="78"/>
      <c r="AM1129" s="10"/>
      <c r="AN1129" s="10"/>
    </row>
    <row r="1130" spans="37:40">
      <c r="AK1130" s="78"/>
      <c r="AL1130" s="78"/>
      <c r="AM1130" s="10"/>
      <c r="AN1130" s="10"/>
    </row>
    <row r="1131" spans="37:40">
      <c r="AK1131" s="78"/>
      <c r="AL1131" s="78"/>
      <c r="AM1131" s="10"/>
      <c r="AN1131" s="10"/>
    </row>
    <row r="1132" spans="37:40">
      <c r="AK1132" s="78"/>
      <c r="AL1132" s="78"/>
      <c r="AM1132" s="10"/>
      <c r="AN1132" s="10"/>
    </row>
    <row r="1133" spans="37:40">
      <c r="AK1133" s="78"/>
      <c r="AL1133" s="78"/>
      <c r="AM1133" s="10"/>
      <c r="AN1133" s="10"/>
    </row>
    <row r="1134" spans="37:40">
      <c r="AK1134" s="78"/>
      <c r="AL1134" s="78"/>
      <c r="AM1134" s="10"/>
      <c r="AN1134" s="10"/>
    </row>
    <row r="1135" spans="37:40">
      <c r="AK1135" s="78"/>
      <c r="AL1135" s="78"/>
      <c r="AM1135" s="10"/>
      <c r="AN1135" s="10"/>
    </row>
    <row r="1136" spans="37:40">
      <c r="AK1136" s="78"/>
      <c r="AL1136" s="78"/>
      <c r="AM1136" s="10"/>
      <c r="AN1136" s="10"/>
    </row>
    <row r="1137" spans="37:40">
      <c r="AK1137" s="78"/>
      <c r="AL1137" s="78"/>
      <c r="AM1137" s="10"/>
      <c r="AN1137" s="10"/>
    </row>
    <row r="1138" spans="37:40">
      <c r="AK1138" s="78"/>
      <c r="AL1138" s="78"/>
      <c r="AM1138" s="10"/>
      <c r="AN1138" s="10"/>
    </row>
    <row r="1139" spans="37:40">
      <c r="AK1139" s="78"/>
      <c r="AL1139" s="78"/>
      <c r="AM1139" s="10"/>
      <c r="AN1139" s="10"/>
    </row>
    <row r="1140" spans="37:40">
      <c r="AK1140" s="78"/>
      <c r="AL1140" s="78"/>
      <c r="AM1140" s="10"/>
      <c r="AN1140" s="10"/>
    </row>
    <row r="1141" spans="37:40">
      <c r="AK1141" s="78"/>
      <c r="AL1141" s="78"/>
      <c r="AM1141" s="10"/>
      <c r="AN1141" s="10"/>
    </row>
    <row r="1142" spans="37:40">
      <c r="AK1142" s="78"/>
      <c r="AL1142" s="78"/>
      <c r="AM1142" s="10"/>
      <c r="AN1142" s="10"/>
    </row>
    <row r="1143" spans="37:40">
      <c r="AK1143" s="78"/>
      <c r="AL1143" s="78"/>
      <c r="AM1143" s="10"/>
      <c r="AN1143" s="10"/>
    </row>
    <row r="1144" spans="37:40">
      <c r="AK1144" s="78"/>
      <c r="AL1144" s="78"/>
      <c r="AM1144" s="10"/>
      <c r="AN1144" s="10"/>
    </row>
    <row r="1145" spans="37:40">
      <c r="AK1145" s="78"/>
      <c r="AL1145" s="78"/>
      <c r="AM1145" s="10"/>
      <c r="AN1145" s="10"/>
    </row>
    <row r="1146" spans="37:40">
      <c r="AK1146" s="78"/>
      <c r="AL1146" s="78"/>
      <c r="AM1146" s="10"/>
      <c r="AN1146" s="10"/>
    </row>
    <row r="1147" spans="37:40">
      <c r="AK1147" s="78"/>
      <c r="AL1147" s="78"/>
      <c r="AM1147" s="10"/>
      <c r="AN1147" s="10"/>
    </row>
    <row r="1148" spans="37:40">
      <c r="AK1148" s="78"/>
      <c r="AL1148" s="78"/>
      <c r="AM1148" s="10"/>
      <c r="AN1148" s="10"/>
    </row>
    <row r="1149" spans="37:40">
      <c r="AK1149" s="78"/>
      <c r="AL1149" s="78"/>
      <c r="AM1149" s="10"/>
      <c r="AN1149" s="10"/>
    </row>
    <row r="1150" spans="37:40">
      <c r="AK1150" s="78"/>
      <c r="AL1150" s="78"/>
      <c r="AM1150" s="10"/>
      <c r="AN1150" s="10"/>
    </row>
    <row r="1151" spans="37:40">
      <c r="AK1151" s="78"/>
      <c r="AL1151" s="78"/>
      <c r="AM1151" s="10"/>
      <c r="AN1151" s="10"/>
    </row>
    <row r="1152" spans="37:40">
      <c r="AK1152" s="78"/>
      <c r="AL1152" s="78"/>
      <c r="AM1152" s="10"/>
      <c r="AN1152" s="10"/>
    </row>
    <row r="1153" spans="37:40">
      <c r="AK1153" s="78"/>
      <c r="AL1153" s="78"/>
      <c r="AM1153" s="10"/>
      <c r="AN1153" s="10"/>
    </row>
    <row r="1154" spans="37:40">
      <c r="AK1154" s="78"/>
      <c r="AL1154" s="78"/>
      <c r="AM1154" s="10"/>
      <c r="AN1154" s="10"/>
    </row>
    <row r="1155" spans="37:40">
      <c r="AK1155" s="78"/>
      <c r="AL1155" s="78"/>
      <c r="AM1155" s="10"/>
      <c r="AN1155" s="10"/>
    </row>
    <row r="1156" spans="37:40">
      <c r="AK1156" s="78"/>
      <c r="AL1156" s="78"/>
      <c r="AM1156" s="10"/>
      <c r="AN1156" s="10"/>
    </row>
    <row r="1157" spans="37:40">
      <c r="AK1157" s="78"/>
      <c r="AL1157" s="78"/>
      <c r="AM1157" s="10"/>
      <c r="AN1157" s="10"/>
    </row>
    <row r="1158" spans="37:40">
      <c r="AK1158" s="78"/>
      <c r="AL1158" s="78"/>
      <c r="AM1158" s="10"/>
      <c r="AN1158" s="10"/>
    </row>
    <row r="1159" spans="37:40">
      <c r="AK1159" s="78"/>
      <c r="AL1159" s="78"/>
      <c r="AM1159" s="10"/>
      <c r="AN1159" s="10"/>
    </row>
    <row r="1160" spans="37:40">
      <c r="AK1160" s="78"/>
      <c r="AL1160" s="78"/>
      <c r="AM1160" s="10"/>
      <c r="AN1160" s="10"/>
    </row>
    <row r="1161" spans="37:40">
      <c r="AK1161" s="78"/>
      <c r="AL1161" s="78"/>
      <c r="AM1161" s="10"/>
      <c r="AN1161" s="10"/>
    </row>
    <row r="1162" spans="37:40">
      <c r="AK1162" s="78"/>
      <c r="AL1162" s="78"/>
      <c r="AM1162" s="10"/>
      <c r="AN1162" s="10"/>
    </row>
    <row r="1163" spans="37:40">
      <c r="AK1163" s="78"/>
      <c r="AL1163" s="78"/>
      <c r="AM1163" s="10"/>
      <c r="AN1163" s="10"/>
    </row>
    <row r="1164" spans="37:40">
      <c r="AK1164" s="78"/>
      <c r="AL1164" s="78"/>
      <c r="AM1164" s="10"/>
      <c r="AN1164" s="10"/>
    </row>
    <row r="1165" spans="37:40">
      <c r="AK1165" s="78"/>
      <c r="AL1165" s="78"/>
      <c r="AM1165" s="10"/>
      <c r="AN1165" s="10"/>
    </row>
    <row r="1166" spans="37:40">
      <c r="AK1166" s="78"/>
      <c r="AL1166" s="78"/>
      <c r="AM1166" s="10"/>
      <c r="AN1166" s="10"/>
    </row>
    <row r="1167" spans="37:40">
      <c r="AK1167" s="78"/>
      <c r="AL1167" s="78"/>
      <c r="AM1167" s="10"/>
      <c r="AN1167" s="10"/>
    </row>
    <row r="1168" spans="37:40">
      <c r="AK1168" s="78"/>
      <c r="AL1168" s="78"/>
      <c r="AM1168" s="10"/>
      <c r="AN1168" s="10"/>
    </row>
    <row r="1169" spans="37:40">
      <c r="AK1169" s="78"/>
      <c r="AL1169" s="78"/>
      <c r="AM1169" s="10"/>
      <c r="AN1169" s="10"/>
    </row>
    <row r="1170" spans="37:40">
      <c r="AK1170" s="78"/>
      <c r="AL1170" s="78"/>
      <c r="AM1170" s="10"/>
      <c r="AN1170" s="10"/>
    </row>
    <row r="1171" spans="37:40">
      <c r="AK1171" s="78"/>
      <c r="AL1171" s="78"/>
      <c r="AM1171" s="10"/>
      <c r="AN1171" s="10"/>
    </row>
    <row r="1172" spans="37:40">
      <c r="AK1172" s="78"/>
      <c r="AL1172" s="78"/>
      <c r="AM1172" s="10"/>
      <c r="AN1172" s="10"/>
    </row>
    <row r="1173" spans="37:40">
      <c r="AK1173" s="78"/>
      <c r="AL1173" s="78"/>
      <c r="AM1173" s="10"/>
      <c r="AN1173" s="10"/>
    </row>
    <row r="1174" spans="37:40">
      <c r="AK1174" s="78"/>
      <c r="AL1174" s="78"/>
      <c r="AM1174" s="10"/>
      <c r="AN1174" s="10"/>
    </row>
    <row r="1175" spans="37:40">
      <c r="AK1175" s="78"/>
      <c r="AL1175" s="78"/>
      <c r="AM1175" s="10"/>
      <c r="AN1175" s="10"/>
    </row>
    <row r="1176" spans="37:40">
      <c r="AK1176" s="78"/>
      <c r="AL1176" s="78"/>
      <c r="AM1176" s="10"/>
      <c r="AN1176" s="10"/>
    </row>
    <row r="1177" spans="37:40">
      <c r="AK1177" s="78"/>
      <c r="AL1177" s="78"/>
      <c r="AM1177" s="10"/>
      <c r="AN1177" s="10"/>
    </row>
    <row r="1178" spans="37:40">
      <c r="AK1178" s="78"/>
      <c r="AL1178" s="78"/>
      <c r="AM1178" s="10"/>
      <c r="AN1178" s="10"/>
    </row>
    <row r="1179" spans="37:40">
      <c r="AK1179" s="78"/>
      <c r="AL1179" s="78"/>
      <c r="AM1179" s="10"/>
      <c r="AN1179" s="10"/>
    </row>
    <row r="1180" spans="37:40">
      <c r="AK1180" s="78"/>
      <c r="AL1180" s="78"/>
      <c r="AM1180" s="10"/>
      <c r="AN1180" s="10"/>
    </row>
    <row r="1181" spans="37:40">
      <c r="AK1181" s="78"/>
      <c r="AL1181" s="78"/>
      <c r="AM1181" s="10"/>
      <c r="AN1181" s="10"/>
    </row>
    <row r="1182" spans="37:40">
      <c r="AK1182" s="78"/>
      <c r="AL1182" s="78"/>
      <c r="AM1182" s="10"/>
      <c r="AN1182" s="10"/>
    </row>
    <row r="1183" spans="37:40">
      <c r="AK1183" s="78"/>
      <c r="AL1183" s="78"/>
      <c r="AM1183" s="10"/>
      <c r="AN1183" s="10"/>
    </row>
    <row r="1184" spans="37:40">
      <c r="AK1184" s="78"/>
      <c r="AL1184" s="78"/>
      <c r="AM1184" s="10"/>
      <c r="AN1184" s="10"/>
    </row>
    <row r="1185" spans="37:40">
      <c r="AK1185" s="78"/>
      <c r="AL1185" s="78"/>
      <c r="AM1185" s="10"/>
      <c r="AN1185" s="10"/>
    </row>
    <row r="1186" spans="37:40">
      <c r="AK1186" s="78"/>
      <c r="AL1186" s="78"/>
      <c r="AM1186" s="10"/>
      <c r="AN1186" s="10"/>
    </row>
    <row r="1187" spans="37:40">
      <c r="AK1187" s="78"/>
      <c r="AL1187" s="78"/>
      <c r="AM1187" s="10"/>
      <c r="AN1187" s="10"/>
    </row>
    <row r="1188" spans="37:40">
      <c r="AK1188" s="78"/>
      <c r="AL1188" s="78"/>
      <c r="AM1188" s="10"/>
      <c r="AN1188" s="10"/>
    </row>
    <row r="1189" spans="37:40">
      <c r="AK1189" s="78"/>
      <c r="AL1189" s="78"/>
      <c r="AM1189" s="10"/>
      <c r="AN1189" s="10"/>
    </row>
    <row r="1190" spans="37:40">
      <c r="AK1190" s="78"/>
      <c r="AL1190" s="78"/>
      <c r="AM1190" s="10"/>
      <c r="AN1190" s="10"/>
    </row>
    <row r="1191" spans="37:40">
      <c r="AK1191" s="78"/>
      <c r="AL1191" s="78"/>
      <c r="AM1191" s="10"/>
      <c r="AN1191" s="10"/>
    </row>
    <row r="1192" spans="37:40">
      <c r="AK1192" s="78"/>
      <c r="AL1192" s="78"/>
      <c r="AM1192" s="10"/>
      <c r="AN1192" s="10"/>
    </row>
    <row r="1193" spans="37:40">
      <c r="AK1193" s="78"/>
      <c r="AL1193" s="78"/>
      <c r="AM1193" s="10"/>
      <c r="AN1193" s="10"/>
    </row>
    <row r="1194" spans="37:40">
      <c r="AK1194" s="78"/>
      <c r="AL1194" s="78"/>
      <c r="AM1194" s="10"/>
      <c r="AN1194" s="10"/>
    </row>
    <row r="1195" spans="37:40">
      <c r="AK1195" s="78"/>
      <c r="AL1195" s="78"/>
      <c r="AM1195" s="10"/>
      <c r="AN1195" s="10"/>
    </row>
    <row r="1196" spans="37:40">
      <c r="AK1196" s="78"/>
      <c r="AL1196" s="78"/>
      <c r="AM1196" s="10"/>
      <c r="AN1196" s="10"/>
    </row>
    <row r="1197" spans="37:40">
      <c r="AK1197" s="78"/>
      <c r="AL1197" s="78"/>
      <c r="AM1197" s="10"/>
      <c r="AN1197" s="10"/>
    </row>
    <row r="1198" spans="37:40">
      <c r="AK1198" s="78"/>
      <c r="AL1198" s="78"/>
      <c r="AM1198" s="10"/>
      <c r="AN1198" s="10"/>
    </row>
    <row r="1199" spans="37:40">
      <c r="AK1199" s="78"/>
      <c r="AL1199" s="78"/>
      <c r="AM1199" s="10"/>
      <c r="AN1199" s="10"/>
    </row>
    <row r="1200" spans="37:40">
      <c r="AK1200" s="78"/>
      <c r="AL1200" s="78"/>
      <c r="AM1200" s="10"/>
      <c r="AN1200" s="10"/>
    </row>
    <row r="1201" spans="37:40">
      <c r="AK1201" s="78"/>
      <c r="AL1201" s="78"/>
      <c r="AM1201" s="10"/>
      <c r="AN1201" s="10"/>
    </row>
    <row r="1202" spans="37:40">
      <c r="AK1202" s="78"/>
      <c r="AL1202" s="78"/>
      <c r="AM1202" s="10"/>
      <c r="AN1202" s="10"/>
    </row>
    <row r="1203" spans="37:40">
      <c r="AK1203" s="78"/>
      <c r="AL1203" s="78"/>
      <c r="AM1203" s="10"/>
      <c r="AN1203" s="10"/>
    </row>
    <row r="1204" spans="37:40">
      <c r="AK1204" s="78"/>
      <c r="AL1204" s="78"/>
      <c r="AM1204" s="10"/>
      <c r="AN1204" s="10"/>
    </row>
    <row r="1205" spans="37:40">
      <c r="AK1205" s="78"/>
      <c r="AL1205" s="78"/>
      <c r="AM1205" s="10"/>
      <c r="AN1205" s="10"/>
    </row>
    <row r="1206" spans="37:40">
      <c r="AK1206" s="78"/>
      <c r="AL1206" s="78"/>
      <c r="AM1206" s="10"/>
      <c r="AN1206" s="10"/>
    </row>
    <row r="1207" spans="37:40">
      <c r="AK1207" s="78"/>
      <c r="AL1207" s="78"/>
      <c r="AM1207" s="10"/>
      <c r="AN1207" s="10"/>
    </row>
    <row r="1208" spans="37:40">
      <c r="AK1208" s="78"/>
      <c r="AL1208" s="78"/>
      <c r="AM1208" s="10"/>
      <c r="AN1208" s="10"/>
    </row>
    <row r="1209" spans="37:40">
      <c r="AK1209" s="78"/>
      <c r="AL1209" s="78"/>
      <c r="AM1209" s="10"/>
      <c r="AN1209" s="10"/>
    </row>
    <row r="1210" spans="37:40">
      <c r="AK1210" s="78"/>
      <c r="AL1210" s="78"/>
      <c r="AM1210" s="10"/>
      <c r="AN1210" s="10"/>
    </row>
    <row r="1211" spans="37:40">
      <c r="AK1211" s="78"/>
      <c r="AL1211" s="78"/>
      <c r="AM1211" s="10"/>
      <c r="AN1211" s="10"/>
    </row>
    <row r="1212" spans="37:40">
      <c r="AK1212" s="78"/>
      <c r="AL1212" s="78"/>
      <c r="AM1212" s="10"/>
      <c r="AN1212" s="10"/>
    </row>
    <row r="1213" spans="37:40">
      <c r="AK1213" s="78"/>
      <c r="AL1213" s="78"/>
      <c r="AM1213" s="10"/>
      <c r="AN1213" s="10"/>
    </row>
    <row r="1214" spans="37:40">
      <c r="AK1214" s="78"/>
      <c r="AL1214" s="78"/>
      <c r="AM1214" s="10"/>
      <c r="AN1214" s="10"/>
    </row>
    <row r="1215" spans="37:40">
      <c r="AK1215" s="78"/>
      <c r="AL1215" s="78"/>
      <c r="AM1215" s="10"/>
      <c r="AN1215" s="10"/>
    </row>
    <row r="1216" spans="37:40">
      <c r="AK1216" s="78"/>
      <c r="AL1216" s="78"/>
      <c r="AM1216" s="10"/>
      <c r="AN1216" s="10"/>
    </row>
    <row r="1217" spans="37:40">
      <c r="AK1217" s="78"/>
      <c r="AL1217" s="78"/>
      <c r="AM1217" s="10"/>
      <c r="AN1217" s="10"/>
    </row>
    <row r="1218" spans="37:40">
      <c r="AK1218" s="78"/>
      <c r="AL1218" s="78"/>
      <c r="AM1218" s="10"/>
      <c r="AN1218" s="10"/>
    </row>
    <row r="1219" spans="37:40">
      <c r="AK1219" s="78"/>
      <c r="AL1219" s="78"/>
      <c r="AM1219" s="10"/>
      <c r="AN1219" s="10"/>
    </row>
    <row r="1220" spans="37:40">
      <c r="AK1220" s="78"/>
      <c r="AL1220" s="78"/>
      <c r="AM1220" s="10"/>
      <c r="AN1220" s="10"/>
    </row>
    <row r="1221" spans="37:40">
      <c r="AK1221" s="78"/>
      <c r="AL1221" s="78"/>
      <c r="AM1221" s="10"/>
      <c r="AN1221" s="10"/>
    </row>
    <row r="1222" spans="37:40">
      <c r="AK1222" s="78"/>
      <c r="AL1222" s="78"/>
      <c r="AM1222" s="10"/>
      <c r="AN1222" s="10"/>
    </row>
    <row r="1223" spans="37:40">
      <c r="AK1223" s="78"/>
      <c r="AL1223" s="78"/>
      <c r="AM1223" s="10"/>
      <c r="AN1223" s="10"/>
    </row>
    <row r="1224" spans="37:40">
      <c r="AK1224" s="78"/>
      <c r="AL1224" s="78"/>
      <c r="AM1224" s="10"/>
      <c r="AN1224" s="10"/>
    </row>
    <row r="1225" spans="37:40">
      <c r="AK1225" s="78"/>
      <c r="AL1225" s="78"/>
      <c r="AM1225" s="10"/>
      <c r="AN1225" s="10"/>
    </row>
    <row r="1226" spans="37:40">
      <c r="AK1226" s="78"/>
      <c r="AL1226" s="78"/>
      <c r="AM1226" s="10"/>
      <c r="AN1226" s="10"/>
    </row>
    <row r="1227" spans="37:40">
      <c r="AK1227" s="78"/>
      <c r="AL1227" s="78"/>
      <c r="AM1227" s="10"/>
      <c r="AN1227" s="10"/>
    </row>
    <row r="1228" spans="37:40">
      <c r="AK1228" s="78"/>
      <c r="AL1228" s="78"/>
      <c r="AM1228" s="10"/>
      <c r="AN1228" s="10"/>
    </row>
    <row r="1229" spans="37:40">
      <c r="AK1229" s="78"/>
      <c r="AL1229" s="78"/>
      <c r="AM1229" s="10"/>
      <c r="AN1229" s="10"/>
    </row>
    <row r="1230" spans="37:40">
      <c r="AK1230" s="78"/>
      <c r="AL1230" s="78"/>
      <c r="AM1230" s="10"/>
      <c r="AN1230" s="10"/>
    </row>
    <row r="1231" spans="37:40">
      <c r="AK1231" s="78"/>
      <c r="AL1231" s="78"/>
      <c r="AM1231" s="10"/>
      <c r="AN1231" s="10"/>
    </row>
    <row r="1232" spans="37:40">
      <c r="AK1232" s="78"/>
      <c r="AL1232" s="78"/>
      <c r="AM1232" s="10"/>
      <c r="AN1232" s="10"/>
    </row>
    <row r="1233" spans="37:40">
      <c r="AK1233" s="78"/>
      <c r="AL1233" s="78"/>
      <c r="AM1233" s="10"/>
      <c r="AN1233" s="10"/>
    </row>
    <row r="1234" spans="37:40">
      <c r="AK1234" s="78"/>
      <c r="AL1234" s="78"/>
      <c r="AM1234" s="10"/>
      <c r="AN1234" s="10"/>
    </row>
    <row r="1235" spans="37:40">
      <c r="AK1235" s="78"/>
      <c r="AL1235" s="78"/>
      <c r="AM1235" s="10"/>
      <c r="AN1235" s="10"/>
    </row>
    <row r="1236" spans="37:40">
      <c r="AK1236" s="78"/>
      <c r="AL1236" s="78"/>
      <c r="AM1236" s="10"/>
      <c r="AN1236" s="10"/>
    </row>
    <row r="1237" spans="37:40">
      <c r="AK1237" s="78"/>
      <c r="AL1237" s="78"/>
      <c r="AM1237" s="10"/>
      <c r="AN1237" s="10"/>
    </row>
    <row r="1238" spans="37:40">
      <c r="AK1238" s="78"/>
      <c r="AL1238" s="78"/>
      <c r="AM1238" s="10"/>
      <c r="AN1238" s="10"/>
    </row>
    <row r="1239" spans="37:40">
      <c r="AK1239" s="78"/>
      <c r="AL1239" s="78"/>
      <c r="AM1239" s="10"/>
      <c r="AN1239" s="10"/>
    </row>
    <row r="1240" spans="37:40">
      <c r="AK1240" s="78"/>
      <c r="AL1240" s="78"/>
      <c r="AM1240" s="10"/>
      <c r="AN1240" s="10"/>
    </row>
    <row r="1241" spans="37:40">
      <c r="AK1241" s="78"/>
      <c r="AL1241" s="78"/>
      <c r="AM1241" s="10"/>
      <c r="AN1241" s="10"/>
    </row>
    <row r="1242" spans="37:40">
      <c r="AK1242" s="78"/>
      <c r="AL1242" s="78"/>
      <c r="AM1242" s="10"/>
      <c r="AN1242" s="10"/>
    </row>
    <row r="1243" spans="37:40">
      <c r="AK1243" s="78"/>
      <c r="AL1243" s="78"/>
      <c r="AM1243" s="10"/>
      <c r="AN1243" s="10"/>
    </row>
    <row r="1244" spans="37:40">
      <c r="AK1244" s="78"/>
      <c r="AL1244" s="78"/>
      <c r="AM1244" s="10"/>
      <c r="AN1244" s="10"/>
    </row>
    <row r="1245" spans="37:40">
      <c r="AK1245" s="78"/>
      <c r="AL1245" s="78"/>
      <c r="AM1245" s="10"/>
      <c r="AN1245" s="10"/>
    </row>
    <row r="1246" spans="37:40">
      <c r="AK1246" s="78"/>
      <c r="AL1246" s="78"/>
      <c r="AM1246" s="10"/>
      <c r="AN1246" s="10"/>
    </row>
    <row r="1247" spans="37:40">
      <c r="AK1247" s="78"/>
      <c r="AL1247" s="78"/>
      <c r="AM1247" s="10"/>
      <c r="AN1247" s="10"/>
    </row>
    <row r="1248" spans="37:40">
      <c r="AK1248" s="78"/>
      <c r="AL1248" s="78"/>
      <c r="AM1248" s="10"/>
      <c r="AN1248" s="10"/>
    </row>
    <row r="1249" spans="37:40">
      <c r="AK1249" s="78"/>
      <c r="AL1249" s="78"/>
      <c r="AM1249" s="10"/>
      <c r="AN1249" s="10"/>
    </row>
    <row r="1250" spans="37:40">
      <c r="AK1250" s="78"/>
      <c r="AL1250" s="78"/>
      <c r="AM1250" s="10"/>
      <c r="AN1250" s="10"/>
    </row>
    <row r="1251" spans="37:40">
      <c r="AK1251" s="78"/>
      <c r="AL1251" s="78"/>
      <c r="AM1251" s="10"/>
      <c r="AN1251" s="10"/>
    </row>
    <row r="1252" spans="37:40">
      <c r="AK1252" s="78"/>
      <c r="AL1252" s="78"/>
      <c r="AM1252" s="10"/>
      <c r="AN1252" s="10"/>
    </row>
    <row r="1253" spans="37:40">
      <c r="AK1253" s="78"/>
      <c r="AL1253" s="78"/>
      <c r="AM1253" s="10"/>
      <c r="AN1253" s="10"/>
    </row>
    <row r="1254" spans="37:40">
      <c r="AK1254" s="78"/>
      <c r="AL1254" s="78"/>
      <c r="AM1254" s="10"/>
      <c r="AN1254" s="10"/>
    </row>
    <row r="1255" spans="37:40">
      <c r="AK1255" s="78"/>
      <c r="AL1255" s="78"/>
      <c r="AM1255" s="10"/>
      <c r="AN1255" s="10"/>
    </row>
    <row r="1256" spans="37:40">
      <c r="AK1256" s="78"/>
      <c r="AL1256" s="78"/>
      <c r="AM1256" s="10"/>
      <c r="AN1256" s="10"/>
    </row>
    <row r="1257" spans="37:40">
      <c r="AK1257" s="78"/>
      <c r="AL1257" s="78"/>
      <c r="AM1257" s="10"/>
      <c r="AN1257" s="10"/>
    </row>
    <row r="1258" spans="37:40">
      <c r="AK1258" s="78"/>
      <c r="AL1258" s="78"/>
      <c r="AM1258" s="10"/>
      <c r="AN1258" s="10"/>
    </row>
    <row r="1259" spans="37:40">
      <c r="AK1259" s="78"/>
      <c r="AL1259" s="78"/>
      <c r="AM1259" s="10"/>
      <c r="AN1259" s="10"/>
    </row>
    <row r="1260" spans="37:40">
      <c r="AK1260" s="78"/>
      <c r="AL1260" s="78"/>
      <c r="AM1260" s="10"/>
      <c r="AN1260" s="10"/>
    </row>
    <row r="1261" spans="37:40">
      <c r="AK1261" s="78"/>
      <c r="AL1261" s="78"/>
      <c r="AM1261" s="10"/>
      <c r="AN1261" s="10"/>
    </row>
    <row r="1262" spans="37:40">
      <c r="AK1262" s="78"/>
      <c r="AL1262" s="78"/>
      <c r="AM1262" s="10"/>
      <c r="AN1262" s="10"/>
    </row>
    <row r="1263" spans="37:40">
      <c r="AK1263" s="78"/>
      <c r="AL1263" s="78"/>
      <c r="AM1263" s="10"/>
      <c r="AN1263" s="10"/>
    </row>
    <row r="1264" spans="37:40">
      <c r="AK1264" s="78"/>
      <c r="AL1264" s="78"/>
      <c r="AM1264" s="10"/>
      <c r="AN1264" s="10"/>
    </row>
    <row r="1265" spans="37:40">
      <c r="AK1265" s="78"/>
      <c r="AL1265" s="78"/>
      <c r="AM1265" s="10"/>
      <c r="AN1265" s="10"/>
    </row>
    <row r="1266" spans="37:40">
      <c r="AK1266" s="78"/>
      <c r="AL1266" s="78"/>
      <c r="AM1266" s="10"/>
      <c r="AN1266" s="10"/>
    </row>
    <row r="1267" spans="37:40">
      <c r="AK1267" s="78"/>
      <c r="AL1267" s="78"/>
      <c r="AM1267" s="10"/>
      <c r="AN1267" s="10"/>
    </row>
    <row r="1268" spans="37:40">
      <c r="AK1268" s="78"/>
      <c r="AL1268" s="78"/>
      <c r="AM1268" s="10"/>
      <c r="AN1268" s="10"/>
    </row>
    <row r="1269" spans="37:40">
      <c r="AK1269" s="78"/>
      <c r="AL1269" s="78"/>
      <c r="AM1269" s="10"/>
      <c r="AN1269" s="10"/>
    </row>
    <row r="1270" spans="37:40">
      <c r="AK1270" s="78"/>
      <c r="AL1270" s="78"/>
      <c r="AM1270" s="10"/>
      <c r="AN1270" s="10"/>
    </row>
    <row r="1271" spans="37:40">
      <c r="AK1271" s="78"/>
      <c r="AL1271" s="78"/>
      <c r="AM1271" s="10"/>
      <c r="AN1271" s="10"/>
    </row>
    <row r="1272" spans="37:40">
      <c r="AK1272" s="78"/>
      <c r="AL1272" s="78"/>
      <c r="AM1272" s="10"/>
      <c r="AN1272" s="10"/>
    </row>
    <row r="1273" spans="37:40">
      <c r="AK1273" s="78"/>
      <c r="AL1273" s="78"/>
      <c r="AM1273" s="10"/>
      <c r="AN1273" s="10"/>
    </row>
    <row r="1274" spans="37:40">
      <c r="AK1274" s="78"/>
      <c r="AL1274" s="78"/>
      <c r="AM1274" s="10"/>
      <c r="AN1274" s="10"/>
    </row>
    <row r="1275" spans="37:40">
      <c r="AK1275" s="78"/>
      <c r="AL1275" s="78"/>
      <c r="AM1275" s="10"/>
      <c r="AN1275" s="10"/>
    </row>
    <row r="1276" spans="37:40">
      <c r="AK1276" s="78"/>
      <c r="AL1276" s="78"/>
      <c r="AM1276" s="10"/>
      <c r="AN1276" s="10"/>
    </row>
    <row r="1277" spans="37:40">
      <c r="AK1277" s="78"/>
      <c r="AL1277" s="78"/>
      <c r="AM1277" s="10"/>
      <c r="AN1277" s="10"/>
    </row>
    <row r="1278" spans="37:40">
      <c r="AK1278" s="78"/>
      <c r="AL1278" s="78"/>
      <c r="AM1278" s="10"/>
      <c r="AN1278" s="10"/>
    </row>
    <row r="1279" spans="37:40">
      <c r="AK1279" s="78"/>
      <c r="AL1279" s="78"/>
      <c r="AM1279" s="10"/>
      <c r="AN1279" s="10"/>
    </row>
    <row r="1280" spans="37:40">
      <c r="AK1280" s="78"/>
      <c r="AL1280" s="78"/>
      <c r="AM1280" s="10"/>
      <c r="AN1280" s="10"/>
    </row>
    <row r="1281" spans="37:40">
      <c r="AK1281" s="78"/>
      <c r="AL1281" s="78"/>
      <c r="AM1281" s="10"/>
      <c r="AN1281" s="10"/>
    </row>
    <row r="1282" spans="37:40">
      <c r="AK1282" s="78"/>
      <c r="AL1282" s="78"/>
      <c r="AM1282" s="10"/>
      <c r="AN1282" s="10"/>
    </row>
    <row r="1283" spans="37:40">
      <c r="AK1283" s="78"/>
      <c r="AL1283" s="78"/>
      <c r="AM1283" s="10"/>
      <c r="AN1283" s="10"/>
    </row>
    <row r="1284" spans="37:40">
      <c r="AK1284" s="78"/>
      <c r="AL1284" s="78"/>
      <c r="AM1284" s="10"/>
      <c r="AN1284" s="10"/>
    </row>
    <row r="1285" spans="37:40">
      <c r="AK1285" s="78"/>
      <c r="AL1285" s="78"/>
      <c r="AM1285" s="10"/>
      <c r="AN1285" s="10"/>
    </row>
    <row r="1286" spans="37:40">
      <c r="AK1286" s="78"/>
      <c r="AL1286" s="78"/>
      <c r="AM1286" s="10"/>
      <c r="AN1286" s="10"/>
    </row>
    <row r="1287" spans="37:40">
      <c r="AK1287" s="78"/>
      <c r="AL1287" s="78"/>
      <c r="AM1287" s="10"/>
      <c r="AN1287" s="10"/>
    </row>
    <row r="1288" spans="37:40">
      <c r="AK1288" s="78"/>
      <c r="AL1288" s="78"/>
      <c r="AM1288" s="10"/>
      <c r="AN1288" s="10"/>
    </row>
    <row r="1289" spans="37:40">
      <c r="AK1289" s="78"/>
      <c r="AL1289" s="78"/>
      <c r="AM1289" s="10"/>
      <c r="AN1289" s="10"/>
    </row>
    <row r="1290" spans="37:40">
      <c r="AK1290" s="78"/>
      <c r="AL1290" s="78"/>
      <c r="AM1290" s="10"/>
      <c r="AN1290" s="10"/>
    </row>
    <row r="1291" spans="37:40">
      <c r="AK1291" s="78"/>
      <c r="AL1291" s="78"/>
      <c r="AM1291" s="10"/>
      <c r="AN1291" s="10"/>
    </row>
    <row r="1292" spans="37:40">
      <c r="AK1292" s="78"/>
      <c r="AL1292" s="78"/>
      <c r="AM1292" s="10"/>
      <c r="AN1292" s="10"/>
    </row>
    <row r="1293" spans="37:40">
      <c r="AK1293" s="78"/>
      <c r="AL1293" s="78"/>
      <c r="AM1293" s="10"/>
      <c r="AN1293" s="10"/>
    </row>
    <row r="1294" spans="37:40">
      <c r="AK1294" s="78"/>
      <c r="AL1294" s="78"/>
      <c r="AM1294" s="10"/>
      <c r="AN1294" s="10"/>
    </row>
    <row r="1295" spans="37:40">
      <c r="AK1295" s="78"/>
      <c r="AL1295" s="78"/>
      <c r="AM1295" s="10"/>
      <c r="AN1295" s="10"/>
    </row>
    <row r="1296" spans="37:40">
      <c r="AK1296" s="78"/>
      <c r="AL1296" s="78"/>
      <c r="AM1296" s="10"/>
      <c r="AN1296" s="10"/>
    </row>
    <row r="1297" spans="37:40">
      <c r="AK1297" s="78"/>
      <c r="AL1297" s="78"/>
      <c r="AM1297" s="10"/>
      <c r="AN1297" s="10"/>
    </row>
    <row r="1298" spans="37:40">
      <c r="AK1298" s="78"/>
      <c r="AL1298" s="78"/>
      <c r="AM1298" s="10"/>
      <c r="AN1298" s="10"/>
    </row>
    <row r="1299" spans="37:40">
      <c r="AK1299" s="78"/>
      <c r="AL1299" s="78"/>
      <c r="AM1299" s="10"/>
      <c r="AN1299" s="10"/>
    </row>
    <row r="1300" spans="37:40">
      <c r="AK1300" s="78"/>
      <c r="AL1300" s="78"/>
      <c r="AM1300" s="10"/>
      <c r="AN1300" s="10"/>
    </row>
    <row r="1301" spans="37:40">
      <c r="AK1301" s="78"/>
      <c r="AL1301" s="78"/>
      <c r="AM1301" s="10"/>
      <c r="AN1301" s="10"/>
    </row>
    <row r="1302" spans="37:40">
      <c r="AK1302" s="78"/>
      <c r="AL1302" s="78"/>
      <c r="AM1302" s="10"/>
      <c r="AN1302" s="10"/>
    </row>
    <row r="1303" spans="37:40">
      <c r="AK1303" s="78"/>
      <c r="AL1303" s="78"/>
      <c r="AM1303" s="10"/>
      <c r="AN1303" s="10"/>
    </row>
    <row r="1304" spans="37:40">
      <c r="AK1304" s="78"/>
      <c r="AL1304" s="78"/>
      <c r="AM1304" s="10"/>
      <c r="AN1304" s="10"/>
    </row>
    <row r="1305" spans="37:40">
      <c r="AK1305" s="78"/>
      <c r="AL1305" s="78"/>
      <c r="AM1305" s="10"/>
      <c r="AN1305" s="10"/>
    </row>
    <row r="1306" spans="37:40">
      <c r="AK1306" s="78"/>
      <c r="AL1306" s="78"/>
      <c r="AM1306" s="10"/>
      <c r="AN1306" s="10"/>
    </row>
    <row r="1307" spans="37:40">
      <c r="AK1307" s="78"/>
      <c r="AL1307" s="78"/>
      <c r="AM1307" s="10"/>
      <c r="AN1307" s="10"/>
    </row>
    <row r="1308" spans="37:40">
      <c r="AK1308" s="78"/>
      <c r="AL1308" s="78"/>
      <c r="AM1308" s="10"/>
      <c r="AN1308" s="10"/>
    </row>
    <row r="1309" spans="37:40">
      <c r="AK1309" s="78"/>
      <c r="AL1309" s="78"/>
      <c r="AM1309" s="10"/>
      <c r="AN1309" s="10"/>
    </row>
    <row r="1310" spans="37:40">
      <c r="AK1310" s="78"/>
      <c r="AL1310" s="78"/>
      <c r="AM1310" s="10"/>
      <c r="AN1310" s="10"/>
    </row>
    <row r="1311" spans="37:40">
      <c r="AK1311" s="78"/>
      <c r="AL1311" s="78"/>
      <c r="AM1311" s="10"/>
      <c r="AN1311" s="10"/>
    </row>
    <row r="1312" spans="37:40">
      <c r="AK1312" s="78"/>
      <c r="AL1312" s="78"/>
      <c r="AM1312" s="10"/>
      <c r="AN1312" s="10"/>
    </row>
    <row r="1313" spans="37:40">
      <c r="AK1313" s="78"/>
      <c r="AL1313" s="78"/>
      <c r="AM1313" s="10"/>
      <c r="AN1313" s="10"/>
    </row>
    <row r="1314" spans="37:40">
      <c r="AK1314" s="78"/>
      <c r="AL1314" s="78"/>
      <c r="AM1314" s="10"/>
      <c r="AN1314" s="10"/>
    </row>
    <row r="1315" spans="37:40">
      <c r="AK1315" s="78"/>
      <c r="AL1315" s="78"/>
      <c r="AM1315" s="10"/>
      <c r="AN1315" s="10"/>
    </row>
    <row r="1316" spans="37:40">
      <c r="AK1316" s="78"/>
      <c r="AL1316" s="78"/>
      <c r="AM1316" s="10"/>
      <c r="AN1316" s="10"/>
    </row>
    <row r="1317" spans="37:40">
      <c r="AK1317" s="78"/>
      <c r="AL1317" s="78"/>
      <c r="AM1317" s="10"/>
      <c r="AN1317" s="10"/>
    </row>
    <row r="1318" spans="37:40">
      <c r="AK1318" s="78"/>
      <c r="AL1318" s="78"/>
      <c r="AM1318" s="10"/>
      <c r="AN1318" s="10"/>
    </row>
    <row r="1319" spans="37:40">
      <c r="AK1319" s="78"/>
      <c r="AL1319" s="78"/>
      <c r="AM1319" s="10"/>
      <c r="AN1319" s="10"/>
    </row>
    <row r="1320" spans="37:40">
      <c r="AK1320" s="78"/>
      <c r="AL1320" s="78"/>
      <c r="AM1320" s="10"/>
      <c r="AN1320" s="10"/>
    </row>
    <row r="1321" spans="37:40">
      <c r="AK1321" s="78"/>
      <c r="AL1321" s="78"/>
      <c r="AM1321" s="10"/>
      <c r="AN1321" s="10"/>
    </row>
    <row r="1322" spans="37:40">
      <c r="AK1322" s="78"/>
      <c r="AL1322" s="78"/>
      <c r="AM1322" s="10"/>
      <c r="AN1322" s="10"/>
    </row>
    <row r="1323" spans="37:40">
      <c r="AK1323" s="78"/>
      <c r="AL1323" s="78"/>
      <c r="AM1323" s="10"/>
      <c r="AN1323" s="10"/>
    </row>
    <row r="1324" spans="37:40">
      <c r="AK1324" s="78"/>
      <c r="AL1324" s="78"/>
      <c r="AM1324" s="10"/>
      <c r="AN1324" s="10"/>
    </row>
    <row r="1325" spans="37:40">
      <c r="AK1325" s="78"/>
      <c r="AL1325" s="78"/>
      <c r="AM1325" s="10"/>
      <c r="AN1325" s="10"/>
    </row>
    <row r="1326" spans="37:40">
      <c r="AK1326" s="78"/>
      <c r="AL1326" s="78"/>
      <c r="AM1326" s="10"/>
      <c r="AN1326" s="10"/>
    </row>
    <row r="1327" spans="37:40">
      <c r="AK1327" s="78"/>
      <c r="AL1327" s="78"/>
      <c r="AM1327" s="10"/>
      <c r="AN1327" s="10"/>
    </row>
    <row r="1328" spans="37:40">
      <c r="AK1328" s="78"/>
      <c r="AL1328" s="78"/>
      <c r="AM1328" s="10"/>
      <c r="AN1328" s="10"/>
    </row>
    <row r="1329" spans="37:40">
      <c r="AK1329" s="78"/>
      <c r="AL1329" s="78"/>
      <c r="AM1329" s="10"/>
      <c r="AN1329" s="10"/>
    </row>
    <row r="1330" spans="37:40">
      <c r="AK1330" s="78"/>
      <c r="AL1330" s="78"/>
      <c r="AM1330" s="10"/>
      <c r="AN1330" s="10"/>
    </row>
    <row r="1331" spans="37:40">
      <c r="AK1331" s="78"/>
      <c r="AL1331" s="78"/>
      <c r="AM1331" s="10"/>
      <c r="AN1331" s="10"/>
    </row>
    <row r="1332" spans="37:40">
      <c r="AK1332" s="78"/>
      <c r="AL1332" s="78"/>
      <c r="AM1332" s="10"/>
      <c r="AN1332" s="10"/>
    </row>
    <row r="1333" spans="37:40">
      <c r="AK1333" s="78"/>
      <c r="AL1333" s="78"/>
      <c r="AM1333" s="10"/>
      <c r="AN1333" s="10"/>
    </row>
    <row r="1334" spans="37:40">
      <c r="AK1334" s="78"/>
      <c r="AL1334" s="78"/>
      <c r="AM1334" s="10"/>
      <c r="AN1334" s="10"/>
    </row>
    <row r="1335" spans="37:40">
      <c r="AK1335" s="78"/>
      <c r="AL1335" s="78"/>
      <c r="AM1335" s="10"/>
      <c r="AN1335" s="10"/>
    </row>
    <row r="1336" spans="37:40">
      <c r="AK1336" s="78"/>
      <c r="AL1336" s="78"/>
      <c r="AM1336" s="10"/>
      <c r="AN1336" s="10"/>
    </row>
    <row r="1337" spans="37:40">
      <c r="AK1337" s="78"/>
      <c r="AL1337" s="78"/>
      <c r="AM1337" s="10"/>
      <c r="AN1337" s="10"/>
    </row>
    <row r="1338" spans="37:40">
      <c r="AK1338" s="78"/>
      <c r="AL1338" s="78"/>
      <c r="AM1338" s="10"/>
      <c r="AN1338" s="10"/>
    </row>
    <row r="1339" spans="37:40">
      <c r="AK1339" s="78"/>
      <c r="AL1339" s="78"/>
      <c r="AM1339" s="10"/>
      <c r="AN1339" s="10"/>
    </row>
    <row r="1340" spans="37:40">
      <c r="AK1340" s="78"/>
      <c r="AL1340" s="78"/>
      <c r="AM1340" s="10"/>
      <c r="AN1340" s="10"/>
    </row>
    <row r="1341" spans="37:40">
      <c r="AK1341" s="78"/>
      <c r="AL1341" s="78"/>
      <c r="AM1341" s="10"/>
      <c r="AN1341" s="10"/>
    </row>
    <row r="1342" spans="37:40">
      <c r="AK1342" s="78"/>
      <c r="AL1342" s="78"/>
      <c r="AM1342" s="10"/>
      <c r="AN1342" s="10"/>
    </row>
    <row r="1343" spans="37:40">
      <c r="AK1343" s="78"/>
      <c r="AL1343" s="78"/>
      <c r="AM1343" s="10"/>
      <c r="AN1343" s="10"/>
    </row>
    <row r="1344" spans="37:40">
      <c r="AK1344" s="78"/>
      <c r="AL1344" s="78"/>
      <c r="AM1344" s="10"/>
      <c r="AN1344" s="10"/>
    </row>
    <row r="1345" spans="37:40">
      <c r="AK1345" s="78"/>
      <c r="AL1345" s="78"/>
      <c r="AM1345" s="10"/>
      <c r="AN1345" s="10"/>
    </row>
    <row r="1346" spans="37:40">
      <c r="AK1346" s="78"/>
      <c r="AL1346" s="78"/>
      <c r="AM1346" s="10"/>
      <c r="AN1346" s="10"/>
    </row>
    <row r="1347" spans="37:40">
      <c r="AK1347" s="78"/>
      <c r="AL1347" s="78"/>
      <c r="AM1347" s="10"/>
      <c r="AN1347" s="10"/>
    </row>
    <row r="1348" spans="37:40">
      <c r="AK1348" s="78"/>
      <c r="AL1348" s="78"/>
      <c r="AM1348" s="10"/>
      <c r="AN1348" s="10"/>
    </row>
    <row r="1349" spans="37:40">
      <c r="AK1349" s="78"/>
      <c r="AL1349" s="78"/>
      <c r="AM1349" s="10"/>
      <c r="AN1349" s="10"/>
    </row>
    <row r="1350" spans="37:40">
      <c r="AK1350" s="78"/>
      <c r="AL1350" s="78"/>
      <c r="AM1350" s="10"/>
      <c r="AN1350" s="10"/>
    </row>
    <row r="1351" spans="37:40">
      <c r="AK1351" s="78"/>
      <c r="AL1351" s="78"/>
      <c r="AM1351" s="10"/>
      <c r="AN1351" s="10"/>
    </row>
    <row r="1352" spans="37:40">
      <c r="AK1352" s="78"/>
      <c r="AL1352" s="78"/>
      <c r="AM1352" s="10"/>
      <c r="AN1352" s="10"/>
    </row>
    <row r="1353" spans="37:40">
      <c r="AK1353" s="78"/>
      <c r="AL1353" s="78"/>
      <c r="AM1353" s="10"/>
      <c r="AN1353" s="10"/>
    </row>
    <row r="1354" spans="37:40">
      <c r="AK1354" s="78"/>
      <c r="AL1354" s="78"/>
      <c r="AM1354" s="10"/>
      <c r="AN1354" s="10"/>
    </row>
    <row r="1355" spans="37:40">
      <c r="AK1355" s="78"/>
      <c r="AL1355" s="78"/>
      <c r="AM1355" s="10"/>
      <c r="AN1355" s="10"/>
    </row>
    <row r="1356" spans="37:40">
      <c r="AK1356" s="78"/>
      <c r="AL1356" s="78"/>
      <c r="AM1356" s="10"/>
      <c r="AN1356" s="10"/>
    </row>
    <row r="1357" spans="37:40">
      <c r="AK1357" s="78"/>
      <c r="AL1357" s="78"/>
      <c r="AM1357" s="10"/>
      <c r="AN1357" s="10"/>
    </row>
    <row r="1358" spans="37:40">
      <c r="AK1358" s="78"/>
      <c r="AL1358" s="78"/>
      <c r="AM1358" s="10"/>
      <c r="AN1358" s="10"/>
    </row>
    <row r="1359" spans="37:40">
      <c r="AK1359" s="78"/>
      <c r="AL1359" s="78"/>
      <c r="AM1359" s="10"/>
      <c r="AN1359" s="10"/>
    </row>
    <row r="1360" spans="37:40">
      <c r="AK1360" s="78"/>
      <c r="AL1360" s="78"/>
      <c r="AM1360" s="10"/>
      <c r="AN1360" s="10"/>
    </row>
    <row r="1361" spans="37:40">
      <c r="AK1361" s="78"/>
      <c r="AL1361" s="78"/>
      <c r="AM1361" s="10"/>
      <c r="AN1361" s="10"/>
    </row>
    <row r="1362" spans="37:40">
      <c r="AK1362" s="78"/>
      <c r="AL1362" s="78"/>
      <c r="AM1362" s="10"/>
      <c r="AN1362" s="10"/>
    </row>
    <row r="1363" spans="37:40">
      <c r="AK1363" s="78"/>
      <c r="AL1363" s="78"/>
      <c r="AM1363" s="10"/>
      <c r="AN1363" s="10"/>
    </row>
    <row r="1364" spans="37:40">
      <c r="AK1364" s="78"/>
      <c r="AL1364" s="78"/>
      <c r="AM1364" s="10"/>
      <c r="AN1364" s="10"/>
    </row>
    <row r="1365" spans="37:40">
      <c r="AK1365" s="78"/>
      <c r="AL1365" s="78"/>
      <c r="AM1365" s="10"/>
      <c r="AN1365" s="10"/>
    </row>
    <row r="1366" spans="37:40">
      <c r="AK1366" s="78"/>
      <c r="AL1366" s="78"/>
      <c r="AM1366" s="10"/>
      <c r="AN1366" s="10"/>
    </row>
    <row r="1367" spans="37:40">
      <c r="AK1367" s="78"/>
      <c r="AL1367" s="78"/>
      <c r="AM1367" s="10"/>
      <c r="AN1367" s="10"/>
    </row>
    <row r="1368" spans="37:40">
      <c r="AK1368" s="78"/>
      <c r="AL1368" s="78"/>
      <c r="AM1368" s="10"/>
      <c r="AN1368" s="10"/>
    </row>
    <row r="1369" spans="37:40">
      <c r="AK1369" s="78"/>
      <c r="AL1369" s="78"/>
      <c r="AM1369" s="10"/>
      <c r="AN1369" s="10"/>
    </row>
    <row r="1370" spans="37:40">
      <c r="AK1370" s="78"/>
      <c r="AL1370" s="78"/>
      <c r="AM1370" s="10"/>
      <c r="AN1370" s="10"/>
    </row>
    <row r="1371" spans="37:40">
      <c r="AK1371" s="78"/>
      <c r="AL1371" s="78"/>
      <c r="AM1371" s="10"/>
      <c r="AN1371" s="10"/>
    </row>
    <row r="1372" spans="37:40">
      <c r="AK1372" s="78"/>
      <c r="AL1372" s="78"/>
      <c r="AM1372" s="10"/>
      <c r="AN1372" s="10"/>
    </row>
    <row r="1373" spans="37:40">
      <c r="AK1373" s="78"/>
      <c r="AL1373" s="78"/>
      <c r="AM1373" s="10"/>
      <c r="AN1373" s="10"/>
    </row>
    <row r="1374" spans="37:40">
      <c r="AK1374" s="78"/>
      <c r="AL1374" s="78"/>
      <c r="AM1374" s="10"/>
      <c r="AN1374" s="10"/>
    </row>
    <row r="1375" spans="37:40">
      <c r="AK1375" s="78"/>
      <c r="AL1375" s="78"/>
      <c r="AM1375" s="10"/>
      <c r="AN1375" s="10"/>
    </row>
    <row r="1376" spans="37:40">
      <c r="AK1376" s="78"/>
      <c r="AL1376" s="78"/>
      <c r="AM1376" s="10"/>
      <c r="AN1376" s="10"/>
    </row>
    <row r="1377" spans="37:40">
      <c r="AK1377" s="78"/>
      <c r="AL1377" s="78"/>
      <c r="AM1377" s="10"/>
      <c r="AN1377" s="10"/>
    </row>
    <row r="1378" spans="37:40">
      <c r="AK1378" s="78"/>
      <c r="AL1378" s="78"/>
      <c r="AM1378" s="10"/>
      <c r="AN1378" s="10"/>
    </row>
    <row r="1379" spans="37:40">
      <c r="AK1379" s="78"/>
      <c r="AL1379" s="78"/>
      <c r="AM1379" s="10"/>
      <c r="AN1379" s="10"/>
    </row>
    <row r="1380" spans="37:40">
      <c r="AK1380" s="78"/>
      <c r="AL1380" s="78"/>
      <c r="AM1380" s="10"/>
      <c r="AN1380" s="10"/>
    </row>
    <row r="1381" spans="37:40">
      <c r="AK1381" s="78"/>
      <c r="AL1381" s="78"/>
      <c r="AM1381" s="10"/>
      <c r="AN1381" s="10"/>
    </row>
    <row r="1382" spans="37:40">
      <c r="AK1382" s="78"/>
      <c r="AL1382" s="78"/>
      <c r="AM1382" s="10"/>
      <c r="AN1382" s="10"/>
    </row>
    <row r="1383" spans="37:40">
      <c r="AK1383" s="78"/>
      <c r="AL1383" s="78"/>
      <c r="AM1383" s="10"/>
      <c r="AN1383" s="10"/>
    </row>
    <row r="1384" spans="37:40">
      <c r="AK1384" s="78"/>
      <c r="AL1384" s="78"/>
      <c r="AM1384" s="10"/>
      <c r="AN1384" s="10"/>
    </row>
    <row r="1385" spans="37:40">
      <c r="AK1385" s="78"/>
      <c r="AL1385" s="78"/>
      <c r="AM1385" s="10"/>
      <c r="AN1385" s="10"/>
    </row>
    <row r="1386" spans="37:40">
      <c r="AK1386" s="78"/>
      <c r="AL1386" s="78"/>
      <c r="AM1386" s="10"/>
      <c r="AN1386" s="10"/>
    </row>
    <row r="1387" spans="37:40">
      <c r="AK1387" s="78"/>
      <c r="AL1387" s="78"/>
      <c r="AM1387" s="10"/>
      <c r="AN1387" s="10"/>
    </row>
    <row r="1388" spans="37:40">
      <c r="AK1388" s="78"/>
      <c r="AL1388" s="78"/>
      <c r="AM1388" s="10"/>
      <c r="AN1388" s="10"/>
    </row>
    <row r="1389" spans="37:40">
      <c r="AK1389" s="78"/>
      <c r="AL1389" s="78"/>
      <c r="AM1389" s="10"/>
      <c r="AN1389" s="10"/>
    </row>
    <row r="1390" spans="37:40">
      <c r="AK1390" s="78"/>
      <c r="AL1390" s="78"/>
      <c r="AM1390" s="10"/>
      <c r="AN1390" s="10"/>
    </row>
    <row r="1391" spans="37:40">
      <c r="AK1391" s="78"/>
      <c r="AL1391" s="78"/>
      <c r="AM1391" s="10"/>
      <c r="AN1391" s="10"/>
    </row>
    <row r="1392" spans="37:40">
      <c r="AK1392" s="78"/>
      <c r="AL1392" s="78"/>
      <c r="AM1392" s="10"/>
      <c r="AN1392" s="10"/>
    </row>
    <row r="1393" spans="37:40">
      <c r="AK1393" s="78"/>
      <c r="AL1393" s="78"/>
      <c r="AM1393" s="10"/>
      <c r="AN1393" s="10"/>
    </row>
    <row r="1394" spans="37:40">
      <c r="AK1394" s="78"/>
      <c r="AL1394" s="78"/>
      <c r="AM1394" s="10"/>
      <c r="AN1394" s="10"/>
    </row>
    <row r="1395" spans="37:40">
      <c r="AK1395" s="78"/>
      <c r="AL1395" s="78"/>
      <c r="AM1395" s="10"/>
      <c r="AN1395" s="10"/>
    </row>
    <row r="1396" spans="37:40">
      <c r="AK1396" s="78"/>
      <c r="AL1396" s="78"/>
      <c r="AM1396" s="10"/>
      <c r="AN1396" s="10"/>
    </row>
    <row r="1397" spans="37:40">
      <c r="AK1397" s="78"/>
      <c r="AL1397" s="78"/>
      <c r="AM1397" s="10"/>
      <c r="AN1397" s="10"/>
    </row>
    <row r="1398" spans="37:40">
      <c r="AK1398" s="78"/>
      <c r="AL1398" s="78"/>
      <c r="AM1398" s="10"/>
      <c r="AN1398" s="10"/>
    </row>
    <row r="1399" spans="37:40">
      <c r="AK1399" s="78"/>
      <c r="AL1399" s="78"/>
      <c r="AM1399" s="10"/>
      <c r="AN1399" s="10"/>
    </row>
    <row r="1400" spans="37:40">
      <c r="AK1400" s="78"/>
      <c r="AL1400" s="78"/>
      <c r="AM1400" s="10"/>
      <c r="AN1400" s="10"/>
    </row>
    <row r="1401" spans="37:40">
      <c r="AK1401" s="78"/>
      <c r="AL1401" s="78"/>
      <c r="AM1401" s="10"/>
      <c r="AN1401" s="10"/>
    </row>
    <row r="1402" spans="37:40">
      <c r="AK1402" s="78"/>
      <c r="AL1402" s="78"/>
      <c r="AM1402" s="10"/>
      <c r="AN1402" s="10"/>
    </row>
    <row r="1403" spans="37:40">
      <c r="AK1403" s="78"/>
      <c r="AL1403" s="78"/>
      <c r="AM1403" s="10"/>
      <c r="AN1403" s="10"/>
    </row>
    <row r="1404" spans="37:40">
      <c r="AK1404" s="78"/>
      <c r="AL1404" s="78"/>
      <c r="AM1404" s="10"/>
      <c r="AN1404" s="10"/>
    </row>
    <row r="1405" spans="37:40">
      <c r="AK1405" s="78"/>
      <c r="AL1405" s="78"/>
      <c r="AM1405" s="10"/>
      <c r="AN1405" s="10"/>
    </row>
    <row r="1406" spans="37:40">
      <c r="AK1406" s="78"/>
      <c r="AL1406" s="78"/>
      <c r="AM1406" s="10"/>
      <c r="AN1406" s="10"/>
    </row>
    <row r="1407" spans="37:40">
      <c r="AK1407" s="78"/>
      <c r="AL1407" s="78"/>
      <c r="AM1407" s="10"/>
      <c r="AN1407" s="10"/>
    </row>
    <row r="1408" spans="37:40">
      <c r="AK1408" s="78"/>
      <c r="AL1408" s="78"/>
      <c r="AM1408" s="10"/>
      <c r="AN1408" s="10"/>
    </row>
    <row r="1409" spans="37:40">
      <c r="AK1409" s="78"/>
      <c r="AL1409" s="78"/>
      <c r="AM1409" s="10"/>
      <c r="AN1409" s="10"/>
    </row>
    <row r="1410" spans="37:40">
      <c r="AK1410" s="78"/>
      <c r="AL1410" s="78"/>
      <c r="AM1410" s="10"/>
      <c r="AN1410" s="10"/>
    </row>
    <row r="1411" spans="37:40">
      <c r="AK1411" s="78"/>
      <c r="AL1411" s="78"/>
      <c r="AM1411" s="10"/>
      <c r="AN1411" s="10"/>
    </row>
    <row r="1412" spans="37:40">
      <c r="AK1412" s="78"/>
      <c r="AL1412" s="78"/>
      <c r="AM1412" s="10"/>
      <c r="AN1412" s="10"/>
    </row>
    <row r="1413" spans="37:40">
      <c r="AK1413" s="78"/>
      <c r="AL1413" s="78"/>
      <c r="AM1413" s="10"/>
      <c r="AN1413" s="10"/>
    </row>
    <row r="1414" spans="37:40">
      <c r="AK1414" s="78"/>
      <c r="AL1414" s="78"/>
      <c r="AM1414" s="10"/>
      <c r="AN1414" s="10"/>
    </row>
    <row r="1415" spans="37:40">
      <c r="AK1415" s="78"/>
      <c r="AL1415" s="78"/>
      <c r="AM1415" s="10"/>
      <c r="AN1415" s="10"/>
    </row>
    <row r="1416" spans="37:40">
      <c r="AK1416" s="78"/>
      <c r="AL1416" s="78"/>
      <c r="AM1416" s="10"/>
      <c r="AN1416" s="10"/>
    </row>
    <row r="1417" spans="37:40">
      <c r="AK1417" s="78"/>
      <c r="AL1417" s="78"/>
      <c r="AM1417" s="10"/>
      <c r="AN1417" s="10"/>
    </row>
    <row r="1418" spans="37:40">
      <c r="AK1418" s="78"/>
      <c r="AL1418" s="78"/>
      <c r="AM1418" s="10"/>
      <c r="AN1418" s="10"/>
    </row>
    <row r="1419" spans="37:40">
      <c r="AK1419" s="78"/>
      <c r="AL1419" s="78"/>
      <c r="AM1419" s="10"/>
      <c r="AN1419" s="10"/>
    </row>
    <row r="1420" spans="37:40">
      <c r="AK1420" s="78"/>
      <c r="AL1420" s="78"/>
      <c r="AM1420" s="10"/>
      <c r="AN1420" s="10"/>
    </row>
    <row r="1421" spans="37:40">
      <c r="AK1421" s="78"/>
      <c r="AL1421" s="78"/>
      <c r="AM1421" s="10"/>
      <c r="AN1421" s="10"/>
    </row>
    <row r="1422" spans="37:40">
      <c r="AK1422" s="78"/>
      <c r="AL1422" s="78"/>
      <c r="AM1422" s="10"/>
      <c r="AN1422" s="10"/>
    </row>
    <row r="1423" spans="37:40">
      <c r="AK1423" s="78"/>
      <c r="AL1423" s="78"/>
      <c r="AM1423" s="10"/>
      <c r="AN1423" s="10"/>
    </row>
    <row r="1424" spans="37:40">
      <c r="AK1424" s="78"/>
      <c r="AL1424" s="78"/>
      <c r="AM1424" s="10"/>
      <c r="AN1424" s="10"/>
    </row>
    <row r="1425" spans="37:40">
      <c r="AK1425" s="78"/>
      <c r="AL1425" s="78"/>
      <c r="AM1425" s="10"/>
      <c r="AN1425" s="10"/>
    </row>
    <row r="1426" spans="37:40">
      <c r="AK1426" s="78"/>
      <c r="AL1426" s="78"/>
      <c r="AM1426" s="10"/>
      <c r="AN1426" s="10"/>
    </row>
    <row r="1427" spans="37:40">
      <c r="AK1427" s="78"/>
      <c r="AL1427" s="78"/>
      <c r="AM1427" s="10"/>
      <c r="AN1427" s="10"/>
    </row>
    <row r="1428" spans="37:40">
      <c r="AK1428" s="78"/>
      <c r="AL1428" s="78"/>
      <c r="AM1428" s="10"/>
      <c r="AN1428" s="10"/>
    </row>
    <row r="1429" spans="37:40">
      <c r="AK1429" s="78"/>
      <c r="AL1429" s="78"/>
      <c r="AM1429" s="10"/>
      <c r="AN1429" s="10"/>
    </row>
    <row r="1430" spans="37:40">
      <c r="AK1430" s="78"/>
      <c r="AL1430" s="78"/>
      <c r="AM1430" s="10"/>
      <c r="AN1430" s="10"/>
    </row>
    <row r="1431" spans="37:40">
      <c r="AK1431" s="78"/>
      <c r="AL1431" s="78"/>
      <c r="AM1431" s="10"/>
      <c r="AN1431" s="10"/>
    </row>
    <row r="1432" spans="37:40">
      <c r="AK1432" s="78"/>
      <c r="AL1432" s="78"/>
      <c r="AM1432" s="10"/>
      <c r="AN1432" s="10"/>
    </row>
    <row r="1433" spans="37:40">
      <c r="AK1433" s="78"/>
      <c r="AL1433" s="78"/>
      <c r="AM1433" s="10"/>
      <c r="AN1433" s="10"/>
    </row>
    <row r="1434" spans="37:40">
      <c r="AK1434" s="78"/>
      <c r="AL1434" s="78"/>
      <c r="AM1434" s="10"/>
      <c r="AN1434" s="10"/>
    </row>
    <row r="1435" spans="37:40">
      <c r="AK1435" s="78"/>
      <c r="AL1435" s="78"/>
      <c r="AM1435" s="10"/>
      <c r="AN1435" s="10"/>
    </row>
    <row r="1436" spans="37:40">
      <c r="AK1436" s="78"/>
      <c r="AL1436" s="78"/>
      <c r="AM1436" s="10"/>
      <c r="AN1436" s="10"/>
    </row>
    <row r="1437" spans="37:40">
      <c r="AK1437" s="78"/>
      <c r="AL1437" s="78"/>
      <c r="AM1437" s="10"/>
      <c r="AN1437" s="10"/>
    </row>
    <row r="1438" spans="37:40">
      <c r="AK1438" s="78"/>
      <c r="AL1438" s="78"/>
      <c r="AM1438" s="10"/>
      <c r="AN1438" s="10"/>
    </row>
    <row r="1439" spans="37:40">
      <c r="AK1439" s="78"/>
      <c r="AL1439" s="78"/>
      <c r="AM1439" s="10"/>
      <c r="AN1439" s="10"/>
    </row>
    <row r="1440" spans="37:40">
      <c r="AK1440" s="78"/>
      <c r="AL1440" s="78"/>
      <c r="AM1440" s="10"/>
      <c r="AN1440" s="10"/>
    </row>
    <row r="1441" spans="37:40">
      <c r="AK1441" s="78"/>
      <c r="AL1441" s="78"/>
      <c r="AM1441" s="10"/>
      <c r="AN1441" s="10"/>
    </row>
    <row r="1442" spans="37:40">
      <c r="AK1442" s="78"/>
      <c r="AL1442" s="78"/>
      <c r="AM1442" s="10"/>
      <c r="AN1442" s="10"/>
    </row>
    <row r="1443" spans="37:40">
      <c r="AK1443" s="78"/>
      <c r="AL1443" s="78"/>
      <c r="AM1443" s="10"/>
      <c r="AN1443" s="10"/>
    </row>
    <row r="1444" spans="37:40">
      <c r="AK1444" s="78"/>
      <c r="AL1444" s="78"/>
      <c r="AM1444" s="10"/>
      <c r="AN1444" s="10"/>
    </row>
    <row r="1445" spans="37:40">
      <c r="AK1445" s="78"/>
      <c r="AL1445" s="78"/>
      <c r="AM1445" s="10"/>
      <c r="AN1445" s="10"/>
    </row>
    <row r="1446" spans="37:40">
      <c r="AK1446" s="78"/>
      <c r="AL1446" s="78"/>
      <c r="AM1446" s="10"/>
      <c r="AN1446" s="10"/>
    </row>
    <row r="1447" spans="37:40">
      <c r="AK1447" s="78"/>
      <c r="AL1447" s="78"/>
      <c r="AM1447" s="10"/>
      <c r="AN1447" s="10"/>
    </row>
    <row r="1448" spans="37:40">
      <c r="AK1448" s="78"/>
      <c r="AL1448" s="78"/>
      <c r="AM1448" s="10"/>
      <c r="AN1448" s="10"/>
    </row>
    <row r="1449" spans="37:40">
      <c r="AK1449" s="78"/>
      <c r="AL1449" s="78"/>
      <c r="AM1449" s="10"/>
      <c r="AN1449" s="10"/>
    </row>
    <row r="1450" spans="37:40">
      <c r="AK1450" s="78"/>
      <c r="AL1450" s="78"/>
      <c r="AM1450" s="10"/>
      <c r="AN1450" s="10"/>
    </row>
    <row r="1451" spans="37:40">
      <c r="AK1451" s="78"/>
      <c r="AL1451" s="78"/>
      <c r="AM1451" s="10"/>
      <c r="AN1451" s="10"/>
    </row>
    <row r="1452" spans="37:40">
      <c r="AK1452" s="78"/>
      <c r="AL1452" s="78"/>
      <c r="AM1452" s="10"/>
      <c r="AN1452" s="10"/>
    </row>
    <row r="1453" spans="37:40">
      <c r="AK1453" s="78"/>
      <c r="AL1453" s="78"/>
      <c r="AM1453" s="10"/>
      <c r="AN1453" s="10"/>
    </row>
    <row r="1454" spans="37:40">
      <c r="AK1454" s="78"/>
      <c r="AL1454" s="78"/>
      <c r="AM1454" s="10"/>
      <c r="AN1454" s="10"/>
    </row>
    <row r="1455" spans="37:40">
      <c r="AK1455" s="78"/>
      <c r="AL1455" s="78"/>
      <c r="AM1455" s="10"/>
      <c r="AN1455" s="10"/>
    </row>
    <row r="1456" spans="37:40">
      <c r="AK1456" s="78"/>
      <c r="AL1456" s="78"/>
      <c r="AM1456" s="10"/>
      <c r="AN1456" s="10"/>
    </row>
    <row r="1457" spans="37:40">
      <c r="AK1457" s="78"/>
      <c r="AL1457" s="78"/>
      <c r="AM1457" s="10"/>
      <c r="AN1457" s="10"/>
    </row>
    <row r="1458" spans="37:40">
      <c r="AK1458" s="78"/>
      <c r="AL1458" s="78"/>
      <c r="AM1458" s="10"/>
      <c r="AN1458" s="10"/>
    </row>
    <row r="1459" spans="37:40">
      <c r="AK1459" s="78"/>
      <c r="AL1459" s="78"/>
      <c r="AM1459" s="10"/>
      <c r="AN1459" s="10"/>
    </row>
    <row r="1460" spans="37:40">
      <c r="AK1460" s="78"/>
      <c r="AL1460" s="78"/>
      <c r="AM1460" s="10"/>
      <c r="AN1460" s="10"/>
    </row>
    <row r="1461" spans="37:40">
      <c r="AK1461" s="78"/>
      <c r="AL1461" s="78"/>
      <c r="AM1461" s="10"/>
      <c r="AN1461" s="10"/>
    </row>
    <row r="1462" spans="37:40">
      <c r="AK1462" s="78"/>
      <c r="AL1462" s="78"/>
      <c r="AM1462" s="10"/>
      <c r="AN1462" s="10"/>
    </row>
    <row r="1463" spans="37:40">
      <c r="AK1463" s="78"/>
      <c r="AL1463" s="78"/>
      <c r="AM1463" s="10"/>
      <c r="AN1463" s="10"/>
    </row>
    <row r="1464" spans="37:40">
      <c r="AK1464" s="78"/>
      <c r="AL1464" s="78"/>
      <c r="AM1464" s="10"/>
      <c r="AN1464" s="10"/>
    </row>
    <row r="1465" spans="37:40">
      <c r="AK1465" s="78"/>
      <c r="AL1465" s="78"/>
      <c r="AM1465" s="10"/>
      <c r="AN1465" s="10"/>
    </row>
    <row r="1466" spans="37:40">
      <c r="AK1466" s="78"/>
      <c r="AL1466" s="78"/>
      <c r="AM1466" s="10"/>
      <c r="AN1466" s="10"/>
    </row>
    <row r="1467" spans="37:40">
      <c r="AK1467" s="78"/>
      <c r="AL1467" s="78"/>
      <c r="AM1467" s="10"/>
      <c r="AN1467" s="10"/>
    </row>
    <row r="1468" spans="37:40">
      <c r="AK1468" s="78"/>
      <c r="AL1468" s="78"/>
      <c r="AM1468" s="10"/>
      <c r="AN1468" s="10"/>
    </row>
    <row r="1469" spans="37:40">
      <c r="AK1469" s="78"/>
      <c r="AL1469" s="78"/>
      <c r="AM1469" s="10"/>
      <c r="AN1469" s="10"/>
    </row>
    <row r="1470" spans="37:40">
      <c r="AK1470" s="78"/>
      <c r="AL1470" s="78"/>
      <c r="AM1470" s="10"/>
      <c r="AN1470" s="10"/>
    </row>
    <row r="1471" spans="37:40">
      <c r="AK1471" s="78"/>
      <c r="AL1471" s="78"/>
      <c r="AM1471" s="10"/>
      <c r="AN1471" s="10"/>
    </row>
    <row r="1472" spans="37:40">
      <c r="AK1472" s="78"/>
      <c r="AL1472" s="78"/>
      <c r="AM1472" s="10"/>
      <c r="AN1472" s="10"/>
    </row>
    <row r="1473" spans="37:40">
      <c r="AK1473" s="78"/>
      <c r="AL1473" s="78"/>
      <c r="AM1473" s="10"/>
      <c r="AN1473" s="10"/>
    </row>
    <row r="1474" spans="37:40">
      <c r="AK1474" s="78"/>
      <c r="AL1474" s="78"/>
      <c r="AM1474" s="10"/>
      <c r="AN1474" s="10"/>
    </row>
    <row r="1475" spans="37:40">
      <c r="AK1475" s="78"/>
      <c r="AL1475" s="78"/>
      <c r="AM1475" s="10"/>
      <c r="AN1475" s="10"/>
    </row>
    <row r="1476" spans="37:40">
      <c r="AK1476" s="78"/>
      <c r="AL1476" s="78"/>
      <c r="AM1476" s="10"/>
      <c r="AN1476" s="10"/>
    </row>
    <row r="1477" spans="37:40">
      <c r="AK1477" s="78"/>
      <c r="AL1477" s="78"/>
      <c r="AM1477" s="10"/>
      <c r="AN1477" s="10"/>
    </row>
    <row r="1478" spans="37:40">
      <c r="AK1478" s="78"/>
      <c r="AL1478" s="78"/>
      <c r="AM1478" s="10"/>
      <c r="AN1478" s="10"/>
    </row>
    <row r="1479" spans="37:40">
      <c r="AK1479" s="78"/>
      <c r="AL1479" s="78"/>
      <c r="AM1479" s="10"/>
      <c r="AN1479" s="10"/>
    </row>
    <row r="1480" spans="37:40">
      <c r="AK1480" s="78"/>
      <c r="AL1480" s="78"/>
      <c r="AM1480" s="10"/>
      <c r="AN1480" s="10"/>
    </row>
    <row r="1481" spans="37:40">
      <c r="AK1481" s="78"/>
      <c r="AL1481" s="78"/>
      <c r="AM1481" s="10"/>
      <c r="AN1481" s="10"/>
    </row>
    <row r="1482" spans="37:40">
      <c r="AK1482" s="78"/>
      <c r="AL1482" s="78"/>
      <c r="AM1482" s="10"/>
      <c r="AN1482" s="10"/>
    </row>
    <row r="1483" spans="37:40">
      <c r="AK1483" s="78"/>
      <c r="AL1483" s="78"/>
      <c r="AM1483" s="10"/>
      <c r="AN1483" s="10"/>
    </row>
    <row r="1484" spans="37:40">
      <c r="AK1484" s="78"/>
      <c r="AL1484" s="78"/>
      <c r="AM1484" s="10"/>
      <c r="AN1484" s="10"/>
    </row>
    <row r="1485" spans="37:40">
      <c r="AK1485" s="78"/>
      <c r="AL1485" s="78"/>
      <c r="AM1485" s="10"/>
      <c r="AN1485" s="10"/>
    </row>
    <row r="1486" spans="37:40">
      <c r="AK1486" s="78"/>
      <c r="AL1486" s="78"/>
      <c r="AM1486" s="10"/>
      <c r="AN1486" s="10"/>
    </row>
    <row r="1487" spans="37:40">
      <c r="AK1487" s="78"/>
      <c r="AL1487" s="78"/>
      <c r="AM1487" s="10"/>
      <c r="AN1487" s="10"/>
    </row>
    <row r="1488" spans="37:40">
      <c r="AK1488" s="78"/>
      <c r="AL1488" s="78"/>
      <c r="AM1488" s="10"/>
      <c r="AN1488" s="10"/>
    </row>
    <row r="1489" spans="37:40">
      <c r="AK1489" s="78"/>
      <c r="AL1489" s="78"/>
      <c r="AM1489" s="10"/>
      <c r="AN1489" s="10"/>
    </row>
    <row r="1490" spans="37:40">
      <c r="AK1490" s="78"/>
      <c r="AL1490" s="78"/>
      <c r="AM1490" s="10"/>
      <c r="AN1490" s="10"/>
    </row>
    <row r="1491" spans="37:40">
      <c r="AK1491" s="78"/>
      <c r="AL1491" s="78"/>
      <c r="AM1491" s="10"/>
      <c r="AN1491" s="10"/>
    </row>
    <row r="1492" spans="37:40">
      <c r="AK1492" s="78"/>
      <c r="AL1492" s="78"/>
      <c r="AM1492" s="10"/>
      <c r="AN1492" s="10"/>
    </row>
    <row r="1493" spans="37:40">
      <c r="AK1493" s="78"/>
      <c r="AL1493" s="78"/>
      <c r="AM1493" s="10"/>
      <c r="AN1493" s="10"/>
    </row>
    <row r="1494" spans="37:40">
      <c r="AK1494" s="78"/>
      <c r="AL1494" s="78"/>
      <c r="AM1494" s="10"/>
      <c r="AN1494" s="10"/>
    </row>
  </sheetData>
  <mergeCells count="2">
    <mergeCell ref="E1:R1"/>
    <mergeCell ref="T1:AG1"/>
  </mergeCells>
  <hyperlinks>
    <hyperlink ref="AM1" r:id="rId1" xr:uid="{00000000-0004-0000-0000-000003000000}"/>
    <hyperlink ref="AV1" r:id="rId2" xr:uid="{239E9D10-7963-49CA-9939-DB2C49F0803C}"/>
    <hyperlink ref="BF1" r:id="rId3" xr:uid="{D7492479-91D2-4EB8-B3FB-1E3DEF1865AE}"/>
    <hyperlink ref="BP1" r:id="rId4" xr:uid="{D1C4B2C0-50BB-45F6-A19B-15C5BC5BCEFC}"/>
  </hyperlinks>
  <pageMargins left="0.7" right="0.7" top="0.75" bottom="0.75" header="0.3" footer="0.3"/>
  <pageSetup orientation="portrait" horizontalDpi="12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1748-5EC3-45B3-BC1A-790F17D68224}">
  <dimension ref="B3:AE145"/>
  <sheetViews>
    <sheetView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R29" sqref="R29"/>
    </sheetView>
  </sheetViews>
  <sheetFormatPr defaultRowHeight="12.75"/>
  <cols>
    <col min="2" max="2" width="12.796875" bestFit="1" customWidth="1"/>
  </cols>
  <sheetData>
    <row r="3" spans="2:31">
      <c r="B3" t="s">
        <v>41</v>
      </c>
      <c r="C3" t="s">
        <v>225</v>
      </c>
      <c r="D3" t="s">
        <v>238</v>
      </c>
      <c r="E3" t="s">
        <v>245</v>
      </c>
      <c r="F3" t="s">
        <v>30</v>
      </c>
      <c r="G3" t="s">
        <v>2</v>
      </c>
      <c r="H3" t="s">
        <v>1</v>
      </c>
      <c r="I3" t="s">
        <v>19</v>
      </c>
      <c r="J3" t="s">
        <v>256</v>
      </c>
      <c r="K3" t="s">
        <v>50</v>
      </c>
      <c r="L3" t="s">
        <v>28</v>
      </c>
      <c r="R3" t="str">
        <f>C3</f>
        <v>2LC</v>
      </c>
      <c r="S3" t="str">
        <f t="shared" ref="S3:AB4" si="0">D3</f>
        <v>ESD</v>
      </c>
      <c r="T3" t="str">
        <f t="shared" si="0"/>
        <v>KCH</v>
      </c>
      <c r="U3" t="str">
        <f t="shared" si="0"/>
        <v>LMT</v>
      </c>
      <c r="V3" t="str">
        <f t="shared" si="0"/>
        <v>MCJ</v>
      </c>
      <c r="W3" t="str">
        <f t="shared" si="0"/>
        <v>PRO</v>
      </c>
      <c r="X3" t="str">
        <f t="shared" si="0"/>
        <v>ROZ</v>
      </c>
      <c r="Y3" t="str">
        <f t="shared" si="0"/>
        <v>SSJ</v>
      </c>
      <c r="Z3" t="str">
        <f t="shared" si="0"/>
        <v>SWK</v>
      </c>
      <c r="AA3" t="str">
        <f t="shared" si="0"/>
        <v>TAN</v>
      </c>
      <c r="AB3">
        <f t="shared" si="0"/>
        <v>0</v>
      </c>
      <c r="AC3">
        <f>N3</f>
        <v>0</v>
      </c>
      <c r="AD3">
        <f t="shared" ref="AD3:AD4" si="1">O3</f>
        <v>0</v>
      </c>
      <c r="AE3">
        <f t="shared" ref="AE3:AE4" si="2">P3</f>
        <v>0</v>
      </c>
    </row>
    <row r="4" spans="2:31">
      <c r="B4" s="10">
        <v>45566</v>
      </c>
      <c r="E4">
        <v>1</v>
      </c>
      <c r="R4">
        <f>C4</f>
        <v>0</v>
      </c>
      <c r="S4">
        <f t="shared" si="0"/>
        <v>0</v>
      </c>
      <c r="T4">
        <f t="shared" si="0"/>
        <v>1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  <c r="Y4">
        <f t="shared" si="0"/>
        <v>0</v>
      </c>
      <c r="Z4">
        <f t="shared" si="0"/>
        <v>0</v>
      </c>
      <c r="AA4">
        <f t="shared" si="0"/>
        <v>0</v>
      </c>
      <c r="AB4">
        <f t="shared" si="0"/>
        <v>0</v>
      </c>
      <c r="AC4">
        <f>N4</f>
        <v>0</v>
      </c>
      <c r="AD4">
        <f t="shared" si="1"/>
        <v>0</v>
      </c>
      <c r="AE4">
        <f t="shared" si="2"/>
        <v>0</v>
      </c>
    </row>
    <row r="5" spans="2:31">
      <c r="B5" s="10">
        <v>45569</v>
      </c>
      <c r="D5">
        <v>1</v>
      </c>
      <c r="R5">
        <f>R4+C5</f>
        <v>0</v>
      </c>
      <c r="S5">
        <f t="shared" ref="S5:AB5" si="3">S4+D5</f>
        <v>1</v>
      </c>
      <c r="T5">
        <f t="shared" si="3"/>
        <v>1</v>
      </c>
      <c r="U5">
        <f t="shared" si="3"/>
        <v>0</v>
      </c>
      <c r="V5">
        <f t="shared" si="3"/>
        <v>0</v>
      </c>
      <c r="W5">
        <f t="shared" si="3"/>
        <v>0</v>
      </c>
      <c r="X5">
        <f t="shared" si="3"/>
        <v>0</v>
      </c>
      <c r="Y5">
        <f t="shared" si="3"/>
        <v>0</v>
      </c>
      <c r="Z5">
        <f t="shared" si="3"/>
        <v>0</v>
      </c>
      <c r="AA5">
        <f t="shared" si="3"/>
        <v>0</v>
      </c>
      <c r="AB5">
        <f t="shared" si="3"/>
        <v>0</v>
      </c>
      <c r="AC5">
        <f>AC4+N5</f>
        <v>0</v>
      </c>
      <c r="AD5">
        <f t="shared" ref="AD5" si="4">AD4+O5</f>
        <v>0</v>
      </c>
      <c r="AE5">
        <f t="shared" ref="AE5" si="5">AE4+P5</f>
        <v>0</v>
      </c>
    </row>
    <row r="6" spans="2:31">
      <c r="B6" s="10">
        <v>45577</v>
      </c>
      <c r="F6">
        <v>2</v>
      </c>
      <c r="R6">
        <f t="shared" ref="R6:R69" si="6">R5+C6</f>
        <v>0</v>
      </c>
      <c r="S6">
        <f t="shared" ref="S6:S69" si="7">S5+D6</f>
        <v>1</v>
      </c>
      <c r="T6">
        <f t="shared" ref="T6:T69" si="8">T5+E6</f>
        <v>1</v>
      </c>
      <c r="U6">
        <f t="shared" ref="U6:U69" si="9">U5+F6</f>
        <v>2</v>
      </c>
      <c r="V6">
        <f t="shared" ref="V6:V69" si="10">V5+G6</f>
        <v>0</v>
      </c>
      <c r="W6">
        <f t="shared" ref="W6:W69" si="11">W5+H6</f>
        <v>0</v>
      </c>
      <c r="X6">
        <f t="shared" ref="X6:X69" si="12">X5+I6</f>
        <v>0</v>
      </c>
      <c r="Y6">
        <f t="shared" ref="Y6:Y69" si="13">Y5+J6</f>
        <v>0</v>
      </c>
      <c r="Z6">
        <f t="shared" ref="Z6:Z69" si="14">Z5+K6</f>
        <v>0</v>
      </c>
      <c r="AA6">
        <f t="shared" ref="AA6:AA69" si="15">AA5+L6</f>
        <v>0</v>
      </c>
      <c r="AB6">
        <f t="shared" ref="AB6:AB69" si="16">AB5+M6</f>
        <v>0</v>
      </c>
      <c r="AC6">
        <f t="shared" ref="AC6:AC69" si="17">AC5+N6</f>
        <v>0</v>
      </c>
      <c r="AD6">
        <f t="shared" ref="AD6:AD69" si="18">AD5+O6</f>
        <v>0</v>
      </c>
      <c r="AE6">
        <f t="shared" ref="AE6:AE69" si="19">AE5+P6</f>
        <v>0</v>
      </c>
    </row>
    <row r="7" spans="2:31">
      <c r="B7" s="10">
        <v>45587</v>
      </c>
      <c r="D7">
        <v>1</v>
      </c>
      <c r="R7">
        <f t="shared" si="6"/>
        <v>0</v>
      </c>
      <c r="S7">
        <f t="shared" si="7"/>
        <v>2</v>
      </c>
      <c r="T7">
        <f t="shared" si="8"/>
        <v>1</v>
      </c>
      <c r="U7">
        <f t="shared" si="9"/>
        <v>2</v>
      </c>
      <c r="V7">
        <f t="shared" si="10"/>
        <v>0</v>
      </c>
      <c r="W7">
        <f t="shared" si="11"/>
        <v>0</v>
      </c>
      <c r="X7">
        <f t="shared" si="12"/>
        <v>0</v>
      </c>
      <c r="Y7">
        <f t="shared" si="13"/>
        <v>0</v>
      </c>
      <c r="Z7">
        <f t="shared" si="14"/>
        <v>0</v>
      </c>
      <c r="AA7">
        <f t="shared" si="15"/>
        <v>0</v>
      </c>
      <c r="AB7">
        <f t="shared" si="16"/>
        <v>0</v>
      </c>
      <c r="AC7">
        <f t="shared" si="17"/>
        <v>0</v>
      </c>
      <c r="AD7">
        <f t="shared" si="18"/>
        <v>0</v>
      </c>
      <c r="AE7">
        <f t="shared" si="19"/>
        <v>0</v>
      </c>
    </row>
    <row r="8" spans="2:31">
      <c r="B8" s="10">
        <v>45588</v>
      </c>
      <c r="D8">
        <v>1</v>
      </c>
      <c r="R8">
        <f t="shared" si="6"/>
        <v>0</v>
      </c>
      <c r="S8">
        <f t="shared" si="7"/>
        <v>3</v>
      </c>
      <c r="T8">
        <f t="shared" si="8"/>
        <v>1</v>
      </c>
      <c r="U8">
        <f t="shared" si="9"/>
        <v>2</v>
      </c>
      <c r="V8">
        <f t="shared" si="10"/>
        <v>0</v>
      </c>
      <c r="W8">
        <f t="shared" si="11"/>
        <v>0</v>
      </c>
      <c r="X8">
        <f t="shared" si="12"/>
        <v>0</v>
      </c>
      <c r="Y8">
        <f t="shared" si="13"/>
        <v>0</v>
      </c>
      <c r="Z8">
        <f t="shared" si="14"/>
        <v>0</v>
      </c>
      <c r="AA8">
        <f t="shared" si="15"/>
        <v>0</v>
      </c>
      <c r="AB8">
        <f t="shared" si="16"/>
        <v>0</v>
      </c>
      <c r="AC8">
        <f t="shared" si="17"/>
        <v>0</v>
      </c>
      <c r="AD8">
        <f t="shared" si="18"/>
        <v>0</v>
      </c>
      <c r="AE8">
        <f t="shared" si="19"/>
        <v>0</v>
      </c>
    </row>
    <row r="9" spans="2:31">
      <c r="B9" s="10">
        <v>45589</v>
      </c>
      <c r="E9">
        <v>2</v>
      </c>
      <c r="R9">
        <f t="shared" si="6"/>
        <v>0</v>
      </c>
      <c r="S9">
        <f t="shared" si="7"/>
        <v>3</v>
      </c>
      <c r="T9">
        <f t="shared" si="8"/>
        <v>3</v>
      </c>
      <c r="U9">
        <f t="shared" si="9"/>
        <v>2</v>
      </c>
      <c r="V9">
        <f t="shared" si="10"/>
        <v>0</v>
      </c>
      <c r="W9">
        <f t="shared" si="11"/>
        <v>0</v>
      </c>
      <c r="X9">
        <f t="shared" si="12"/>
        <v>0</v>
      </c>
      <c r="Y9">
        <f t="shared" si="13"/>
        <v>0</v>
      </c>
      <c r="Z9">
        <f t="shared" si="14"/>
        <v>0</v>
      </c>
      <c r="AA9">
        <f t="shared" si="15"/>
        <v>0</v>
      </c>
      <c r="AB9">
        <f t="shared" si="16"/>
        <v>0</v>
      </c>
      <c r="AC9">
        <f t="shared" si="17"/>
        <v>0</v>
      </c>
      <c r="AD9">
        <f t="shared" si="18"/>
        <v>0</v>
      </c>
      <c r="AE9">
        <f t="shared" si="19"/>
        <v>0</v>
      </c>
    </row>
    <row r="10" spans="2:31">
      <c r="B10" s="10">
        <v>45590</v>
      </c>
      <c r="F10">
        <v>1</v>
      </c>
      <c r="R10">
        <f t="shared" si="6"/>
        <v>0</v>
      </c>
      <c r="S10">
        <f t="shared" si="7"/>
        <v>3</v>
      </c>
      <c r="T10">
        <f t="shared" si="8"/>
        <v>3</v>
      </c>
      <c r="U10">
        <f t="shared" si="9"/>
        <v>3</v>
      </c>
      <c r="V10">
        <f t="shared" si="10"/>
        <v>0</v>
      </c>
      <c r="W10">
        <f t="shared" si="11"/>
        <v>0</v>
      </c>
      <c r="X10">
        <f t="shared" si="12"/>
        <v>0</v>
      </c>
      <c r="Y10">
        <f t="shared" si="13"/>
        <v>0</v>
      </c>
      <c r="Z10">
        <f t="shared" si="14"/>
        <v>0</v>
      </c>
      <c r="AA10">
        <f t="shared" si="15"/>
        <v>0</v>
      </c>
      <c r="AB10">
        <f t="shared" si="16"/>
        <v>0</v>
      </c>
      <c r="AC10">
        <f t="shared" si="17"/>
        <v>0</v>
      </c>
      <c r="AD10">
        <f t="shared" si="18"/>
        <v>0</v>
      </c>
      <c r="AE10">
        <f t="shared" si="19"/>
        <v>0</v>
      </c>
    </row>
    <row r="11" spans="2:31">
      <c r="B11" s="10">
        <v>45591</v>
      </c>
      <c r="F11">
        <v>1</v>
      </c>
      <c r="R11">
        <f t="shared" si="6"/>
        <v>0</v>
      </c>
      <c r="S11">
        <f t="shared" si="7"/>
        <v>3</v>
      </c>
      <c r="T11">
        <f t="shared" si="8"/>
        <v>3</v>
      </c>
      <c r="U11">
        <f t="shared" si="9"/>
        <v>4</v>
      </c>
      <c r="V11">
        <f t="shared" si="10"/>
        <v>0</v>
      </c>
      <c r="W11">
        <f t="shared" si="11"/>
        <v>0</v>
      </c>
      <c r="X11">
        <f t="shared" si="12"/>
        <v>0</v>
      </c>
      <c r="Y11">
        <f t="shared" si="13"/>
        <v>0</v>
      </c>
      <c r="Z11">
        <f t="shared" si="14"/>
        <v>0</v>
      </c>
      <c r="AA11">
        <f t="shared" si="15"/>
        <v>0</v>
      </c>
      <c r="AB11">
        <f t="shared" si="16"/>
        <v>0</v>
      </c>
      <c r="AC11">
        <f t="shared" si="17"/>
        <v>0</v>
      </c>
      <c r="AD11">
        <f t="shared" si="18"/>
        <v>0</v>
      </c>
      <c r="AE11">
        <f t="shared" si="19"/>
        <v>0</v>
      </c>
    </row>
    <row r="12" spans="2:31">
      <c r="B12" s="10">
        <v>45592</v>
      </c>
      <c r="F12">
        <v>1</v>
      </c>
      <c r="R12">
        <f t="shared" si="6"/>
        <v>0</v>
      </c>
      <c r="S12">
        <f t="shared" si="7"/>
        <v>3</v>
      </c>
      <c r="T12">
        <f t="shared" si="8"/>
        <v>3</v>
      </c>
      <c r="U12">
        <f t="shared" si="9"/>
        <v>5</v>
      </c>
      <c r="V12">
        <f t="shared" si="10"/>
        <v>0</v>
      </c>
      <c r="W12">
        <f t="shared" si="11"/>
        <v>0</v>
      </c>
      <c r="X12">
        <f t="shared" si="12"/>
        <v>0</v>
      </c>
      <c r="Y12">
        <f t="shared" si="13"/>
        <v>0</v>
      </c>
      <c r="Z12">
        <f t="shared" si="14"/>
        <v>0</v>
      </c>
      <c r="AA12">
        <f t="shared" si="15"/>
        <v>0</v>
      </c>
      <c r="AB12">
        <f t="shared" si="16"/>
        <v>0</v>
      </c>
      <c r="AC12">
        <f t="shared" si="17"/>
        <v>0</v>
      </c>
      <c r="AD12">
        <f t="shared" si="18"/>
        <v>0</v>
      </c>
      <c r="AE12">
        <f t="shared" si="19"/>
        <v>0</v>
      </c>
    </row>
    <row r="13" spans="2:31">
      <c r="B13" s="10">
        <v>45594</v>
      </c>
      <c r="F13">
        <v>3</v>
      </c>
      <c r="R13">
        <f t="shared" si="6"/>
        <v>0</v>
      </c>
      <c r="S13">
        <f t="shared" si="7"/>
        <v>3</v>
      </c>
      <c r="T13">
        <f t="shared" si="8"/>
        <v>3</v>
      </c>
      <c r="U13">
        <f t="shared" si="9"/>
        <v>8</v>
      </c>
      <c r="V13">
        <f t="shared" si="10"/>
        <v>0</v>
      </c>
      <c r="W13">
        <f t="shared" si="11"/>
        <v>0</v>
      </c>
      <c r="X13">
        <f t="shared" si="12"/>
        <v>0</v>
      </c>
      <c r="Y13">
        <f t="shared" si="13"/>
        <v>0</v>
      </c>
      <c r="Z13">
        <f t="shared" si="14"/>
        <v>0</v>
      </c>
      <c r="AA13">
        <f t="shared" si="15"/>
        <v>0</v>
      </c>
      <c r="AB13">
        <f t="shared" si="16"/>
        <v>0</v>
      </c>
      <c r="AC13">
        <f t="shared" si="17"/>
        <v>0</v>
      </c>
      <c r="AD13">
        <f t="shared" si="18"/>
        <v>0</v>
      </c>
      <c r="AE13">
        <f t="shared" si="19"/>
        <v>0</v>
      </c>
    </row>
    <row r="14" spans="2:31">
      <c r="B14" s="10">
        <v>45595</v>
      </c>
      <c r="F14">
        <v>1</v>
      </c>
      <c r="R14">
        <f t="shared" si="6"/>
        <v>0</v>
      </c>
      <c r="S14">
        <f t="shared" si="7"/>
        <v>3</v>
      </c>
      <c r="T14">
        <f t="shared" si="8"/>
        <v>3</v>
      </c>
      <c r="U14">
        <f t="shared" si="9"/>
        <v>9</v>
      </c>
      <c r="V14">
        <f t="shared" si="10"/>
        <v>0</v>
      </c>
      <c r="W14">
        <f t="shared" si="11"/>
        <v>0</v>
      </c>
      <c r="X14">
        <f t="shared" si="12"/>
        <v>0</v>
      </c>
      <c r="Y14">
        <f t="shared" si="13"/>
        <v>0</v>
      </c>
      <c r="Z14">
        <f t="shared" si="14"/>
        <v>0</v>
      </c>
      <c r="AA14">
        <f t="shared" si="15"/>
        <v>0</v>
      </c>
      <c r="AB14">
        <f t="shared" si="16"/>
        <v>0</v>
      </c>
      <c r="AC14">
        <f t="shared" si="17"/>
        <v>0</v>
      </c>
      <c r="AD14">
        <f t="shared" si="18"/>
        <v>0</v>
      </c>
      <c r="AE14">
        <f t="shared" si="19"/>
        <v>0</v>
      </c>
    </row>
    <row r="15" spans="2:31">
      <c r="B15" s="10">
        <v>45596</v>
      </c>
      <c r="F15">
        <v>1</v>
      </c>
      <c r="R15">
        <f t="shared" si="6"/>
        <v>0</v>
      </c>
      <c r="S15">
        <f t="shared" si="7"/>
        <v>3</v>
      </c>
      <c r="T15">
        <f t="shared" si="8"/>
        <v>3</v>
      </c>
      <c r="U15">
        <f t="shared" si="9"/>
        <v>10</v>
      </c>
      <c r="V15">
        <f t="shared" si="10"/>
        <v>0</v>
      </c>
      <c r="W15">
        <f t="shared" si="11"/>
        <v>0</v>
      </c>
      <c r="X15">
        <f t="shared" si="12"/>
        <v>0</v>
      </c>
      <c r="Y15">
        <f t="shared" si="13"/>
        <v>0</v>
      </c>
      <c r="Z15">
        <f t="shared" si="14"/>
        <v>0</v>
      </c>
      <c r="AA15">
        <f t="shared" si="15"/>
        <v>0</v>
      </c>
      <c r="AB15">
        <f t="shared" si="16"/>
        <v>0</v>
      </c>
      <c r="AC15">
        <f t="shared" si="17"/>
        <v>0</v>
      </c>
      <c r="AD15">
        <f t="shared" si="18"/>
        <v>0</v>
      </c>
      <c r="AE15">
        <f t="shared" si="19"/>
        <v>0</v>
      </c>
    </row>
    <row r="16" spans="2:31">
      <c r="B16" s="10">
        <v>45597</v>
      </c>
      <c r="D16">
        <v>1</v>
      </c>
      <c r="R16">
        <f t="shared" si="6"/>
        <v>0</v>
      </c>
      <c r="S16">
        <f t="shared" si="7"/>
        <v>4</v>
      </c>
      <c r="T16">
        <f t="shared" si="8"/>
        <v>3</v>
      </c>
      <c r="U16">
        <f t="shared" si="9"/>
        <v>10</v>
      </c>
      <c r="V16">
        <f t="shared" si="10"/>
        <v>0</v>
      </c>
      <c r="W16">
        <f t="shared" si="11"/>
        <v>0</v>
      </c>
      <c r="X16">
        <f t="shared" si="12"/>
        <v>0</v>
      </c>
      <c r="Y16">
        <f t="shared" si="13"/>
        <v>0</v>
      </c>
      <c r="Z16">
        <f t="shared" si="14"/>
        <v>0</v>
      </c>
      <c r="AA16">
        <f t="shared" si="15"/>
        <v>0</v>
      </c>
      <c r="AB16">
        <f t="shared" si="16"/>
        <v>0</v>
      </c>
      <c r="AC16">
        <f t="shared" si="17"/>
        <v>0</v>
      </c>
      <c r="AD16">
        <f t="shared" si="18"/>
        <v>0</v>
      </c>
      <c r="AE16">
        <f t="shared" si="19"/>
        <v>0</v>
      </c>
    </row>
    <row r="17" spans="2:31">
      <c r="B17" s="10">
        <v>45598</v>
      </c>
      <c r="D17">
        <v>1</v>
      </c>
      <c r="R17">
        <f t="shared" si="6"/>
        <v>0</v>
      </c>
      <c r="S17">
        <f t="shared" si="7"/>
        <v>5</v>
      </c>
      <c r="T17">
        <f t="shared" si="8"/>
        <v>3</v>
      </c>
      <c r="U17">
        <f t="shared" si="9"/>
        <v>10</v>
      </c>
      <c r="V17">
        <f t="shared" si="10"/>
        <v>0</v>
      </c>
      <c r="W17">
        <f t="shared" si="11"/>
        <v>0</v>
      </c>
      <c r="X17">
        <f t="shared" si="12"/>
        <v>0</v>
      </c>
      <c r="Y17">
        <f t="shared" si="13"/>
        <v>0</v>
      </c>
      <c r="Z17">
        <f t="shared" si="14"/>
        <v>0</v>
      </c>
      <c r="AA17">
        <f t="shared" si="15"/>
        <v>0</v>
      </c>
      <c r="AB17">
        <f t="shared" si="16"/>
        <v>0</v>
      </c>
      <c r="AC17">
        <f t="shared" si="17"/>
        <v>0</v>
      </c>
      <c r="AD17">
        <f t="shared" si="18"/>
        <v>0</v>
      </c>
      <c r="AE17">
        <f t="shared" si="19"/>
        <v>0</v>
      </c>
    </row>
    <row r="18" spans="2:31">
      <c r="B18" s="10">
        <v>45601</v>
      </c>
      <c r="L18">
        <v>1</v>
      </c>
      <c r="R18">
        <f t="shared" si="6"/>
        <v>0</v>
      </c>
      <c r="S18">
        <f t="shared" si="7"/>
        <v>5</v>
      </c>
      <c r="T18">
        <f t="shared" si="8"/>
        <v>3</v>
      </c>
      <c r="U18">
        <f t="shared" si="9"/>
        <v>10</v>
      </c>
      <c r="V18">
        <f t="shared" si="10"/>
        <v>0</v>
      </c>
      <c r="W18">
        <f t="shared" si="11"/>
        <v>0</v>
      </c>
      <c r="X18">
        <f t="shared" si="12"/>
        <v>0</v>
      </c>
      <c r="Y18">
        <f t="shared" si="13"/>
        <v>0</v>
      </c>
      <c r="Z18">
        <f t="shared" si="14"/>
        <v>0</v>
      </c>
      <c r="AA18">
        <f t="shared" si="15"/>
        <v>1</v>
      </c>
      <c r="AB18">
        <f t="shared" si="16"/>
        <v>0</v>
      </c>
      <c r="AC18">
        <f t="shared" si="17"/>
        <v>0</v>
      </c>
      <c r="AD18">
        <f t="shared" si="18"/>
        <v>0</v>
      </c>
      <c r="AE18">
        <f t="shared" si="19"/>
        <v>0</v>
      </c>
    </row>
    <row r="19" spans="2:31">
      <c r="B19" s="10">
        <v>45602</v>
      </c>
      <c r="D19">
        <v>2</v>
      </c>
      <c r="R19">
        <f t="shared" si="6"/>
        <v>0</v>
      </c>
      <c r="S19">
        <f t="shared" si="7"/>
        <v>7</v>
      </c>
      <c r="T19">
        <f t="shared" si="8"/>
        <v>3</v>
      </c>
      <c r="U19">
        <f t="shared" si="9"/>
        <v>10</v>
      </c>
      <c r="V19">
        <f t="shared" si="10"/>
        <v>0</v>
      </c>
      <c r="W19">
        <f t="shared" si="11"/>
        <v>0</v>
      </c>
      <c r="X19">
        <f t="shared" si="12"/>
        <v>0</v>
      </c>
      <c r="Y19">
        <f t="shared" si="13"/>
        <v>0</v>
      </c>
      <c r="Z19">
        <f t="shared" si="14"/>
        <v>0</v>
      </c>
      <c r="AA19">
        <f t="shared" si="15"/>
        <v>1</v>
      </c>
      <c r="AB19">
        <f t="shared" si="16"/>
        <v>0</v>
      </c>
      <c r="AC19">
        <f t="shared" si="17"/>
        <v>0</v>
      </c>
      <c r="AD19">
        <f t="shared" si="18"/>
        <v>0</v>
      </c>
      <c r="AE19">
        <f t="shared" si="19"/>
        <v>0</v>
      </c>
    </row>
    <row r="20" spans="2:31">
      <c r="B20" s="10">
        <v>45604</v>
      </c>
      <c r="F20">
        <v>1</v>
      </c>
      <c r="R20">
        <f t="shared" si="6"/>
        <v>0</v>
      </c>
      <c r="S20">
        <f t="shared" si="7"/>
        <v>7</v>
      </c>
      <c r="T20">
        <f t="shared" si="8"/>
        <v>3</v>
      </c>
      <c r="U20">
        <f t="shared" si="9"/>
        <v>11</v>
      </c>
      <c r="V20">
        <f t="shared" si="10"/>
        <v>0</v>
      </c>
      <c r="W20">
        <f t="shared" si="11"/>
        <v>0</v>
      </c>
      <c r="X20">
        <f t="shared" si="12"/>
        <v>0</v>
      </c>
      <c r="Y20">
        <f t="shared" si="13"/>
        <v>0</v>
      </c>
      <c r="Z20">
        <f t="shared" si="14"/>
        <v>0</v>
      </c>
      <c r="AA20">
        <f t="shared" si="15"/>
        <v>1</v>
      </c>
      <c r="AB20">
        <f t="shared" si="16"/>
        <v>0</v>
      </c>
      <c r="AC20">
        <f t="shared" si="17"/>
        <v>0</v>
      </c>
      <c r="AD20">
        <f t="shared" si="18"/>
        <v>0</v>
      </c>
      <c r="AE20">
        <f t="shared" si="19"/>
        <v>0</v>
      </c>
    </row>
    <row r="21" spans="2:31">
      <c r="B21" s="10">
        <v>45606</v>
      </c>
      <c r="D21">
        <v>1</v>
      </c>
      <c r="R21">
        <f t="shared" si="6"/>
        <v>0</v>
      </c>
      <c r="S21">
        <f t="shared" si="7"/>
        <v>8</v>
      </c>
      <c r="T21">
        <f t="shared" si="8"/>
        <v>3</v>
      </c>
      <c r="U21">
        <f t="shared" si="9"/>
        <v>11</v>
      </c>
      <c r="V21">
        <f t="shared" si="10"/>
        <v>0</v>
      </c>
      <c r="W21">
        <f t="shared" si="11"/>
        <v>0</v>
      </c>
      <c r="X21">
        <f t="shared" si="12"/>
        <v>0</v>
      </c>
      <c r="Y21">
        <f t="shared" si="13"/>
        <v>0</v>
      </c>
      <c r="Z21">
        <f t="shared" si="14"/>
        <v>0</v>
      </c>
      <c r="AA21">
        <f t="shared" si="15"/>
        <v>1</v>
      </c>
      <c r="AB21">
        <f t="shared" si="16"/>
        <v>0</v>
      </c>
      <c r="AC21">
        <f t="shared" si="17"/>
        <v>0</v>
      </c>
      <c r="AD21">
        <f t="shared" si="18"/>
        <v>0</v>
      </c>
      <c r="AE21">
        <f t="shared" si="19"/>
        <v>0</v>
      </c>
    </row>
    <row r="22" spans="2:31">
      <c r="B22" s="10">
        <v>45607</v>
      </c>
      <c r="F22">
        <v>2</v>
      </c>
      <c r="R22">
        <f t="shared" si="6"/>
        <v>0</v>
      </c>
      <c r="S22">
        <f t="shared" si="7"/>
        <v>8</v>
      </c>
      <c r="T22">
        <f t="shared" si="8"/>
        <v>3</v>
      </c>
      <c r="U22">
        <f t="shared" si="9"/>
        <v>13</v>
      </c>
      <c r="V22">
        <f t="shared" si="10"/>
        <v>0</v>
      </c>
      <c r="W22">
        <f t="shared" si="11"/>
        <v>0</v>
      </c>
      <c r="X22">
        <f t="shared" si="12"/>
        <v>0</v>
      </c>
      <c r="Y22">
        <f t="shared" si="13"/>
        <v>0</v>
      </c>
      <c r="Z22">
        <f t="shared" si="14"/>
        <v>0</v>
      </c>
      <c r="AA22">
        <f t="shared" si="15"/>
        <v>1</v>
      </c>
      <c r="AB22">
        <f t="shared" si="16"/>
        <v>0</v>
      </c>
      <c r="AC22">
        <f t="shared" si="17"/>
        <v>0</v>
      </c>
      <c r="AD22">
        <f t="shared" si="18"/>
        <v>0</v>
      </c>
      <c r="AE22">
        <f t="shared" si="19"/>
        <v>0</v>
      </c>
    </row>
    <row r="23" spans="2:31">
      <c r="B23" s="10">
        <v>45608</v>
      </c>
      <c r="F23">
        <v>2</v>
      </c>
      <c r="R23">
        <f t="shared" si="6"/>
        <v>0</v>
      </c>
      <c r="S23">
        <f t="shared" si="7"/>
        <v>8</v>
      </c>
      <c r="T23">
        <f t="shared" si="8"/>
        <v>3</v>
      </c>
      <c r="U23">
        <f t="shared" si="9"/>
        <v>15</v>
      </c>
      <c r="V23">
        <f t="shared" si="10"/>
        <v>0</v>
      </c>
      <c r="W23">
        <f t="shared" si="11"/>
        <v>0</v>
      </c>
      <c r="X23">
        <f t="shared" si="12"/>
        <v>0</v>
      </c>
      <c r="Y23">
        <f t="shared" si="13"/>
        <v>0</v>
      </c>
      <c r="Z23">
        <f t="shared" si="14"/>
        <v>0</v>
      </c>
      <c r="AA23">
        <f t="shared" si="15"/>
        <v>1</v>
      </c>
      <c r="AB23">
        <f t="shared" si="16"/>
        <v>0</v>
      </c>
      <c r="AC23">
        <f t="shared" si="17"/>
        <v>0</v>
      </c>
      <c r="AD23">
        <f t="shared" si="18"/>
        <v>0</v>
      </c>
      <c r="AE23">
        <f t="shared" si="19"/>
        <v>0</v>
      </c>
    </row>
    <row r="24" spans="2:31">
      <c r="B24" s="10">
        <v>45609</v>
      </c>
      <c r="F24">
        <v>7</v>
      </c>
      <c r="R24">
        <f t="shared" si="6"/>
        <v>0</v>
      </c>
      <c r="S24">
        <f t="shared" si="7"/>
        <v>8</v>
      </c>
      <c r="T24">
        <f t="shared" si="8"/>
        <v>3</v>
      </c>
      <c r="U24">
        <f t="shared" si="9"/>
        <v>22</v>
      </c>
      <c r="V24">
        <f t="shared" si="10"/>
        <v>0</v>
      </c>
      <c r="W24">
        <f t="shared" si="11"/>
        <v>0</v>
      </c>
      <c r="X24">
        <f t="shared" si="12"/>
        <v>0</v>
      </c>
      <c r="Y24">
        <f t="shared" si="13"/>
        <v>0</v>
      </c>
      <c r="Z24">
        <f t="shared" si="14"/>
        <v>0</v>
      </c>
      <c r="AA24">
        <f t="shared" si="15"/>
        <v>1</v>
      </c>
      <c r="AB24">
        <f t="shared" si="16"/>
        <v>0</v>
      </c>
      <c r="AC24">
        <f t="shared" si="17"/>
        <v>0</v>
      </c>
      <c r="AD24">
        <f t="shared" si="18"/>
        <v>0</v>
      </c>
      <c r="AE24">
        <f t="shared" si="19"/>
        <v>0</v>
      </c>
    </row>
    <row r="25" spans="2:31">
      <c r="B25" s="10">
        <v>45610</v>
      </c>
      <c r="F25">
        <v>12</v>
      </c>
      <c r="R25">
        <f t="shared" si="6"/>
        <v>0</v>
      </c>
      <c r="S25">
        <f t="shared" si="7"/>
        <v>8</v>
      </c>
      <c r="T25">
        <f t="shared" si="8"/>
        <v>3</v>
      </c>
      <c r="U25">
        <f t="shared" si="9"/>
        <v>34</v>
      </c>
      <c r="V25">
        <f t="shared" si="10"/>
        <v>0</v>
      </c>
      <c r="W25">
        <f t="shared" si="11"/>
        <v>0</v>
      </c>
      <c r="X25">
        <f t="shared" si="12"/>
        <v>0</v>
      </c>
      <c r="Y25">
        <f t="shared" si="13"/>
        <v>0</v>
      </c>
      <c r="Z25">
        <f t="shared" si="14"/>
        <v>0</v>
      </c>
      <c r="AA25">
        <f t="shared" si="15"/>
        <v>1</v>
      </c>
      <c r="AB25">
        <f t="shared" si="16"/>
        <v>0</v>
      </c>
      <c r="AC25">
        <f t="shared" si="17"/>
        <v>0</v>
      </c>
      <c r="AD25">
        <f t="shared" si="18"/>
        <v>0</v>
      </c>
      <c r="AE25">
        <f t="shared" si="19"/>
        <v>0</v>
      </c>
    </row>
    <row r="26" spans="2:31">
      <c r="B26" s="10">
        <v>45611</v>
      </c>
      <c r="F26">
        <v>2</v>
      </c>
      <c r="R26">
        <f t="shared" si="6"/>
        <v>0</v>
      </c>
      <c r="S26">
        <f t="shared" si="7"/>
        <v>8</v>
      </c>
      <c r="T26">
        <f t="shared" si="8"/>
        <v>3</v>
      </c>
      <c r="U26">
        <f t="shared" si="9"/>
        <v>36</v>
      </c>
      <c r="V26">
        <f t="shared" si="10"/>
        <v>0</v>
      </c>
      <c r="W26">
        <f t="shared" si="11"/>
        <v>0</v>
      </c>
      <c r="X26">
        <f t="shared" si="12"/>
        <v>0</v>
      </c>
      <c r="Y26">
        <f t="shared" si="13"/>
        <v>0</v>
      </c>
      <c r="Z26">
        <f t="shared" si="14"/>
        <v>0</v>
      </c>
      <c r="AA26">
        <f t="shared" si="15"/>
        <v>1</v>
      </c>
      <c r="AB26">
        <f t="shared" si="16"/>
        <v>0</v>
      </c>
      <c r="AC26">
        <f t="shared" si="17"/>
        <v>0</v>
      </c>
      <c r="AD26">
        <f t="shared" si="18"/>
        <v>0</v>
      </c>
      <c r="AE26">
        <f t="shared" si="19"/>
        <v>0</v>
      </c>
    </row>
    <row r="27" spans="2:31">
      <c r="B27" s="10">
        <v>45612</v>
      </c>
      <c r="C27">
        <v>1</v>
      </c>
      <c r="F27">
        <v>1</v>
      </c>
      <c r="R27">
        <f t="shared" si="6"/>
        <v>1</v>
      </c>
      <c r="S27">
        <f t="shared" si="7"/>
        <v>8</v>
      </c>
      <c r="T27">
        <f t="shared" si="8"/>
        <v>3</v>
      </c>
      <c r="U27">
        <f t="shared" si="9"/>
        <v>37</v>
      </c>
      <c r="V27">
        <f t="shared" si="10"/>
        <v>0</v>
      </c>
      <c r="W27">
        <f t="shared" si="11"/>
        <v>0</v>
      </c>
      <c r="X27">
        <f t="shared" si="12"/>
        <v>0</v>
      </c>
      <c r="Y27">
        <f t="shared" si="13"/>
        <v>0</v>
      </c>
      <c r="Z27">
        <f t="shared" si="14"/>
        <v>0</v>
      </c>
      <c r="AA27">
        <f t="shared" si="15"/>
        <v>1</v>
      </c>
      <c r="AB27">
        <f t="shared" si="16"/>
        <v>0</v>
      </c>
      <c r="AC27">
        <f t="shared" si="17"/>
        <v>0</v>
      </c>
      <c r="AD27">
        <f t="shared" si="18"/>
        <v>0</v>
      </c>
      <c r="AE27">
        <f t="shared" si="19"/>
        <v>0</v>
      </c>
    </row>
    <row r="28" spans="2:31">
      <c r="B28" s="10">
        <v>45613</v>
      </c>
      <c r="F28">
        <v>3</v>
      </c>
      <c r="R28">
        <f t="shared" si="6"/>
        <v>1</v>
      </c>
      <c r="S28">
        <f t="shared" si="7"/>
        <v>8</v>
      </c>
      <c r="T28">
        <f t="shared" si="8"/>
        <v>3</v>
      </c>
      <c r="U28">
        <f t="shared" si="9"/>
        <v>40</v>
      </c>
      <c r="V28">
        <f t="shared" si="10"/>
        <v>0</v>
      </c>
      <c r="W28">
        <f t="shared" si="11"/>
        <v>0</v>
      </c>
      <c r="X28">
        <f t="shared" si="12"/>
        <v>0</v>
      </c>
      <c r="Y28">
        <f t="shared" si="13"/>
        <v>0</v>
      </c>
      <c r="Z28">
        <f t="shared" si="14"/>
        <v>0</v>
      </c>
      <c r="AA28">
        <f t="shared" si="15"/>
        <v>1</v>
      </c>
      <c r="AB28">
        <f t="shared" si="16"/>
        <v>0</v>
      </c>
      <c r="AC28">
        <f t="shared" si="17"/>
        <v>0</v>
      </c>
      <c r="AD28">
        <f t="shared" si="18"/>
        <v>0</v>
      </c>
      <c r="AE28">
        <f t="shared" si="19"/>
        <v>0</v>
      </c>
    </row>
    <row r="29" spans="2:31">
      <c r="B29" s="10">
        <v>45614</v>
      </c>
      <c r="F29">
        <v>1</v>
      </c>
      <c r="R29">
        <f t="shared" si="6"/>
        <v>1</v>
      </c>
      <c r="S29">
        <f t="shared" si="7"/>
        <v>8</v>
      </c>
      <c r="T29">
        <f t="shared" si="8"/>
        <v>3</v>
      </c>
      <c r="U29">
        <f t="shared" si="9"/>
        <v>41</v>
      </c>
      <c r="V29">
        <f t="shared" si="10"/>
        <v>0</v>
      </c>
      <c r="W29">
        <f t="shared" si="11"/>
        <v>0</v>
      </c>
      <c r="X29">
        <f t="shared" si="12"/>
        <v>0</v>
      </c>
      <c r="Y29">
        <f t="shared" si="13"/>
        <v>0</v>
      </c>
      <c r="Z29">
        <f t="shared" si="14"/>
        <v>0</v>
      </c>
      <c r="AA29">
        <f t="shared" si="15"/>
        <v>1</v>
      </c>
      <c r="AB29">
        <f t="shared" si="16"/>
        <v>0</v>
      </c>
      <c r="AC29">
        <f t="shared" si="17"/>
        <v>0</v>
      </c>
      <c r="AD29">
        <f t="shared" si="18"/>
        <v>0</v>
      </c>
      <c r="AE29">
        <f t="shared" si="19"/>
        <v>0</v>
      </c>
    </row>
    <row r="30" spans="2:31">
      <c r="B30" s="10">
        <v>45615</v>
      </c>
      <c r="F30">
        <v>1</v>
      </c>
      <c r="R30">
        <f t="shared" si="6"/>
        <v>1</v>
      </c>
      <c r="S30">
        <f t="shared" si="7"/>
        <v>8</v>
      </c>
      <c r="T30">
        <f t="shared" si="8"/>
        <v>3</v>
      </c>
      <c r="U30">
        <f t="shared" si="9"/>
        <v>42</v>
      </c>
      <c r="V30">
        <f t="shared" si="10"/>
        <v>0</v>
      </c>
      <c r="W30">
        <f t="shared" si="11"/>
        <v>0</v>
      </c>
      <c r="X30">
        <f t="shared" si="12"/>
        <v>0</v>
      </c>
      <c r="Y30">
        <f t="shared" si="13"/>
        <v>0</v>
      </c>
      <c r="Z30">
        <f t="shared" si="14"/>
        <v>0</v>
      </c>
      <c r="AA30">
        <f t="shared" si="15"/>
        <v>1</v>
      </c>
      <c r="AB30">
        <f t="shared" si="16"/>
        <v>0</v>
      </c>
      <c r="AC30">
        <f t="shared" si="17"/>
        <v>0</v>
      </c>
      <c r="AD30">
        <f t="shared" si="18"/>
        <v>0</v>
      </c>
      <c r="AE30">
        <f t="shared" si="19"/>
        <v>0</v>
      </c>
    </row>
    <row r="31" spans="2:31">
      <c r="B31" s="10">
        <v>45616</v>
      </c>
      <c r="F31">
        <v>2</v>
      </c>
      <c r="R31">
        <f t="shared" si="6"/>
        <v>1</v>
      </c>
      <c r="S31">
        <f t="shared" si="7"/>
        <v>8</v>
      </c>
      <c r="T31">
        <f t="shared" si="8"/>
        <v>3</v>
      </c>
      <c r="U31">
        <f t="shared" si="9"/>
        <v>44</v>
      </c>
      <c r="V31">
        <f t="shared" si="10"/>
        <v>0</v>
      </c>
      <c r="W31">
        <f t="shared" si="11"/>
        <v>0</v>
      </c>
      <c r="X31">
        <f t="shared" si="12"/>
        <v>0</v>
      </c>
      <c r="Y31">
        <f t="shared" si="13"/>
        <v>0</v>
      </c>
      <c r="Z31">
        <f t="shared" si="14"/>
        <v>0</v>
      </c>
      <c r="AA31">
        <f t="shared" si="15"/>
        <v>1</v>
      </c>
      <c r="AB31">
        <f t="shared" si="16"/>
        <v>0</v>
      </c>
      <c r="AC31">
        <f t="shared" si="17"/>
        <v>0</v>
      </c>
      <c r="AD31">
        <f t="shared" si="18"/>
        <v>0</v>
      </c>
      <c r="AE31">
        <f t="shared" si="19"/>
        <v>0</v>
      </c>
    </row>
    <row r="32" spans="2:31">
      <c r="B32" s="10">
        <v>45617</v>
      </c>
      <c r="C32">
        <v>1</v>
      </c>
      <c r="F32">
        <v>3</v>
      </c>
      <c r="R32">
        <f t="shared" si="6"/>
        <v>2</v>
      </c>
      <c r="S32">
        <f t="shared" si="7"/>
        <v>8</v>
      </c>
      <c r="T32">
        <f t="shared" si="8"/>
        <v>3</v>
      </c>
      <c r="U32">
        <f t="shared" si="9"/>
        <v>47</v>
      </c>
      <c r="V32">
        <f t="shared" si="10"/>
        <v>0</v>
      </c>
      <c r="W32">
        <f t="shared" si="11"/>
        <v>0</v>
      </c>
      <c r="X32">
        <f t="shared" si="12"/>
        <v>0</v>
      </c>
      <c r="Y32">
        <f t="shared" si="13"/>
        <v>0</v>
      </c>
      <c r="Z32">
        <f t="shared" si="14"/>
        <v>0</v>
      </c>
      <c r="AA32">
        <f t="shared" si="15"/>
        <v>1</v>
      </c>
      <c r="AB32">
        <f t="shared" si="16"/>
        <v>0</v>
      </c>
      <c r="AC32">
        <f t="shared" si="17"/>
        <v>0</v>
      </c>
      <c r="AD32">
        <f t="shared" si="18"/>
        <v>0</v>
      </c>
      <c r="AE32">
        <f t="shared" si="19"/>
        <v>0</v>
      </c>
    </row>
    <row r="33" spans="2:31">
      <c r="B33" s="10">
        <v>45618</v>
      </c>
      <c r="F33">
        <v>3</v>
      </c>
      <c r="R33">
        <f t="shared" si="6"/>
        <v>2</v>
      </c>
      <c r="S33">
        <f t="shared" si="7"/>
        <v>8</v>
      </c>
      <c r="T33">
        <f t="shared" si="8"/>
        <v>3</v>
      </c>
      <c r="U33">
        <f t="shared" si="9"/>
        <v>50</v>
      </c>
      <c r="V33">
        <f t="shared" si="10"/>
        <v>0</v>
      </c>
      <c r="W33">
        <f t="shared" si="11"/>
        <v>0</v>
      </c>
      <c r="X33">
        <f t="shared" si="12"/>
        <v>0</v>
      </c>
      <c r="Y33">
        <f t="shared" si="13"/>
        <v>0</v>
      </c>
      <c r="Z33">
        <f t="shared" si="14"/>
        <v>0</v>
      </c>
      <c r="AA33">
        <f t="shared" si="15"/>
        <v>1</v>
      </c>
      <c r="AB33">
        <f t="shared" si="16"/>
        <v>0</v>
      </c>
      <c r="AC33">
        <f t="shared" si="17"/>
        <v>0</v>
      </c>
      <c r="AD33">
        <f t="shared" si="18"/>
        <v>0</v>
      </c>
      <c r="AE33">
        <f t="shared" si="19"/>
        <v>0</v>
      </c>
    </row>
    <row r="34" spans="2:31">
      <c r="B34" s="10">
        <v>45619</v>
      </c>
      <c r="F34">
        <v>2</v>
      </c>
      <c r="R34">
        <f t="shared" si="6"/>
        <v>2</v>
      </c>
      <c r="S34">
        <f t="shared" si="7"/>
        <v>8</v>
      </c>
      <c r="T34">
        <f t="shared" si="8"/>
        <v>3</v>
      </c>
      <c r="U34">
        <f t="shared" si="9"/>
        <v>52</v>
      </c>
      <c r="V34">
        <f t="shared" si="10"/>
        <v>0</v>
      </c>
      <c r="W34">
        <f t="shared" si="11"/>
        <v>0</v>
      </c>
      <c r="X34">
        <f t="shared" si="12"/>
        <v>0</v>
      </c>
      <c r="Y34">
        <f t="shared" si="13"/>
        <v>0</v>
      </c>
      <c r="Z34">
        <f t="shared" si="14"/>
        <v>0</v>
      </c>
      <c r="AA34">
        <f t="shared" si="15"/>
        <v>1</v>
      </c>
      <c r="AB34">
        <f t="shared" si="16"/>
        <v>0</v>
      </c>
      <c r="AC34">
        <f t="shared" si="17"/>
        <v>0</v>
      </c>
      <c r="AD34">
        <f t="shared" si="18"/>
        <v>0</v>
      </c>
      <c r="AE34">
        <f t="shared" si="19"/>
        <v>0</v>
      </c>
    </row>
    <row r="35" spans="2:31">
      <c r="B35" s="10">
        <v>45621</v>
      </c>
      <c r="F35">
        <v>1</v>
      </c>
      <c r="R35">
        <f t="shared" si="6"/>
        <v>2</v>
      </c>
      <c r="S35">
        <f t="shared" si="7"/>
        <v>8</v>
      </c>
      <c r="T35">
        <f t="shared" si="8"/>
        <v>3</v>
      </c>
      <c r="U35">
        <f t="shared" si="9"/>
        <v>53</v>
      </c>
      <c r="V35">
        <f t="shared" si="10"/>
        <v>0</v>
      </c>
      <c r="W35">
        <f t="shared" si="11"/>
        <v>0</v>
      </c>
      <c r="X35">
        <f t="shared" si="12"/>
        <v>0</v>
      </c>
      <c r="Y35">
        <f t="shared" si="13"/>
        <v>0</v>
      </c>
      <c r="Z35">
        <f t="shared" si="14"/>
        <v>0</v>
      </c>
      <c r="AA35">
        <f t="shared" si="15"/>
        <v>1</v>
      </c>
      <c r="AB35">
        <f t="shared" si="16"/>
        <v>0</v>
      </c>
      <c r="AC35">
        <f t="shared" si="17"/>
        <v>0</v>
      </c>
      <c r="AD35">
        <f t="shared" si="18"/>
        <v>0</v>
      </c>
      <c r="AE35">
        <f t="shared" si="19"/>
        <v>0</v>
      </c>
    </row>
    <row r="36" spans="2:31">
      <c r="B36" s="10">
        <v>45622</v>
      </c>
      <c r="F36">
        <v>1</v>
      </c>
      <c r="R36">
        <f t="shared" si="6"/>
        <v>2</v>
      </c>
      <c r="S36">
        <f t="shared" si="7"/>
        <v>8</v>
      </c>
      <c r="T36">
        <f t="shared" si="8"/>
        <v>3</v>
      </c>
      <c r="U36">
        <f t="shared" si="9"/>
        <v>54</v>
      </c>
      <c r="V36">
        <f t="shared" si="10"/>
        <v>0</v>
      </c>
      <c r="W36">
        <f t="shared" si="11"/>
        <v>0</v>
      </c>
      <c r="X36">
        <f t="shared" si="12"/>
        <v>0</v>
      </c>
      <c r="Y36">
        <f t="shared" si="13"/>
        <v>0</v>
      </c>
      <c r="Z36">
        <f t="shared" si="14"/>
        <v>0</v>
      </c>
      <c r="AA36">
        <f t="shared" si="15"/>
        <v>1</v>
      </c>
      <c r="AB36">
        <f t="shared" si="16"/>
        <v>0</v>
      </c>
      <c r="AC36">
        <f t="shared" si="17"/>
        <v>0</v>
      </c>
      <c r="AD36">
        <f t="shared" si="18"/>
        <v>0</v>
      </c>
      <c r="AE36">
        <f t="shared" si="19"/>
        <v>0</v>
      </c>
    </row>
    <row r="37" spans="2:31">
      <c r="B37" s="10">
        <v>45623</v>
      </c>
      <c r="E37">
        <v>1</v>
      </c>
      <c r="R37">
        <f t="shared" si="6"/>
        <v>2</v>
      </c>
      <c r="S37">
        <f t="shared" si="7"/>
        <v>8</v>
      </c>
      <c r="T37">
        <f t="shared" si="8"/>
        <v>4</v>
      </c>
      <c r="U37">
        <f t="shared" si="9"/>
        <v>54</v>
      </c>
      <c r="V37">
        <f t="shared" si="10"/>
        <v>0</v>
      </c>
      <c r="W37">
        <f t="shared" si="11"/>
        <v>0</v>
      </c>
      <c r="X37">
        <f t="shared" si="12"/>
        <v>0</v>
      </c>
      <c r="Y37">
        <f t="shared" si="13"/>
        <v>0</v>
      </c>
      <c r="Z37">
        <f t="shared" si="14"/>
        <v>0</v>
      </c>
      <c r="AA37">
        <f t="shared" si="15"/>
        <v>1</v>
      </c>
      <c r="AB37">
        <f t="shared" si="16"/>
        <v>0</v>
      </c>
      <c r="AC37">
        <f t="shared" si="17"/>
        <v>0</v>
      </c>
      <c r="AD37">
        <f t="shared" si="18"/>
        <v>0</v>
      </c>
      <c r="AE37">
        <f t="shared" si="19"/>
        <v>0</v>
      </c>
    </row>
    <row r="38" spans="2:31">
      <c r="B38" s="10">
        <v>45624</v>
      </c>
      <c r="C38">
        <v>1</v>
      </c>
      <c r="R38">
        <f t="shared" si="6"/>
        <v>3</v>
      </c>
      <c r="S38">
        <f t="shared" si="7"/>
        <v>8</v>
      </c>
      <c r="T38">
        <f t="shared" si="8"/>
        <v>4</v>
      </c>
      <c r="U38">
        <f t="shared" si="9"/>
        <v>54</v>
      </c>
      <c r="V38">
        <f t="shared" si="10"/>
        <v>0</v>
      </c>
      <c r="W38">
        <f t="shared" si="11"/>
        <v>0</v>
      </c>
      <c r="X38">
        <f t="shared" si="12"/>
        <v>0</v>
      </c>
      <c r="Y38">
        <f t="shared" si="13"/>
        <v>0</v>
      </c>
      <c r="Z38">
        <f t="shared" si="14"/>
        <v>0</v>
      </c>
      <c r="AA38">
        <f t="shared" si="15"/>
        <v>1</v>
      </c>
      <c r="AB38">
        <f t="shared" si="16"/>
        <v>0</v>
      </c>
      <c r="AC38">
        <f t="shared" si="17"/>
        <v>0</v>
      </c>
      <c r="AD38">
        <f t="shared" si="18"/>
        <v>0</v>
      </c>
      <c r="AE38">
        <f t="shared" si="19"/>
        <v>0</v>
      </c>
    </row>
    <row r="39" spans="2:31">
      <c r="B39" s="10">
        <v>45625</v>
      </c>
      <c r="F39">
        <v>1</v>
      </c>
      <c r="R39">
        <f t="shared" si="6"/>
        <v>3</v>
      </c>
      <c r="S39">
        <f t="shared" si="7"/>
        <v>8</v>
      </c>
      <c r="T39">
        <f t="shared" si="8"/>
        <v>4</v>
      </c>
      <c r="U39">
        <f t="shared" si="9"/>
        <v>55</v>
      </c>
      <c r="V39">
        <f t="shared" si="10"/>
        <v>0</v>
      </c>
      <c r="W39">
        <f t="shared" si="11"/>
        <v>0</v>
      </c>
      <c r="X39">
        <f t="shared" si="12"/>
        <v>0</v>
      </c>
      <c r="Y39">
        <f t="shared" si="13"/>
        <v>0</v>
      </c>
      <c r="Z39">
        <f t="shared" si="14"/>
        <v>0</v>
      </c>
      <c r="AA39">
        <f t="shared" si="15"/>
        <v>1</v>
      </c>
      <c r="AB39">
        <f t="shared" si="16"/>
        <v>0</v>
      </c>
      <c r="AC39">
        <f t="shared" si="17"/>
        <v>0</v>
      </c>
      <c r="AD39">
        <f t="shared" si="18"/>
        <v>0</v>
      </c>
      <c r="AE39">
        <f t="shared" si="19"/>
        <v>0</v>
      </c>
    </row>
    <row r="40" spans="2:31">
      <c r="B40" s="10">
        <v>45628</v>
      </c>
      <c r="C40">
        <v>1</v>
      </c>
      <c r="R40">
        <f t="shared" si="6"/>
        <v>4</v>
      </c>
      <c r="S40">
        <f t="shared" si="7"/>
        <v>8</v>
      </c>
      <c r="T40">
        <f t="shared" si="8"/>
        <v>4</v>
      </c>
      <c r="U40">
        <f t="shared" si="9"/>
        <v>55</v>
      </c>
      <c r="V40">
        <f t="shared" si="10"/>
        <v>0</v>
      </c>
      <c r="W40">
        <f t="shared" si="11"/>
        <v>0</v>
      </c>
      <c r="X40">
        <f t="shared" si="12"/>
        <v>0</v>
      </c>
      <c r="Y40">
        <f t="shared" si="13"/>
        <v>0</v>
      </c>
      <c r="Z40">
        <f t="shared" si="14"/>
        <v>0</v>
      </c>
      <c r="AA40">
        <f t="shared" si="15"/>
        <v>1</v>
      </c>
      <c r="AB40">
        <f t="shared" si="16"/>
        <v>0</v>
      </c>
      <c r="AC40">
        <f t="shared" si="17"/>
        <v>0</v>
      </c>
      <c r="AD40">
        <f t="shared" si="18"/>
        <v>0</v>
      </c>
      <c r="AE40">
        <f t="shared" si="19"/>
        <v>0</v>
      </c>
    </row>
    <row r="41" spans="2:31">
      <c r="B41" s="10">
        <v>45635</v>
      </c>
      <c r="F41">
        <v>1</v>
      </c>
      <c r="R41">
        <f t="shared" si="6"/>
        <v>4</v>
      </c>
      <c r="S41">
        <f t="shared" si="7"/>
        <v>8</v>
      </c>
      <c r="T41">
        <f t="shared" si="8"/>
        <v>4</v>
      </c>
      <c r="U41">
        <f t="shared" si="9"/>
        <v>56</v>
      </c>
      <c r="V41">
        <f t="shared" si="10"/>
        <v>0</v>
      </c>
      <c r="W41">
        <f t="shared" si="11"/>
        <v>0</v>
      </c>
      <c r="X41">
        <f t="shared" si="12"/>
        <v>0</v>
      </c>
      <c r="Y41">
        <f t="shared" si="13"/>
        <v>0</v>
      </c>
      <c r="Z41">
        <f t="shared" si="14"/>
        <v>0</v>
      </c>
      <c r="AA41">
        <f t="shared" si="15"/>
        <v>1</v>
      </c>
      <c r="AB41">
        <f t="shared" si="16"/>
        <v>0</v>
      </c>
      <c r="AC41">
        <f t="shared" si="17"/>
        <v>0</v>
      </c>
      <c r="AD41">
        <f t="shared" si="18"/>
        <v>0</v>
      </c>
      <c r="AE41">
        <f t="shared" si="19"/>
        <v>0</v>
      </c>
    </row>
    <row r="42" spans="2:31">
      <c r="B42" s="10">
        <v>45636</v>
      </c>
      <c r="F42">
        <v>2</v>
      </c>
      <c r="R42">
        <f t="shared" si="6"/>
        <v>4</v>
      </c>
      <c r="S42">
        <f t="shared" si="7"/>
        <v>8</v>
      </c>
      <c r="T42">
        <f t="shared" si="8"/>
        <v>4</v>
      </c>
      <c r="U42">
        <f t="shared" si="9"/>
        <v>58</v>
      </c>
      <c r="V42">
        <f t="shared" si="10"/>
        <v>0</v>
      </c>
      <c r="W42">
        <f t="shared" si="11"/>
        <v>0</v>
      </c>
      <c r="X42">
        <f t="shared" si="12"/>
        <v>0</v>
      </c>
      <c r="Y42">
        <f t="shared" si="13"/>
        <v>0</v>
      </c>
      <c r="Z42">
        <f t="shared" si="14"/>
        <v>0</v>
      </c>
      <c r="AA42">
        <f t="shared" si="15"/>
        <v>1</v>
      </c>
      <c r="AB42">
        <f t="shared" si="16"/>
        <v>0</v>
      </c>
      <c r="AC42">
        <f t="shared" si="17"/>
        <v>0</v>
      </c>
      <c r="AD42">
        <f t="shared" si="18"/>
        <v>0</v>
      </c>
      <c r="AE42">
        <f t="shared" si="19"/>
        <v>0</v>
      </c>
    </row>
    <row r="43" spans="2:31">
      <c r="B43" s="10">
        <v>45637</v>
      </c>
      <c r="I43">
        <v>1</v>
      </c>
      <c r="R43">
        <f t="shared" si="6"/>
        <v>4</v>
      </c>
      <c r="S43">
        <f t="shared" si="7"/>
        <v>8</v>
      </c>
      <c r="T43">
        <f t="shared" si="8"/>
        <v>4</v>
      </c>
      <c r="U43">
        <f t="shared" si="9"/>
        <v>58</v>
      </c>
      <c r="V43">
        <f t="shared" si="10"/>
        <v>0</v>
      </c>
      <c r="W43">
        <f t="shared" si="11"/>
        <v>0</v>
      </c>
      <c r="X43">
        <f t="shared" si="12"/>
        <v>1</v>
      </c>
      <c r="Y43">
        <f t="shared" si="13"/>
        <v>0</v>
      </c>
      <c r="Z43">
        <f t="shared" si="14"/>
        <v>0</v>
      </c>
      <c r="AA43">
        <f t="shared" si="15"/>
        <v>1</v>
      </c>
      <c r="AB43">
        <f t="shared" si="16"/>
        <v>0</v>
      </c>
      <c r="AC43">
        <f t="shared" si="17"/>
        <v>0</v>
      </c>
      <c r="AD43">
        <f t="shared" si="18"/>
        <v>0</v>
      </c>
      <c r="AE43">
        <f t="shared" si="19"/>
        <v>0</v>
      </c>
    </row>
    <row r="44" spans="2:31">
      <c r="B44" s="10">
        <v>45638</v>
      </c>
      <c r="I44">
        <v>1</v>
      </c>
      <c r="R44">
        <f t="shared" si="6"/>
        <v>4</v>
      </c>
      <c r="S44">
        <f t="shared" si="7"/>
        <v>8</v>
      </c>
      <c r="T44">
        <f t="shared" si="8"/>
        <v>4</v>
      </c>
      <c r="U44">
        <f t="shared" si="9"/>
        <v>58</v>
      </c>
      <c r="V44">
        <f t="shared" si="10"/>
        <v>0</v>
      </c>
      <c r="W44">
        <f t="shared" si="11"/>
        <v>0</v>
      </c>
      <c r="X44">
        <f t="shared" si="12"/>
        <v>2</v>
      </c>
      <c r="Y44">
        <f t="shared" si="13"/>
        <v>0</v>
      </c>
      <c r="Z44">
        <f t="shared" si="14"/>
        <v>0</v>
      </c>
      <c r="AA44">
        <f t="shared" si="15"/>
        <v>1</v>
      </c>
      <c r="AB44">
        <f t="shared" si="16"/>
        <v>0</v>
      </c>
      <c r="AC44">
        <f t="shared" si="17"/>
        <v>0</v>
      </c>
      <c r="AD44">
        <f t="shared" si="18"/>
        <v>0</v>
      </c>
      <c r="AE44">
        <f t="shared" si="19"/>
        <v>0</v>
      </c>
    </row>
    <row r="45" spans="2:31">
      <c r="B45" s="10">
        <v>45639</v>
      </c>
      <c r="I45">
        <v>1</v>
      </c>
      <c r="R45">
        <f t="shared" si="6"/>
        <v>4</v>
      </c>
      <c r="S45">
        <f t="shared" si="7"/>
        <v>8</v>
      </c>
      <c r="T45">
        <f t="shared" si="8"/>
        <v>4</v>
      </c>
      <c r="U45">
        <f t="shared" si="9"/>
        <v>58</v>
      </c>
      <c r="V45">
        <f t="shared" si="10"/>
        <v>0</v>
      </c>
      <c r="W45">
        <f t="shared" si="11"/>
        <v>0</v>
      </c>
      <c r="X45">
        <f t="shared" si="12"/>
        <v>3</v>
      </c>
      <c r="Y45">
        <f t="shared" si="13"/>
        <v>0</v>
      </c>
      <c r="Z45">
        <f t="shared" si="14"/>
        <v>0</v>
      </c>
      <c r="AA45">
        <f t="shared" si="15"/>
        <v>1</v>
      </c>
      <c r="AB45">
        <f t="shared" si="16"/>
        <v>0</v>
      </c>
      <c r="AC45">
        <f t="shared" si="17"/>
        <v>0</v>
      </c>
      <c r="AD45">
        <f t="shared" si="18"/>
        <v>0</v>
      </c>
      <c r="AE45">
        <f t="shared" si="19"/>
        <v>0</v>
      </c>
    </row>
    <row r="46" spans="2:31">
      <c r="B46" s="10">
        <v>45640</v>
      </c>
      <c r="F46">
        <v>1</v>
      </c>
      <c r="I46">
        <v>1</v>
      </c>
      <c r="R46">
        <f t="shared" si="6"/>
        <v>4</v>
      </c>
      <c r="S46">
        <f t="shared" si="7"/>
        <v>8</v>
      </c>
      <c r="T46">
        <f t="shared" si="8"/>
        <v>4</v>
      </c>
      <c r="U46">
        <f t="shared" si="9"/>
        <v>59</v>
      </c>
      <c r="V46">
        <f t="shared" si="10"/>
        <v>0</v>
      </c>
      <c r="W46">
        <f t="shared" si="11"/>
        <v>0</v>
      </c>
      <c r="X46">
        <f t="shared" si="12"/>
        <v>4</v>
      </c>
      <c r="Y46">
        <f t="shared" si="13"/>
        <v>0</v>
      </c>
      <c r="Z46">
        <f t="shared" si="14"/>
        <v>0</v>
      </c>
      <c r="AA46">
        <f t="shared" si="15"/>
        <v>1</v>
      </c>
      <c r="AB46">
        <f t="shared" si="16"/>
        <v>0</v>
      </c>
      <c r="AC46">
        <f t="shared" si="17"/>
        <v>0</v>
      </c>
      <c r="AD46">
        <f t="shared" si="18"/>
        <v>0</v>
      </c>
      <c r="AE46">
        <f t="shared" si="19"/>
        <v>0</v>
      </c>
    </row>
    <row r="47" spans="2:31">
      <c r="B47" s="10">
        <v>45641</v>
      </c>
      <c r="I47">
        <v>1</v>
      </c>
      <c r="R47">
        <f t="shared" si="6"/>
        <v>4</v>
      </c>
      <c r="S47">
        <f t="shared" si="7"/>
        <v>8</v>
      </c>
      <c r="T47">
        <f t="shared" si="8"/>
        <v>4</v>
      </c>
      <c r="U47">
        <f t="shared" si="9"/>
        <v>59</v>
      </c>
      <c r="V47">
        <f t="shared" si="10"/>
        <v>0</v>
      </c>
      <c r="W47">
        <f t="shared" si="11"/>
        <v>0</v>
      </c>
      <c r="X47">
        <f t="shared" si="12"/>
        <v>5</v>
      </c>
      <c r="Y47">
        <f t="shared" si="13"/>
        <v>0</v>
      </c>
      <c r="Z47">
        <f t="shared" si="14"/>
        <v>0</v>
      </c>
      <c r="AA47">
        <f t="shared" si="15"/>
        <v>1</v>
      </c>
      <c r="AB47">
        <f t="shared" si="16"/>
        <v>0</v>
      </c>
      <c r="AC47">
        <f t="shared" si="17"/>
        <v>0</v>
      </c>
      <c r="AD47">
        <f t="shared" si="18"/>
        <v>0</v>
      </c>
      <c r="AE47">
        <f t="shared" si="19"/>
        <v>0</v>
      </c>
    </row>
    <row r="48" spans="2:31">
      <c r="B48" s="10">
        <v>45642</v>
      </c>
      <c r="F48">
        <v>2</v>
      </c>
      <c r="I48">
        <v>3</v>
      </c>
      <c r="R48">
        <f t="shared" si="6"/>
        <v>4</v>
      </c>
      <c r="S48">
        <f t="shared" si="7"/>
        <v>8</v>
      </c>
      <c r="T48">
        <f t="shared" si="8"/>
        <v>4</v>
      </c>
      <c r="U48">
        <f t="shared" si="9"/>
        <v>61</v>
      </c>
      <c r="V48">
        <f t="shared" si="10"/>
        <v>0</v>
      </c>
      <c r="W48">
        <f t="shared" si="11"/>
        <v>0</v>
      </c>
      <c r="X48">
        <f t="shared" si="12"/>
        <v>8</v>
      </c>
      <c r="Y48">
        <f t="shared" si="13"/>
        <v>0</v>
      </c>
      <c r="Z48">
        <f t="shared" si="14"/>
        <v>0</v>
      </c>
      <c r="AA48">
        <f t="shared" si="15"/>
        <v>1</v>
      </c>
      <c r="AB48">
        <f t="shared" si="16"/>
        <v>0</v>
      </c>
      <c r="AC48">
        <f t="shared" si="17"/>
        <v>0</v>
      </c>
      <c r="AD48">
        <f t="shared" si="18"/>
        <v>0</v>
      </c>
      <c r="AE48">
        <f t="shared" si="19"/>
        <v>0</v>
      </c>
    </row>
    <row r="49" spans="2:31">
      <c r="B49" s="10">
        <v>45643</v>
      </c>
      <c r="F49">
        <v>1</v>
      </c>
      <c r="I49">
        <v>2</v>
      </c>
      <c r="R49">
        <f t="shared" si="6"/>
        <v>4</v>
      </c>
      <c r="S49">
        <f t="shared" si="7"/>
        <v>8</v>
      </c>
      <c r="T49">
        <f t="shared" si="8"/>
        <v>4</v>
      </c>
      <c r="U49">
        <f t="shared" si="9"/>
        <v>62</v>
      </c>
      <c r="V49">
        <f t="shared" si="10"/>
        <v>0</v>
      </c>
      <c r="W49">
        <f t="shared" si="11"/>
        <v>0</v>
      </c>
      <c r="X49">
        <f t="shared" si="12"/>
        <v>10</v>
      </c>
      <c r="Y49">
        <f t="shared" si="13"/>
        <v>0</v>
      </c>
      <c r="Z49">
        <f t="shared" si="14"/>
        <v>0</v>
      </c>
      <c r="AA49">
        <f t="shared" si="15"/>
        <v>1</v>
      </c>
      <c r="AB49">
        <f t="shared" si="16"/>
        <v>0</v>
      </c>
      <c r="AC49">
        <f t="shared" si="17"/>
        <v>0</v>
      </c>
      <c r="AD49">
        <f t="shared" si="18"/>
        <v>0</v>
      </c>
      <c r="AE49">
        <f t="shared" si="19"/>
        <v>0</v>
      </c>
    </row>
    <row r="50" spans="2:31">
      <c r="B50" s="10">
        <v>45644</v>
      </c>
      <c r="F50">
        <v>1</v>
      </c>
      <c r="I50">
        <v>2</v>
      </c>
      <c r="R50">
        <f t="shared" si="6"/>
        <v>4</v>
      </c>
      <c r="S50">
        <f t="shared" si="7"/>
        <v>8</v>
      </c>
      <c r="T50">
        <f t="shared" si="8"/>
        <v>4</v>
      </c>
      <c r="U50">
        <f t="shared" si="9"/>
        <v>63</v>
      </c>
      <c r="V50">
        <f t="shared" si="10"/>
        <v>0</v>
      </c>
      <c r="W50">
        <f t="shared" si="11"/>
        <v>0</v>
      </c>
      <c r="X50">
        <f t="shared" si="12"/>
        <v>12</v>
      </c>
      <c r="Y50">
        <f t="shared" si="13"/>
        <v>0</v>
      </c>
      <c r="Z50">
        <f t="shared" si="14"/>
        <v>0</v>
      </c>
      <c r="AA50">
        <f t="shared" si="15"/>
        <v>1</v>
      </c>
      <c r="AB50">
        <f t="shared" si="16"/>
        <v>0</v>
      </c>
      <c r="AC50">
        <f t="shared" si="17"/>
        <v>0</v>
      </c>
      <c r="AD50">
        <f t="shared" si="18"/>
        <v>0</v>
      </c>
      <c r="AE50">
        <f t="shared" si="19"/>
        <v>0</v>
      </c>
    </row>
    <row r="51" spans="2:31">
      <c r="B51" s="10">
        <v>45645</v>
      </c>
      <c r="F51">
        <v>1</v>
      </c>
      <c r="I51">
        <v>1</v>
      </c>
      <c r="R51">
        <f t="shared" si="6"/>
        <v>4</v>
      </c>
      <c r="S51">
        <f t="shared" si="7"/>
        <v>8</v>
      </c>
      <c r="T51">
        <f t="shared" si="8"/>
        <v>4</v>
      </c>
      <c r="U51">
        <f t="shared" si="9"/>
        <v>64</v>
      </c>
      <c r="V51">
        <f t="shared" si="10"/>
        <v>0</v>
      </c>
      <c r="W51">
        <f t="shared" si="11"/>
        <v>0</v>
      </c>
      <c r="X51">
        <f t="shared" si="12"/>
        <v>13</v>
      </c>
      <c r="Y51">
        <f t="shared" si="13"/>
        <v>0</v>
      </c>
      <c r="Z51">
        <f t="shared" si="14"/>
        <v>0</v>
      </c>
      <c r="AA51">
        <f t="shared" si="15"/>
        <v>1</v>
      </c>
      <c r="AB51">
        <f t="shared" si="16"/>
        <v>0</v>
      </c>
      <c r="AC51">
        <f t="shared" si="17"/>
        <v>0</v>
      </c>
      <c r="AD51">
        <f t="shared" si="18"/>
        <v>0</v>
      </c>
      <c r="AE51">
        <f t="shared" si="19"/>
        <v>0</v>
      </c>
    </row>
    <row r="52" spans="2:31">
      <c r="B52" s="10">
        <v>45646</v>
      </c>
      <c r="F52">
        <v>3</v>
      </c>
      <c r="I52">
        <v>3</v>
      </c>
      <c r="R52">
        <f t="shared" si="6"/>
        <v>4</v>
      </c>
      <c r="S52">
        <f t="shared" si="7"/>
        <v>8</v>
      </c>
      <c r="T52">
        <f t="shared" si="8"/>
        <v>4</v>
      </c>
      <c r="U52">
        <f t="shared" si="9"/>
        <v>67</v>
      </c>
      <c r="V52">
        <f t="shared" si="10"/>
        <v>0</v>
      </c>
      <c r="W52">
        <f t="shared" si="11"/>
        <v>0</v>
      </c>
      <c r="X52">
        <f t="shared" si="12"/>
        <v>16</v>
      </c>
      <c r="Y52">
        <f t="shared" si="13"/>
        <v>0</v>
      </c>
      <c r="Z52">
        <f t="shared" si="14"/>
        <v>0</v>
      </c>
      <c r="AA52">
        <f t="shared" si="15"/>
        <v>1</v>
      </c>
      <c r="AB52">
        <f t="shared" si="16"/>
        <v>0</v>
      </c>
      <c r="AC52">
        <f t="shared" si="17"/>
        <v>0</v>
      </c>
      <c r="AD52">
        <f t="shared" si="18"/>
        <v>0</v>
      </c>
      <c r="AE52">
        <f t="shared" si="19"/>
        <v>0</v>
      </c>
    </row>
    <row r="53" spans="2:31">
      <c r="B53" s="10">
        <v>45647</v>
      </c>
      <c r="I53">
        <v>4</v>
      </c>
      <c r="R53">
        <f t="shared" si="6"/>
        <v>4</v>
      </c>
      <c r="S53">
        <f t="shared" si="7"/>
        <v>8</v>
      </c>
      <c r="T53">
        <f t="shared" si="8"/>
        <v>4</v>
      </c>
      <c r="U53">
        <f t="shared" si="9"/>
        <v>67</v>
      </c>
      <c r="V53">
        <f t="shared" si="10"/>
        <v>0</v>
      </c>
      <c r="W53">
        <f t="shared" si="11"/>
        <v>0</v>
      </c>
      <c r="X53">
        <f t="shared" si="12"/>
        <v>20</v>
      </c>
      <c r="Y53">
        <f t="shared" si="13"/>
        <v>0</v>
      </c>
      <c r="Z53">
        <f t="shared" si="14"/>
        <v>0</v>
      </c>
      <c r="AA53">
        <f t="shared" si="15"/>
        <v>1</v>
      </c>
      <c r="AB53">
        <f t="shared" si="16"/>
        <v>0</v>
      </c>
      <c r="AC53">
        <f t="shared" si="17"/>
        <v>0</v>
      </c>
      <c r="AD53">
        <f t="shared" si="18"/>
        <v>0</v>
      </c>
      <c r="AE53">
        <f t="shared" si="19"/>
        <v>0</v>
      </c>
    </row>
    <row r="54" spans="2:31">
      <c r="B54" s="10">
        <v>45648</v>
      </c>
      <c r="F54">
        <v>1</v>
      </c>
      <c r="I54">
        <v>7</v>
      </c>
      <c r="R54">
        <f t="shared" si="6"/>
        <v>4</v>
      </c>
      <c r="S54">
        <f t="shared" si="7"/>
        <v>8</v>
      </c>
      <c r="T54">
        <f t="shared" si="8"/>
        <v>4</v>
      </c>
      <c r="U54">
        <f t="shared" si="9"/>
        <v>68</v>
      </c>
      <c r="V54">
        <f t="shared" si="10"/>
        <v>0</v>
      </c>
      <c r="W54">
        <f t="shared" si="11"/>
        <v>0</v>
      </c>
      <c r="X54">
        <f t="shared" si="12"/>
        <v>27</v>
      </c>
      <c r="Y54">
        <f t="shared" si="13"/>
        <v>0</v>
      </c>
      <c r="Z54">
        <f t="shared" si="14"/>
        <v>0</v>
      </c>
      <c r="AA54">
        <f t="shared" si="15"/>
        <v>1</v>
      </c>
      <c r="AB54">
        <f t="shared" si="16"/>
        <v>0</v>
      </c>
      <c r="AC54">
        <f t="shared" si="17"/>
        <v>0</v>
      </c>
      <c r="AD54">
        <f t="shared" si="18"/>
        <v>0</v>
      </c>
      <c r="AE54">
        <f t="shared" si="19"/>
        <v>0</v>
      </c>
    </row>
    <row r="55" spans="2:31">
      <c r="B55" s="10">
        <v>45649</v>
      </c>
      <c r="I55">
        <v>4</v>
      </c>
      <c r="R55">
        <f t="shared" si="6"/>
        <v>4</v>
      </c>
      <c r="S55">
        <f t="shared" si="7"/>
        <v>8</v>
      </c>
      <c r="T55">
        <f t="shared" si="8"/>
        <v>4</v>
      </c>
      <c r="U55">
        <f t="shared" si="9"/>
        <v>68</v>
      </c>
      <c r="V55">
        <f t="shared" si="10"/>
        <v>0</v>
      </c>
      <c r="W55">
        <f t="shared" si="11"/>
        <v>0</v>
      </c>
      <c r="X55">
        <f t="shared" si="12"/>
        <v>31</v>
      </c>
      <c r="Y55">
        <f t="shared" si="13"/>
        <v>0</v>
      </c>
      <c r="Z55">
        <f t="shared" si="14"/>
        <v>0</v>
      </c>
      <c r="AA55">
        <f t="shared" si="15"/>
        <v>1</v>
      </c>
      <c r="AB55">
        <f t="shared" si="16"/>
        <v>0</v>
      </c>
      <c r="AC55">
        <f t="shared" si="17"/>
        <v>0</v>
      </c>
      <c r="AD55">
        <f t="shared" si="18"/>
        <v>0</v>
      </c>
      <c r="AE55">
        <f t="shared" si="19"/>
        <v>0</v>
      </c>
    </row>
    <row r="56" spans="2:31">
      <c r="B56" s="10">
        <v>45650</v>
      </c>
      <c r="F56">
        <v>1</v>
      </c>
      <c r="R56">
        <f t="shared" si="6"/>
        <v>4</v>
      </c>
      <c r="S56">
        <f t="shared" si="7"/>
        <v>8</v>
      </c>
      <c r="T56">
        <f t="shared" si="8"/>
        <v>4</v>
      </c>
      <c r="U56">
        <f t="shared" si="9"/>
        <v>69</v>
      </c>
      <c r="V56">
        <f t="shared" si="10"/>
        <v>0</v>
      </c>
      <c r="W56">
        <f t="shared" si="11"/>
        <v>0</v>
      </c>
      <c r="X56">
        <f t="shared" si="12"/>
        <v>31</v>
      </c>
      <c r="Y56">
        <f t="shared" si="13"/>
        <v>0</v>
      </c>
      <c r="Z56">
        <f t="shared" si="14"/>
        <v>0</v>
      </c>
      <c r="AA56">
        <f t="shared" si="15"/>
        <v>1</v>
      </c>
      <c r="AB56">
        <f t="shared" si="16"/>
        <v>0</v>
      </c>
      <c r="AC56">
        <f t="shared" si="17"/>
        <v>0</v>
      </c>
      <c r="AD56">
        <f t="shared" si="18"/>
        <v>0</v>
      </c>
      <c r="AE56">
        <f t="shared" si="19"/>
        <v>0</v>
      </c>
    </row>
    <row r="57" spans="2:31">
      <c r="B57" s="10">
        <v>45651</v>
      </c>
      <c r="I57">
        <v>1</v>
      </c>
      <c r="R57">
        <f t="shared" si="6"/>
        <v>4</v>
      </c>
      <c r="S57">
        <f t="shared" si="7"/>
        <v>8</v>
      </c>
      <c r="T57">
        <f t="shared" si="8"/>
        <v>4</v>
      </c>
      <c r="U57">
        <f t="shared" si="9"/>
        <v>69</v>
      </c>
      <c r="V57">
        <f t="shared" si="10"/>
        <v>0</v>
      </c>
      <c r="W57">
        <f t="shared" si="11"/>
        <v>0</v>
      </c>
      <c r="X57">
        <f t="shared" si="12"/>
        <v>32</v>
      </c>
      <c r="Y57">
        <f t="shared" si="13"/>
        <v>0</v>
      </c>
      <c r="Z57">
        <f t="shared" si="14"/>
        <v>0</v>
      </c>
      <c r="AA57">
        <f t="shared" si="15"/>
        <v>1</v>
      </c>
      <c r="AB57">
        <f t="shared" si="16"/>
        <v>0</v>
      </c>
      <c r="AC57">
        <f t="shared" si="17"/>
        <v>0</v>
      </c>
      <c r="AD57">
        <f t="shared" si="18"/>
        <v>0</v>
      </c>
      <c r="AE57">
        <f t="shared" si="19"/>
        <v>0</v>
      </c>
    </row>
    <row r="58" spans="2:31">
      <c r="B58" s="10">
        <v>45652</v>
      </c>
      <c r="F58">
        <v>1</v>
      </c>
      <c r="I58">
        <v>3</v>
      </c>
      <c r="R58">
        <f t="shared" si="6"/>
        <v>4</v>
      </c>
      <c r="S58">
        <f t="shared" si="7"/>
        <v>8</v>
      </c>
      <c r="T58">
        <f t="shared" si="8"/>
        <v>4</v>
      </c>
      <c r="U58">
        <f t="shared" si="9"/>
        <v>70</v>
      </c>
      <c r="V58">
        <f t="shared" si="10"/>
        <v>0</v>
      </c>
      <c r="W58">
        <f t="shared" si="11"/>
        <v>0</v>
      </c>
      <c r="X58">
        <f t="shared" si="12"/>
        <v>35</v>
      </c>
      <c r="Y58">
        <f t="shared" si="13"/>
        <v>0</v>
      </c>
      <c r="Z58">
        <f t="shared" si="14"/>
        <v>0</v>
      </c>
      <c r="AA58">
        <f t="shared" si="15"/>
        <v>1</v>
      </c>
      <c r="AB58">
        <f t="shared" si="16"/>
        <v>0</v>
      </c>
      <c r="AC58">
        <f t="shared" si="17"/>
        <v>0</v>
      </c>
      <c r="AD58">
        <f t="shared" si="18"/>
        <v>0</v>
      </c>
      <c r="AE58">
        <f t="shared" si="19"/>
        <v>0</v>
      </c>
    </row>
    <row r="59" spans="2:31">
      <c r="B59" s="10">
        <v>45653</v>
      </c>
      <c r="F59">
        <v>2</v>
      </c>
      <c r="I59">
        <v>2</v>
      </c>
      <c r="R59">
        <f t="shared" si="6"/>
        <v>4</v>
      </c>
      <c r="S59">
        <f t="shared" si="7"/>
        <v>8</v>
      </c>
      <c r="T59">
        <f t="shared" si="8"/>
        <v>4</v>
      </c>
      <c r="U59">
        <f t="shared" si="9"/>
        <v>72</v>
      </c>
      <c r="V59">
        <f t="shared" si="10"/>
        <v>0</v>
      </c>
      <c r="W59">
        <f t="shared" si="11"/>
        <v>0</v>
      </c>
      <c r="X59">
        <f t="shared" si="12"/>
        <v>37</v>
      </c>
      <c r="Y59">
        <f t="shared" si="13"/>
        <v>0</v>
      </c>
      <c r="Z59">
        <f t="shared" si="14"/>
        <v>0</v>
      </c>
      <c r="AA59">
        <f t="shared" si="15"/>
        <v>1</v>
      </c>
      <c r="AB59">
        <f t="shared" si="16"/>
        <v>0</v>
      </c>
      <c r="AC59">
        <f t="shared" si="17"/>
        <v>0</v>
      </c>
      <c r="AD59">
        <f t="shared" si="18"/>
        <v>0</v>
      </c>
      <c r="AE59">
        <f t="shared" si="19"/>
        <v>0</v>
      </c>
    </row>
    <row r="60" spans="2:31">
      <c r="B60" s="10">
        <v>45654</v>
      </c>
      <c r="I60">
        <v>4</v>
      </c>
      <c r="R60">
        <f t="shared" si="6"/>
        <v>4</v>
      </c>
      <c r="S60">
        <f t="shared" si="7"/>
        <v>8</v>
      </c>
      <c r="T60">
        <f t="shared" si="8"/>
        <v>4</v>
      </c>
      <c r="U60">
        <f t="shared" si="9"/>
        <v>72</v>
      </c>
      <c r="V60">
        <f t="shared" si="10"/>
        <v>0</v>
      </c>
      <c r="W60">
        <f t="shared" si="11"/>
        <v>0</v>
      </c>
      <c r="X60">
        <f t="shared" si="12"/>
        <v>41</v>
      </c>
      <c r="Y60">
        <f t="shared" si="13"/>
        <v>0</v>
      </c>
      <c r="Z60">
        <f t="shared" si="14"/>
        <v>0</v>
      </c>
      <c r="AA60">
        <f t="shared" si="15"/>
        <v>1</v>
      </c>
      <c r="AB60">
        <f t="shared" si="16"/>
        <v>0</v>
      </c>
      <c r="AC60">
        <f t="shared" si="17"/>
        <v>0</v>
      </c>
      <c r="AD60">
        <f t="shared" si="18"/>
        <v>0</v>
      </c>
      <c r="AE60">
        <f t="shared" si="19"/>
        <v>0</v>
      </c>
    </row>
    <row r="61" spans="2:31">
      <c r="B61" s="10">
        <v>45655</v>
      </c>
      <c r="I61">
        <v>4</v>
      </c>
      <c r="R61">
        <f t="shared" si="6"/>
        <v>4</v>
      </c>
      <c r="S61">
        <f t="shared" si="7"/>
        <v>8</v>
      </c>
      <c r="T61">
        <f t="shared" si="8"/>
        <v>4</v>
      </c>
      <c r="U61">
        <f t="shared" si="9"/>
        <v>72</v>
      </c>
      <c r="V61">
        <f t="shared" si="10"/>
        <v>0</v>
      </c>
      <c r="W61">
        <f t="shared" si="11"/>
        <v>0</v>
      </c>
      <c r="X61">
        <f t="shared" si="12"/>
        <v>45</v>
      </c>
      <c r="Y61">
        <f t="shared" si="13"/>
        <v>0</v>
      </c>
      <c r="Z61">
        <f t="shared" si="14"/>
        <v>0</v>
      </c>
      <c r="AA61">
        <f t="shared" si="15"/>
        <v>1</v>
      </c>
      <c r="AB61">
        <f t="shared" si="16"/>
        <v>0</v>
      </c>
      <c r="AC61">
        <f t="shared" si="17"/>
        <v>0</v>
      </c>
      <c r="AD61">
        <f t="shared" si="18"/>
        <v>0</v>
      </c>
      <c r="AE61">
        <f t="shared" si="19"/>
        <v>0</v>
      </c>
    </row>
    <row r="62" spans="2:31">
      <c r="B62" s="10">
        <v>45656</v>
      </c>
      <c r="E62">
        <v>1</v>
      </c>
      <c r="I62">
        <v>2</v>
      </c>
      <c r="R62">
        <f t="shared" si="6"/>
        <v>4</v>
      </c>
      <c r="S62">
        <f t="shared" si="7"/>
        <v>8</v>
      </c>
      <c r="T62">
        <f t="shared" si="8"/>
        <v>5</v>
      </c>
      <c r="U62">
        <f t="shared" si="9"/>
        <v>72</v>
      </c>
      <c r="V62">
        <f t="shared" si="10"/>
        <v>0</v>
      </c>
      <c r="W62">
        <f t="shared" si="11"/>
        <v>0</v>
      </c>
      <c r="X62">
        <f t="shared" si="12"/>
        <v>47</v>
      </c>
      <c r="Y62">
        <f t="shared" si="13"/>
        <v>0</v>
      </c>
      <c r="Z62">
        <f t="shared" si="14"/>
        <v>0</v>
      </c>
      <c r="AA62">
        <f t="shared" si="15"/>
        <v>1</v>
      </c>
      <c r="AB62">
        <f t="shared" si="16"/>
        <v>0</v>
      </c>
      <c r="AC62">
        <f t="shared" si="17"/>
        <v>0</v>
      </c>
      <c r="AD62">
        <f t="shared" si="18"/>
        <v>0</v>
      </c>
      <c r="AE62">
        <f t="shared" si="19"/>
        <v>0</v>
      </c>
    </row>
    <row r="63" spans="2:31">
      <c r="B63" s="10">
        <v>45657</v>
      </c>
      <c r="I63">
        <v>5</v>
      </c>
      <c r="R63">
        <f t="shared" si="6"/>
        <v>4</v>
      </c>
      <c r="S63">
        <f t="shared" si="7"/>
        <v>8</v>
      </c>
      <c r="T63">
        <f t="shared" si="8"/>
        <v>5</v>
      </c>
      <c r="U63">
        <f t="shared" si="9"/>
        <v>72</v>
      </c>
      <c r="V63">
        <f t="shared" si="10"/>
        <v>0</v>
      </c>
      <c r="W63">
        <f t="shared" si="11"/>
        <v>0</v>
      </c>
      <c r="X63">
        <f t="shared" si="12"/>
        <v>52</v>
      </c>
      <c r="Y63">
        <f t="shared" si="13"/>
        <v>0</v>
      </c>
      <c r="Z63">
        <f t="shared" si="14"/>
        <v>0</v>
      </c>
      <c r="AA63">
        <f t="shared" si="15"/>
        <v>1</v>
      </c>
      <c r="AB63">
        <f t="shared" si="16"/>
        <v>0</v>
      </c>
      <c r="AC63">
        <f t="shared" si="17"/>
        <v>0</v>
      </c>
      <c r="AD63">
        <f t="shared" si="18"/>
        <v>0</v>
      </c>
      <c r="AE63">
        <f t="shared" si="19"/>
        <v>0</v>
      </c>
    </row>
    <row r="64" spans="2:31">
      <c r="B64" s="10">
        <v>45658</v>
      </c>
      <c r="I64">
        <v>4</v>
      </c>
      <c r="R64">
        <f t="shared" si="6"/>
        <v>4</v>
      </c>
      <c r="S64">
        <f t="shared" si="7"/>
        <v>8</v>
      </c>
      <c r="T64">
        <f t="shared" si="8"/>
        <v>5</v>
      </c>
      <c r="U64">
        <f t="shared" si="9"/>
        <v>72</v>
      </c>
      <c r="V64">
        <f t="shared" si="10"/>
        <v>0</v>
      </c>
      <c r="W64">
        <f t="shared" si="11"/>
        <v>0</v>
      </c>
      <c r="X64">
        <f t="shared" si="12"/>
        <v>56</v>
      </c>
      <c r="Y64">
        <f t="shared" si="13"/>
        <v>0</v>
      </c>
      <c r="Z64">
        <f t="shared" si="14"/>
        <v>0</v>
      </c>
      <c r="AA64">
        <f t="shared" si="15"/>
        <v>1</v>
      </c>
      <c r="AB64">
        <f t="shared" si="16"/>
        <v>0</v>
      </c>
      <c r="AC64">
        <f t="shared" si="17"/>
        <v>0</v>
      </c>
      <c r="AD64">
        <f t="shared" si="18"/>
        <v>0</v>
      </c>
      <c r="AE64">
        <f t="shared" si="19"/>
        <v>0</v>
      </c>
    </row>
    <row r="65" spans="2:31">
      <c r="B65" s="10">
        <v>45659</v>
      </c>
      <c r="E65">
        <v>1</v>
      </c>
      <c r="F65">
        <v>1</v>
      </c>
      <c r="I65">
        <v>4</v>
      </c>
      <c r="R65">
        <f t="shared" si="6"/>
        <v>4</v>
      </c>
      <c r="S65">
        <f t="shared" si="7"/>
        <v>8</v>
      </c>
      <c r="T65">
        <f t="shared" si="8"/>
        <v>6</v>
      </c>
      <c r="U65">
        <f t="shared" si="9"/>
        <v>73</v>
      </c>
      <c r="V65">
        <f t="shared" si="10"/>
        <v>0</v>
      </c>
      <c r="W65">
        <f t="shared" si="11"/>
        <v>0</v>
      </c>
      <c r="X65">
        <f t="shared" si="12"/>
        <v>60</v>
      </c>
      <c r="Y65">
        <f t="shared" si="13"/>
        <v>0</v>
      </c>
      <c r="Z65">
        <f t="shared" si="14"/>
        <v>0</v>
      </c>
      <c r="AA65">
        <f t="shared" si="15"/>
        <v>1</v>
      </c>
      <c r="AB65">
        <f t="shared" si="16"/>
        <v>0</v>
      </c>
      <c r="AC65">
        <f t="shared" si="17"/>
        <v>0</v>
      </c>
      <c r="AD65">
        <f t="shared" si="18"/>
        <v>0</v>
      </c>
      <c r="AE65">
        <f t="shared" si="19"/>
        <v>0</v>
      </c>
    </row>
    <row r="66" spans="2:31">
      <c r="B66" s="10">
        <v>45660</v>
      </c>
      <c r="I66">
        <v>1</v>
      </c>
      <c r="R66">
        <f t="shared" si="6"/>
        <v>4</v>
      </c>
      <c r="S66">
        <f t="shared" si="7"/>
        <v>8</v>
      </c>
      <c r="T66">
        <f t="shared" si="8"/>
        <v>6</v>
      </c>
      <c r="U66">
        <f t="shared" si="9"/>
        <v>73</v>
      </c>
      <c r="V66">
        <f t="shared" si="10"/>
        <v>0</v>
      </c>
      <c r="W66">
        <f t="shared" si="11"/>
        <v>0</v>
      </c>
      <c r="X66">
        <f t="shared" si="12"/>
        <v>61</v>
      </c>
      <c r="Y66">
        <f t="shared" si="13"/>
        <v>0</v>
      </c>
      <c r="Z66">
        <f t="shared" si="14"/>
        <v>0</v>
      </c>
      <c r="AA66">
        <f t="shared" si="15"/>
        <v>1</v>
      </c>
      <c r="AB66">
        <f t="shared" si="16"/>
        <v>0</v>
      </c>
      <c r="AC66">
        <f t="shared" si="17"/>
        <v>0</v>
      </c>
      <c r="AD66">
        <f t="shared" si="18"/>
        <v>0</v>
      </c>
      <c r="AE66">
        <f t="shared" si="19"/>
        <v>0</v>
      </c>
    </row>
    <row r="67" spans="2:31">
      <c r="B67" s="10">
        <v>45661</v>
      </c>
      <c r="I67">
        <v>2</v>
      </c>
      <c r="R67">
        <f t="shared" si="6"/>
        <v>4</v>
      </c>
      <c r="S67">
        <f t="shared" si="7"/>
        <v>8</v>
      </c>
      <c r="T67">
        <f t="shared" si="8"/>
        <v>6</v>
      </c>
      <c r="U67">
        <f t="shared" si="9"/>
        <v>73</v>
      </c>
      <c r="V67">
        <f t="shared" si="10"/>
        <v>0</v>
      </c>
      <c r="W67">
        <f t="shared" si="11"/>
        <v>0</v>
      </c>
      <c r="X67">
        <f t="shared" si="12"/>
        <v>63</v>
      </c>
      <c r="Y67">
        <f t="shared" si="13"/>
        <v>0</v>
      </c>
      <c r="Z67">
        <f t="shared" si="14"/>
        <v>0</v>
      </c>
      <c r="AA67">
        <f t="shared" si="15"/>
        <v>1</v>
      </c>
      <c r="AB67">
        <f t="shared" si="16"/>
        <v>0</v>
      </c>
      <c r="AC67">
        <f t="shared" si="17"/>
        <v>0</v>
      </c>
      <c r="AD67">
        <f t="shared" si="18"/>
        <v>0</v>
      </c>
      <c r="AE67">
        <f t="shared" si="19"/>
        <v>0</v>
      </c>
    </row>
    <row r="68" spans="2:31">
      <c r="B68" s="10">
        <v>45662</v>
      </c>
      <c r="I68">
        <v>2</v>
      </c>
      <c r="R68">
        <f t="shared" si="6"/>
        <v>4</v>
      </c>
      <c r="S68">
        <f t="shared" si="7"/>
        <v>8</v>
      </c>
      <c r="T68">
        <f t="shared" si="8"/>
        <v>6</v>
      </c>
      <c r="U68">
        <f t="shared" si="9"/>
        <v>73</v>
      </c>
      <c r="V68">
        <f t="shared" si="10"/>
        <v>0</v>
      </c>
      <c r="W68">
        <f t="shared" si="11"/>
        <v>0</v>
      </c>
      <c r="X68">
        <f t="shared" si="12"/>
        <v>65</v>
      </c>
      <c r="Y68">
        <f t="shared" si="13"/>
        <v>0</v>
      </c>
      <c r="Z68">
        <f t="shared" si="14"/>
        <v>0</v>
      </c>
      <c r="AA68">
        <f t="shared" si="15"/>
        <v>1</v>
      </c>
      <c r="AB68">
        <f t="shared" si="16"/>
        <v>0</v>
      </c>
      <c r="AC68">
        <f t="shared" si="17"/>
        <v>0</v>
      </c>
      <c r="AD68">
        <f t="shared" si="18"/>
        <v>0</v>
      </c>
      <c r="AE68">
        <f t="shared" si="19"/>
        <v>0</v>
      </c>
    </row>
    <row r="69" spans="2:31">
      <c r="B69" s="10">
        <v>45663</v>
      </c>
      <c r="I69">
        <v>1</v>
      </c>
      <c r="R69">
        <f t="shared" si="6"/>
        <v>4</v>
      </c>
      <c r="S69">
        <f t="shared" si="7"/>
        <v>8</v>
      </c>
      <c r="T69">
        <f t="shared" si="8"/>
        <v>6</v>
      </c>
      <c r="U69">
        <f t="shared" si="9"/>
        <v>73</v>
      </c>
      <c r="V69">
        <f t="shared" si="10"/>
        <v>0</v>
      </c>
      <c r="W69">
        <f t="shared" si="11"/>
        <v>0</v>
      </c>
      <c r="X69">
        <f t="shared" si="12"/>
        <v>66</v>
      </c>
      <c r="Y69">
        <f t="shared" si="13"/>
        <v>0</v>
      </c>
      <c r="Z69">
        <f t="shared" si="14"/>
        <v>0</v>
      </c>
      <c r="AA69">
        <f t="shared" si="15"/>
        <v>1</v>
      </c>
      <c r="AB69">
        <f t="shared" si="16"/>
        <v>0</v>
      </c>
      <c r="AC69">
        <f t="shared" si="17"/>
        <v>0</v>
      </c>
      <c r="AD69">
        <f t="shared" si="18"/>
        <v>0</v>
      </c>
      <c r="AE69">
        <f t="shared" si="19"/>
        <v>0</v>
      </c>
    </row>
    <row r="70" spans="2:31">
      <c r="B70" s="10">
        <v>45665</v>
      </c>
      <c r="H70">
        <v>1</v>
      </c>
      <c r="I70">
        <v>1</v>
      </c>
      <c r="R70">
        <f t="shared" ref="R70:R133" si="20">R69+C70</f>
        <v>4</v>
      </c>
      <c r="S70">
        <f t="shared" ref="S70:S133" si="21">S69+D70</f>
        <v>8</v>
      </c>
      <c r="T70">
        <f t="shared" ref="T70:T133" si="22">T69+E70</f>
        <v>6</v>
      </c>
      <c r="U70">
        <f t="shared" ref="U70:U133" si="23">U69+F70</f>
        <v>73</v>
      </c>
      <c r="V70">
        <f t="shared" ref="V70:V133" si="24">V69+G70</f>
        <v>0</v>
      </c>
      <c r="W70">
        <f t="shared" ref="W70:W133" si="25">W69+H70</f>
        <v>1</v>
      </c>
      <c r="X70">
        <f t="shared" ref="X70:X133" si="26">X69+I70</f>
        <v>67</v>
      </c>
      <c r="Y70">
        <f t="shared" ref="Y70:Y133" si="27">Y69+J70</f>
        <v>0</v>
      </c>
      <c r="Z70">
        <f t="shared" ref="Z70:Z133" si="28">Z69+K70</f>
        <v>0</v>
      </c>
      <c r="AA70">
        <f t="shared" ref="AA70:AA133" si="29">AA69+L70</f>
        <v>1</v>
      </c>
      <c r="AB70">
        <f t="shared" ref="AB70:AB133" si="30">AB69+M70</f>
        <v>0</v>
      </c>
      <c r="AC70">
        <f t="shared" ref="AC70:AC133" si="31">AC69+N70</f>
        <v>0</v>
      </c>
      <c r="AD70">
        <f t="shared" ref="AD70:AD133" si="32">AD69+O70</f>
        <v>0</v>
      </c>
      <c r="AE70">
        <f t="shared" ref="AE70:AE133" si="33">AE69+P70</f>
        <v>0</v>
      </c>
    </row>
    <row r="71" spans="2:31">
      <c r="B71" s="10">
        <v>45666</v>
      </c>
      <c r="I71">
        <v>1</v>
      </c>
      <c r="R71">
        <f t="shared" si="20"/>
        <v>4</v>
      </c>
      <c r="S71">
        <f t="shared" si="21"/>
        <v>8</v>
      </c>
      <c r="T71">
        <f t="shared" si="22"/>
        <v>6</v>
      </c>
      <c r="U71">
        <f t="shared" si="23"/>
        <v>73</v>
      </c>
      <c r="V71">
        <f t="shared" si="24"/>
        <v>0</v>
      </c>
      <c r="W71">
        <f t="shared" si="25"/>
        <v>1</v>
      </c>
      <c r="X71">
        <f t="shared" si="26"/>
        <v>68</v>
      </c>
      <c r="Y71">
        <f t="shared" si="27"/>
        <v>0</v>
      </c>
      <c r="Z71">
        <f t="shared" si="28"/>
        <v>0</v>
      </c>
      <c r="AA71">
        <f t="shared" si="29"/>
        <v>1</v>
      </c>
      <c r="AB71">
        <f t="shared" si="30"/>
        <v>0</v>
      </c>
      <c r="AC71">
        <f t="shared" si="31"/>
        <v>0</v>
      </c>
      <c r="AD71">
        <f t="shared" si="32"/>
        <v>0</v>
      </c>
      <c r="AE71">
        <f t="shared" si="33"/>
        <v>0</v>
      </c>
    </row>
    <row r="72" spans="2:31">
      <c r="B72" s="10">
        <v>45667</v>
      </c>
      <c r="I72">
        <v>2</v>
      </c>
      <c r="R72">
        <f t="shared" si="20"/>
        <v>4</v>
      </c>
      <c r="S72">
        <f t="shared" si="21"/>
        <v>8</v>
      </c>
      <c r="T72">
        <f t="shared" si="22"/>
        <v>6</v>
      </c>
      <c r="U72">
        <f t="shared" si="23"/>
        <v>73</v>
      </c>
      <c r="V72">
        <f t="shared" si="24"/>
        <v>0</v>
      </c>
      <c r="W72">
        <f t="shared" si="25"/>
        <v>1</v>
      </c>
      <c r="X72">
        <f t="shared" si="26"/>
        <v>70</v>
      </c>
      <c r="Y72">
        <f t="shared" si="27"/>
        <v>0</v>
      </c>
      <c r="Z72">
        <f t="shared" si="28"/>
        <v>0</v>
      </c>
      <c r="AA72">
        <f t="shared" si="29"/>
        <v>1</v>
      </c>
      <c r="AB72">
        <f t="shared" si="30"/>
        <v>0</v>
      </c>
      <c r="AC72">
        <f t="shared" si="31"/>
        <v>0</v>
      </c>
      <c r="AD72">
        <f t="shared" si="32"/>
        <v>0</v>
      </c>
      <c r="AE72">
        <f t="shared" si="33"/>
        <v>0</v>
      </c>
    </row>
    <row r="73" spans="2:31">
      <c r="B73" s="10">
        <v>45668</v>
      </c>
      <c r="H73">
        <v>2</v>
      </c>
      <c r="I73">
        <v>3</v>
      </c>
      <c r="R73">
        <f t="shared" si="20"/>
        <v>4</v>
      </c>
      <c r="S73">
        <f t="shared" si="21"/>
        <v>8</v>
      </c>
      <c r="T73">
        <f t="shared" si="22"/>
        <v>6</v>
      </c>
      <c r="U73">
        <f t="shared" si="23"/>
        <v>73</v>
      </c>
      <c r="V73">
        <f t="shared" si="24"/>
        <v>0</v>
      </c>
      <c r="W73">
        <f t="shared" si="25"/>
        <v>3</v>
      </c>
      <c r="X73">
        <f t="shared" si="26"/>
        <v>73</v>
      </c>
      <c r="Y73">
        <f t="shared" si="27"/>
        <v>0</v>
      </c>
      <c r="Z73">
        <f t="shared" si="28"/>
        <v>0</v>
      </c>
      <c r="AA73">
        <f t="shared" si="29"/>
        <v>1</v>
      </c>
      <c r="AB73">
        <f t="shared" si="30"/>
        <v>0</v>
      </c>
      <c r="AC73">
        <f t="shared" si="31"/>
        <v>0</v>
      </c>
      <c r="AD73">
        <f t="shared" si="32"/>
        <v>0</v>
      </c>
      <c r="AE73">
        <f t="shared" si="33"/>
        <v>0</v>
      </c>
    </row>
    <row r="74" spans="2:31">
      <c r="B74" s="10">
        <v>45669</v>
      </c>
      <c r="H74">
        <v>4</v>
      </c>
      <c r="R74">
        <f t="shared" si="20"/>
        <v>4</v>
      </c>
      <c r="S74">
        <f t="shared" si="21"/>
        <v>8</v>
      </c>
      <c r="T74">
        <f t="shared" si="22"/>
        <v>6</v>
      </c>
      <c r="U74">
        <f t="shared" si="23"/>
        <v>73</v>
      </c>
      <c r="V74">
        <f t="shared" si="24"/>
        <v>0</v>
      </c>
      <c r="W74">
        <f t="shared" si="25"/>
        <v>7</v>
      </c>
      <c r="X74">
        <f t="shared" si="26"/>
        <v>73</v>
      </c>
      <c r="Y74">
        <f t="shared" si="27"/>
        <v>0</v>
      </c>
      <c r="Z74">
        <f t="shared" si="28"/>
        <v>0</v>
      </c>
      <c r="AA74">
        <f t="shared" si="29"/>
        <v>1</v>
      </c>
      <c r="AB74">
        <f t="shared" si="30"/>
        <v>0</v>
      </c>
      <c r="AC74">
        <f t="shared" si="31"/>
        <v>0</v>
      </c>
      <c r="AD74">
        <f t="shared" si="32"/>
        <v>0</v>
      </c>
      <c r="AE74">
        <f t="shared" si="33"/>
        <v>0</v>
      </c>
    </row>
    <row r="75" spans="2:31">
      <c r="B75" s="10">
        <v>45670</v>
      </c>
      <c r="H75">
        <v>4</v>
      </c>
      <c r="I75">
        <v>1</v>
      </c>
      <c r="R75">
        <f t="shared" si="20"/>
        <v>4</v>
      </c>
      <c r="S75">
        <f t="shared" si="21"/>
        <v>8</v>
      </c>
      <c r="T75">
        <f t="shared" si="22"/>
        <v>6</v>
      </c>
      <c r="U75">
        <f t="shared" si="23"/>
        <v>73</v>
      </c>
      <c r="V75">
        <f t="shared" si="24"/>
        <v>0</v>
      </c>
      <c r="W75">
        <f t="shared" si="25"/>
        <v>11</v>
      </c>
      <c r="X75">
        <f t="shared" si="26"/>
        <v>74</v>
      </c>
      <c r="Y75">
        <f t="shared" si="27"/>
        <v>0</v>
      </c>
      <c r="Z75">
        <f t="shared" si="28"/>
        <v>0</v>
      </c>
      <c r="AA75">
        <f t="shared" si="29"/>
        <v>1</v>
      </c>
      <c r="AB75">
        <f t="shared" si="30"/>
        <v>0</v>
      </c>
      <c r="AC75">
        <f t="shared" si="31"/>
        <v>0</v>
      </c>
      <c r="AD75">
        <f t="shared" si="32"/>
        <v>0</v>
      </c>
      <c r="AE75">
        <f t="shared" si="33"/>
        <v>0</v>
      </c>
    </row>
    <row r="76" spans="2:31">
      <c r="B76" s="10">
        <v>45671</v>
      </c>
      <c r="H76">
        <v>4</v>
      </c>
      <c r="I76">
        <v>1</v>
      </c>
      <c r="R76">
        <f t="shared" si="20"/>
        <v>4</v>
      </c>
      <c r="S76">
        <f t="shared" si="21"/>
        <v>8</v>
      </c>
      <c r="T76">
        <f t="shared" si="22"/>
        <v>6</v>
      </c>
      <c r="U76">
        <f t="shared" si="23"/>
        <v>73</v>
      </c>
      <c r="V76">
        <f t="shared" si="24"/>
        <v>0</v>
      </c>
      <c r="W76">
        <f t="shared" si="25"/>
        <v>15</v>
      </c>
      <c r="X76">
        <f t="shared" si="26"/>
        <v>75</v>
      </c>
      <c r="Y76">
        <f t="shared" si="27"/>
        <v>0</v>
      </c>
      <c r="Z76">
        <f t="shared" si="28"/>
        <v>0</v>
      </c>
      <c r="AA76">
        <f t="shared" si="29"/>
        <v>1</v>
      </c>
      <c r="AB76">
        <f t="shared" si="30"/>
        <v>0</v>
      </c>
      <c r="AC76">
        <f t="shared" si="31"/>
        <v>0</v>
      </c>
      <c r="AD76">
        <f t="shared" si="32"/>
        <v>0</v>
      </c>
      <c r="AE76">
        <f t="shared" si="33"/>
        <v>0</v>
      </c>
    </row>
    <row r="77" spans="2:31">
      <c r="B77" s="10">
        <v>45672</v>
      </c>
      <c r="H77">
        <v>3</v>
      </c>
      <c r="I77">
        <v>2</v>
      </c>
      <c r="R77">
        <f t="shared" si="20"/>
        <v>4</v>
      </c>
      <c r="S77">
        <f t="shared" si="21"/>
        <v>8</v>
      </c>
      <c r="T77">
        <f t="shared" si="22"/>
        <v>6</v>
      </c>
      <c r="U77">
        <f t="shared" si="23"/>
        <v>73</v>
      </c>
      <c r="V77">
        <f t="shared" si="24"/>
        <v>0</v>
      </c>
      <c r="W77">
        <f t="shared" si="25"/>
        <v>18</v>
      </c>
      <c r="X77">
        <f t="shared" si="26"/>
        <v>77</v>
      </c>
      <c r="Y77">
        <f t="shared" si="27"/>
        <v>0</v>
      </c>
      <c r="Z77">
        <f t="shared" si="28"/>
        <v>0</v>
      </c>
      <c r="AA77">
        <f t="shared" si="29"/>
        <v>1</v>
      </c>
      <c r="AB77">
        <f t="shared" si="30"/>
        <v>0</v>
      </c>
      <c r="AC77">
        <f t="shared" si="31"/>
        <v>0</v>
      </c>
      <c r="AD77">
        <f t="shared" si="32"/>
        <v>0</v>
      </c>
      <c r="AE77">
        <f t="shared" si="33"/>
        <v>0</v>
      </c>
    </row>
    <row r="78" spans="2:31">
      <c r="B78" s="10">
        <v>45673</v>
      </c>
      <c r="H78">
        <v>2</v>
      </c>
      <c r="I78">
        <v>2</v>
      </c>
      <c r="R78">
        <f t="shared" si="20"/>
        <v>4</v>
      </c>
      <c r="S78">
        <f t="shared" si="21"/>
        <v>8</v>
      </c>
      <c r="T78">
        <f t="shared" si="22"/>
        <v>6</v>
      </c>
      <c r="U78">
        <f t="shared" si="23"/>
        <v>73</v>
      </c>
      <c r="V78">
        <f t="shared" si="24"/>
        <v>0</v>
      </c>
      <c r="W78">
        <f t="shared" si="25"/>
        <v>20</v>
      </c>
      <c r="X78">
        <f t="shared" si="26"/>
        <v>79</v>
      </c>
      <c r="Y78">
        <f t="shared" si="27"/>
        <v>0</v>
      </c>
      <c r="Z78">
        <f t="shared" si="28"/>
        <v>0</v>
      </c>
      <c r="AA78">
        <f t="shared" si="29"/>
        <v>1</v>
      </c>
      <c r="AB78">
        <f t="shared" si="30"/>
        <v>0</v>
      </c>
      <c r="AC78">
        <f t="shared" si="31"/>
        <v>0</v>
      </c>
      <c r="AD78">
        <f t="shared" si="32"/>
        <v>0</v>
      </c>
      <c r="AE78">
        <f t="shared" si="33"/>
        <v>0</v>
      </c>
    </row>
    <row r="79" spans="2:31">
      <c r="B79" s="10">
        <v>45674</v>
      </c>
      <c r="F79">
        <v>1</v>
      </c>
      <c r="H79">
        <v>5</v>
      </c>
      <c r="I79">
        <v>4</v>
      </c>
      <c r="R79">
        <f t="shared" si="20"/>
        <v>4</v>
      </c>
      <c r="S79">
        <f t="shared" si="21"/>
        <v>8</v>
      </c>
      <c r="T79">
        <f t="shared" si="22"/>
        <v>6</v>
      </c>
      <c r="U79">
        <f t="shared" si="23"/>
        <v>74</v>
      </c>
      <c r="V79">
        <f t="shared" si="24"/>
        <v>0</v>
      </c>
      <c r="W79">
        <f t="shared" si="25"/>
        <v>25</v>
      </c>
      <c r="X79">
        <f t="shared" si="26"/>
        <v>83</v>
      </c>
      <c r="Y79">
        <f t="shared" si="27"/>
        <v>0</v>
      </c>
      <c r="Z79">
        <f t="shared" si="28"/>
        <v>0</v>
      </c>
      <c r="AA79">
        <f t="shared" si="29"/>
        <v>1</v>
      </c>
      <c r="AB79">
        <f t="shared" si="30"/>
        <v>0</v>
      </c>
      <c r="AC79">
        <f t="shared" si="31"/>
        <v>0</v>
      </c>
      <c r="AD79">
        <f t="shared" si="32"/>
        <v>0</v>
      </c>
      <c r="AE79">
        <f t="shared" si="33"/>
        <v>0</v>
      </c>
    </row>
    <row r="80" spans="2:31">
      <c r="B80" s="10">
        <v>45676</v>
      </c>
      <c r="H80">
        <v>1</v>
      </c>
      <c r="R80">
        <f t="shared" si="20"/>
        <v>4</v>
      </c>
      <c r="S80">
        <f t="shared" si="21"/>
        <v>8</v>
      </c>
      <c r="T80">
        <f t="shared" si="22"/>
        <v>6</v>
      </c>
      <c r="U80">
        <f t="shared" si="23"/>
        <v>74</v>
      </c>
      <c r="V80">
        <f t="shared" si="24"/>
        <v>0</v>
      </c>
      <c r="W80">
        <f t="shared" si="25"/>
        <v>26</v>
      </c>
      <c r="X80">
        <f t="shared" si="26"/>
        <v>83</v>
      </c>
      <c r="Y80">
        <f t="shared" si="27"/>
        <v>0</v>
      </c>
      <c r="Z80">
        <f t="shared" si="28"/>
        <v>0</v>
      </c>
      <c r="AA80">
        <f t="shared" si="29"/>
        <v>1</v>
      </c>
      <c r="AB80">
        <f t="shared" si="30"/>
        <v>0</v>
      </c>
      <c r="AC80">
        <f t="shared" si="31"/>
        <v>0</v>
      </c>
      <c r="AD80">
        <f t="shared" si="32"/>
        <v>0</v>
      </c>
      <c r="AE80">
        <f t="shared" si="33"/>
        <v>0</v>
      </c>
    </row>
    <row r="81" spans="2:31">
      <c r="B81" s="10">
        <v>45677</v>
      </c>
      <c r="H81">
        <v>2</v>
      </c>
      <c r="R81">
        <f t="shared" si="20"/>
        <v>4</v>
      </c>
      <c r="S81">
        <f t="shared" si="21"/>
        <v>8</v>
      </c>
      <c r="T81">
        <f t="shared" si="22"/>
        <v>6</v>
      </c>
      <c r="U81">
        <f t="shared" si="23"/>
        <v>74</v>
      </c>
      <c r="V81">
        <f t="shared" si="24"/>
        <v>0</v>
      </c>
      <c r="W81">
        <f t="shared" si="25"/>
        <v>28</v>
      </c>
      <c r="X81">
        <f t="shared" si="26"/>
        <v>83</v>
      </c>
      <c r="Y81">
        <f t="shared" si="27"/>
        <v>0</v>
      </c>
      <c r="Z81">
        <f t="shared" si="28"/>
        <v>0</v>
      </c>
      <c r="AA81">
        <f t="shared" si="29"/>
        <v>1</v>
      </c>
      <c r="AB81">
        <f t="shared" si="30"/>
        <v>0</v>
      </c>
      <c r="AC81">
        <f t="shared" si="31"/>
        <v>0</v>
      </c>
      <c r="AD81">
        <f t="shared" si="32"/>
        <v>0</v>
      </c>
      <c r="AE81">
        <f t="shared" si="33"/>
        <v>0</v>
      </c>
    </row>
    <row r="82" spans="2:31">
      <c r="B82" s="10">
        <v>45678</v>
      </c>
      <c r="H82">
        <v>2</v>
      </c>
      <c r="I82">
        <v>1</v>
      </c>
      <c r="R82">
        <f t="shared" si="20"/>
        <v>4</v>
      </c>
      <c r="S82">
        <f t="shared" si="21"/>
        <v>8</v>
      </c>
      <c r="T82">
        <f t="shared" si="22"/>
        <v>6</v>
      </c>
      <c r="U82">
        <f t="shared" si="23"/>
        <v>74</v>
      </c>
      <c r="V82">
        <f t="shared" si="24"/>
        <v>0</v>
      </c>
      <c r="W82">
        <f t="shared" si="25"/>
        <v>30</v>
      </c>
      <c r="X82">
        <f t="shared" si="26"/>
        <v>84</v>
      </c>
      <c r="Y82">
        <f t="shared" si="27"/>
        <v>0</v>
      </c>
      <c r="Z82">
        <f t="shared" si="28"/>
        <v>0</v>
      </c>
      <c r="AA82">
        <f t="shared" si="29"/>
        <v>1</v>
      </c>
      <c r="AB82">
        <f t="shared" si="30"/>
        <v>0</v>
      </c>
      <c r="AC82">
        <f t="shared" si="31"/>
        <v>0</v>
      </c>
      <c r="AD82">
        <f t="shared" si="32"/>
        <v>0</v>
      </c>
      <c r="AE82">
        <f t="shared" si="33"/>
        <v>0</v>
      </c>
    </row>
    <row r="83" spans="2:31">
      <c r="B83" s="10">
        <v>45679</v>
      </c>
      <c r="H83">
        <v>1</v>
      </c>
      <c r="R83">
        <f t="shared" si="20"/>
        <v>4</v>
      </c>
      <c r="S83">
        <f t="shared" si="21"/>
        <v>8</v>
      </c>
      <c r="T83">
        <f t="shared" si="22"/>
        <v>6</v>
      </c>
      <c r="U83">
        <f t="shared" si="23"/>
        <v>74</v>
      </c>
      <c r="V83">
        <f t="shared" si="24"/>
        <v>0</v>
      </c>
      <c r="W83">
        <f t="shared" si="25"/>
        <v>31</v>
      </c>
      <c r="X83">
        <f t="shared" si="26"/>
        <v>84</v>
      </c>
      <c r="Y83">
        <f t="shared" si="27"/>
        <v>0</v>
      </c>
      <c r="Z83">
        <f t="shared" si="28"/>
        <v>0</v>
      </c>
      <c r="AA83">
        <f t="shared" si="29"/>
        <v>1</v>
      </c>
      <c r="AB83">
        <f t="shared" si="30"/>
        <v>0</v>
      </c>
      <c r="AC83">
        <f t="shared" si="31"/>
        <v>0</v>
      </c>
      <c r="AD83">
        <f t="shared" si="32"/>
        <v>0</v>
      </c>
      <c r="AE83">
        <f t="shared" si="33"/>
        <v>0</v>
      </c>
    </row>
    <row r="84" spans="2:31">
      <c r="B84" s="10">
        <v>45680</v>
      </c>
      <c r="H84">
        <v>1</v>
      </c>
      <c r="R84">
        <f t="shared" si="20"/>
        <v>4</v>
      </c>
      <c r="S84">
        <f t="shared" si="21"/>
        <v>8</v>
      </c>
      <c r="T84">
        <f t="shared" si="22"/>
        <v>6</v>
      </c>
      <c r="U84">
        <f t="shared" si="23"/>
        <v>74</v>
      </c>
      <c r="V84">
        <f t="shared" si="24"/>
        <v>0</v>
      </c>
      <c r="W84">
        <f t="shared" si="25"/>
        <v>32</v>
      </c>
      <c r="X84">
        <f t="shared" si="26"/>
        <v>84</v>
      </c>
      <c r="Y84">
        <f t="shared" si="27"/>
        <v>0</v>
      </c>
      <c r="Z84">
        <f t="shared" si="28"/>
        <v>0</v>
      </c>
      <c r="AA84">
        <f t="shared" si="29"/>
        <v>1</v>
      </c>
      <c r="AB84">
        <f t="shared" si="30"/>
        <v>0</v>
      </c>
      <c r="AC84">
        <f t="shared" si="31"/>
        <v>0</v>
      </c>
      <c r="AD84">
        <f t="shared" si="32"/>
        <v>0</v>
      </c>
      <c r="AE84">
        <f t="shared" si="33"/>
        <v>0</v>
      </c>
    </row>
    <row r="85" spans="2:31">
      <c r="B85" s="10">
        <v>45681</v>
      </c>
      <c r="H85">
        <v>2</v>
      </c>
      <c r="R85">
        <f t="shared" si="20"/>
        <v>4</v>
      </c>
      <c r="S85">
        <f t="shared" si="21"/>
        <v>8</v>
      </c>
      <c r="T85">
        <f t="shared" si="22"/>
        <v>6</v>
      </c>
      <c r="U85">
        <f t="shared" si="23"/>
        <v>74</v>
      </c>
      <c r="V85">
        <f t="shared" si="24"/>
        <v>0</v>
      </c>
      <c r="W85">
        <f t="shared" si="25"/>
        <v>34</v>
      </c>
      <c r="X85">
        <f t="shared" si="26"/>
        <v>84</v>
      </c>
      <c r="Y85">
        <f t="shared" si="27"/>
        <v>0</v>
      </c>
      <c r="Z85">
        <f t="shared" si="28"/>
        <v>0</v>
      </c>
      <c r="AA85">
        <f t="shared" si="29"/>
        <v>1</v>
      </c>
      <c r="AB85">
        <f t="shared" si="30"/>
        <v>0</v>
      </c>
      <c r="AC85">
        <f t="shared" si="31"/>
        <v>0</v>
      </c>
      <c r="AD85">
        <f t="shared" si="32"/>
        <v>0</v>
      </c>
      <c r="AE85">
        <f t="shared" si="33"/>
        <v>0</v>
      </c>
    </row>
    <row r="86" spans="2:31">
      <c r="B86" s="10">
        <v>45682</v>
      </c>
      <c r="F86">
        <v>1</v>
      </c>
      <c r="H86">
        <v>2</v>
      </c>
      <c r="R86">
        <f t="shared" si="20"/>
        <v>4</v>
      </c>
      <c r="S86">
        <f t="shared" si="21"/>
        <v>8</v>
      </c>
      <c r="T86">
        <f t="shared" si="22"/>
        <v>6</v>
      </c>
      <c r="U86">
        <f t="shared" si="23"/>
        <v>75</v>
      </c>
      <c r="V86">
        <f t="shared" si="24"/>
        <v>0</v>
      </c>
      <c r="W86">
        <f t="shared" si="25"/>
        <v>36</v>
      </c>
      <c r="X86">
        <f t="shared" si="26"/>
        <v>84</v>
      </c>
      <c r="Y86">
        <f t="shared" si="27"/>
        <v>0</v>
      </c>
      <c r="Z86">
        <f t="shared" si="28"/>
        <v>0</v>
      </c>
      <c r="AA86">
        <f t="shared" si="29"/>
        <v>1</v>
      </c>
      <c r="AB86">
        <f t="shared" si="30"/>
        <v>0</v>
      </c>
      <c r="AC86">
        <f t="shared" si="31"/>
        <v>0</v>
      </c>
      <c r="AD86">
        <f t="shared" si="32"/>
        <v>0</v>
      </c>
      <c r="AE86">
        <f t="shared" si="33"/>
        <v>0</v>
      </c>
    </row>
    <row r="87" spans="2:31">
      <c r="B87" s="10">
        <v>45683</v>
      </c>
      <c r="H87">
        <v>2</v>
      </c>
      <c r="R87">
        <f t="shared" si="20"/>
        <v>4</v>
      </c>
      <c r="S87">
        <f t="shared" si="21"/>
        <v>8</v>
      </c>
      <c r="T87">
        <f t="shared" si="22"/>
        <v>6</v>
      </c>
      <c r="U87">
        <f t="shared" si="23"/>
        <v>75</v>
      </c>
      <c r="V87">
        <f t="shared" si="24"/>
        <v>0</v>
      </c>
      <c r="W87">
        <f t="shared" si="25"/>
        <v>38</v>
      </c>
      <c r="X87">
        <f t="shared" si="26"/>
        <v>84</v>
      </c>
      <c r="Y87">
        <f t="shared" si="27"/>
        <v>0</v>
      </c>
      <c r="Z87">
        <f t="shared" si="28"/>
        <v>0</v>
      </c>
      <c r="AA87">
        <f t="shared" si="29"/>
        <v>1</v>
      </c>
      <c r="AB87">
        <f t="shared" si="30"/>
        <v>0</v>
      </c>
      <c r="AC87">
        <f t="shared" si="31"/>
        <v>0</v>
      </c>
      <c r="AD87">
        <f t="shared" si="32"/>
        <v>0</v>
      </c>
      <c r="AE87">
        <f t="shared" si="33"/>
        <v>0</v>
      </c>
    </row>
    <row r="88" spans="2:31">
      <c r="B88" s="10">
        <v>45684</v>
      </c>
      <c r="H88">
        <v>1</v>
      </c>
      <c r="R88">
        <f t="shared" si="20"/>
        <v>4</v>
      </c>
      <c r="S88">
        <f t="shared" si="21"/>
        <v>8</v>
      </c>
      <c r="T88">
        <f t="shared" si="22"/>
        <v>6</v>
      </c>
      <c r="U88">
        <f t="shared" si="23"/>
        <v>75</v>
      </c>
      <c r="V88">
        <f t="shared" si="24"/>
        <v>0</v>
      </c>
      <c r="W88">
        <f t="shared" si="25"/>
        <v>39</v>
      </c>
      <c r="X88">
        <f t="shared" si="26"/>
        <v>84</v>
      </c>
      <c r="Y88">
        <f t="shared" si="27"/>
        <v>0</v>
      </c>
      <c r="Z88">
        <f t="shared" si="28"/>
        <v>0</v>
      </c>
      <c r="AA88">
        <f t="shared" si="29"/>
        <v>1</v>
      </c>
      <c r="AB88">
        <f t="shared" si="30"/>
        <v>0</v>
      </c>
      <c r="AC88">
        <f t="shared" si="31"/>
        <v>0</v>
      </c>
      <c r="AD88">
        <f t="shared" si="32"/>
        <v>0</v>
      </c>
      <c r="AE88">
        <f t="shared" si="33"/>
        <v>0</v>
      </c>
    </row>
    <row r="89" spans="2:31">
      <c r="B89" s="10">
        <v>45685</v>
      </c>
      <c r="H89">
        <v>3</v>
      </c>
      <c r="R89">
        <f t="shared" si="20"/>
        <v>4</v>
      </c>
      <c r="S89">
        <f t="shared" si="21"/>
        <v>8</v>
      </c>
      <c r="T89">
        <f t="shared" si="22"/>
        <v>6</v>
      </c>
      <c r="U89">
        <f t="shared" si="23"/>
        <v>75</v>
      </c>
      <c r="V89">
        <f t="shared" si="24"/>
        <v>0</v>
      </c>
      <c r="W89">
        <f t="shared" si="25"/>
        <v>42</v>
      </c>
      <c r="X89">
        <f t="shared" si="26"/>
        <v>84</v>
      </c>
      <c r="Y89">
        <f t="shared" si="27"/>
        <v>0</v>
      </c>
      <c r="Z89">
        <f t="shared" si="28"/>
        <v>0</v>
      </c>
      <c r="AA89">
        <f t="shared" si="29"/>
        <v>1</v>
      </c>
      <c r="AB89">
        <f t="shared" si="30"/>
        <v>0</v>
      </c>
      <c r="AC89">
        <f t="shared" si="31"/>
        <v>0</v>
      </c>
      <c r="AD89">
        <f t="shared" si="32"/>
        <v>0</v>
      </c>
      <c r="AE89">
        <f t="shared" si="33"/>
        <v>0</v>
      </c>
    </row>
    <row r="90" spans="2:31">
      <c r="B90" s="10">
        <v>45686</v>
      </c>
      <c r="H90">
        <v>1</v>
      </c>
      <c r="R90">
        <f t="shared" si="20"/>
        <v>4</v>
      </c>
      <c r="S90">
        <f t="shared" si="21"/>
        <v>8</v>
      </c>
      <c r="T90">
        <f t="shared" si="22"/>
        <v>6</v>
      </c>
      <c r="U90">
        <f t="shared" si="23"/>
        <v>75</v>
      </c>
      <c r="V90">
        <f t="shared" si="24"/>
        <v>0</v>
      </c>
      <c r="W90">
        <f t="shared" si="25"/>
        <v>43</v>
      </c>
      <c r="X90">
        <f t="shared" si="26"/>
        <v>84</v>
      </c>
      <c r="Y90">
        <f t="shared" si="27"/>
        <v>0</v>
      </c>
      <c r="Z90">
        <f t="shared" si="28"/>
        <v>0</v>
      </c>
      <c r="AA90">
        <f t="shared" si="29"/>
        <v>1</v>
      </c>
      <c r="AB90">
        <f t="shared" si="30"/>
        <v>0</v>
      </c>
      <c r="AC90">
        <f t="shared" si="31"/>
        <v>0</v>
      </c>
      <c r="AD90">
        <f t="shared" si="32"/>
        <v>0</v>
      </c>
      <c r="AE90">
        <f t="shared" si="33"/>
        <v>0</v>
      </c>
    </row>
    <row r="91" spans="2:31">
      <c r="B91" s="10">
        <v>45687</v>
      </c>
      <c r="H91">
        <v>4</v>
      </c>
      <c r="R91">
        <f t="shared" si="20"/>
        <v>4</v>
      </c>
      <c r="S91">
        <f t="shared" si="21"/>
        <v>8</v>
      </c>
      <c r="T91">
        <f t="shared" si="22"/>
        <v>6</v>
      </c>
      <c r="U91">
        <f t="shared" si="23"/>
        <v>75</v>
      </c>
      <c r="V91">
        <f t="shared" si="24"/>
        <v>0</v>
      </c>
      <c r="W91">
        <f t="shared" si="25"/>
        <v>47</v>
      </c>
      <c r="X91">
        <f t="shared" si="26"/>
        <v>84</v>
      </c>
      <c r="Y91">
        <f t="shared" si="27"/>
        <v>0</v>
      </c>
      <c r="Z91">
        <f t="shared" si="28"/>
        <v>0</v>
      </c>
      <c r="AA91">
        <f t="shared" si="29"/>
        <v>1</v>
      </c>
      <c r="AB91">
        <f t="shared" si="30"/>
        <v>0</v>
      </c>
      <c r="AC91">
        <f t="shared" si="31"/>
        <v>0</v>
      </c>
      <c r="AD91">
        <f t="shared" si="32"/>
        <v>0</v>
      </c>
      <c r="AE91">
        <f t="shared" si="33"/>
        <v>0</v>
      </c>
    </row>
    <row r="92" spans="2:31">
      <c r="B92" s="10">
        <v>45688</v>
      </c>
      <c r="H92">
        <v>2</v>
      </c>
      <c r="R92">
        <f t="shared" si="20"/>
        <v>4</v>
      </c>
      <c r="S92">
        <f t="shared" si="21"/>
        <v>8</v>
      </c>
      <c r="T92">
        <f t="shared" si="22"/>
        <v>6</v>
      </c>
      <c r="U92">
        <f t="shared" si="23"/>
        <v>75</v>
      </c>
      <c r="V92">
        <f t="shared" si="24"/>
        <v>0</v>
      </c>
      <c r="W92">
        <f t="shared" si="25"/>
        <v>49</v>
      </c>
      <c r="X92">
        <f t="shared" si="26"/>
        <v>84</v>
      </c>
      <c r="Y92">
        <f t="shared" si="27"/>
        <v>0</v>
      </c>
      <c r="Z92">
        <f t="shared" si="28"/>
        <v>0</v>
      </c>
      <c r="AA92">
        <f t="shared" si="29"/>
        <v>1</v>
      </c>
      <c r="AB92">
        <f t="shared" si="30"/>
        <v>0</v>
      </c>
      <c r="AC92">
        <f t="shared" si="31"/>
        <v>0</v>
      </c>
      <c r="AD92">
        <f t="shared" si="32"/>
        <v>0</v>
      </c>
      <c r="AE92">
        <f t="shared" si="33"/>
        <v>0</v>
      </c>
    </row>
    <row r="93" spans="2:31">
      <c r="B93" s="10">
        <v>45689</v>
      </c>
      <c r="H93">
        <v>1</v>
      </c>
      <c r="R93">
        <f t="shared" si="20"/>
        <v>4</v>
      </c>
      <c r="S93">
        <f t="shared" si="21"/>
        <v>8</v>
      </c>
      <c r="T93">
        <f t="shared" si="22"/>
        <v>6</v>
      </c>
      <c r="U93">
        <f t="shared" si="23"/>
        <v>75</v>
      </c>
      <c r="V93">
        <f t="shared" si="24"/>
        <v>0</v>
      </c>
      <c r="W93">
        <f t="shared" si="25"/>
        <v>50</v>
      </c>
      <c r="X93">
        <f t="shared" si="26"/>
        <v>84</v>
      </c>
      <c r="Y93">
        <f t="shared" si="27"/>
        <v>0</v>
      </c>
      <c r="Z93">
        <f t="shared" si="28"/>
        <v>0</v>
      </c>
      <c r="AA93">
        <f t="shared" si="29"/>
        <v>1</v>
      </c>
      <c r="AB93">
        <f t="shared" si="30"/>
        <v>0</v>
      </c>
      <c r="AC93">
        <f t="shared" si="31"/>
        <v>0</v>
      </c>
      <c r="AD93">
        <f t="shared" si="32"/>
        <v>0</v>
      </c>
      <c r="AE93">
        <f t="shared" si="33"/>
        <v>0</v>
      </c>
    </row>
    <row r="94" spans="2:31">
      <c r="B94" s="10">
        <v>45690</v>
      </c>
      <c r="H94">
        <v>1</v>
      </c>
      <c r="R94">
        <f t="shared" si="20"/>
        <v>4</v>
      </c>
      <c r="S94">
        <f t="shared" si="21"/>
        <v>8</v>
      </c>
      <c r="T94">
        <f t="shared" si="22"/>
        <v>6</v>
      </c>
      <c r="U94">
        <f t="shared" si="23"/>
        <v>75</v>
      </c>
      <c r="V94">
        <f t="shared" si="24"/>
        <v>0</v>
      </c>
      <c r="W94">
        <f t="shared" si="25"/>
        <v>51</v>
      </c>
      <c r="X94">
        <f t="shared" si="26"/>
        <v>84</v>
      </c>
      <c r="Y94">
        <f t="shared" si="27"/>
        <v>0</v>
      </c>
      <c r="Z94">
        <f t="shared" si="28"/>
        <v>0</v>
      </c>
      <c r="AA94">
        <f t="shared" si="29"/>
        <v>1</v>
      </c>
      <c r="AB94">
        <f t="shared" si="30"/>
        <v>0</v>
      </c>
      <c r="AC94">
        <f t="shared" si="31"/>
        <v>0</v>
      </c>
      <c r="AD94">
        <f t="shared" si="32"/>
        <v>0</v>
      </c>
      <c r="AE94">
        <f t="shared" si="33"/>
        <v>0</v>
      </c>
    </row>
    <row r="95" spans="2:31">
      <c r="B95" s="10">
        <v>45692</v>
      </c>
      <c r="H95">
        <v>5</v>
      </c>
      <c r="R95">
        <f t="shared" si="20"/>
        <v>4</v>
      </c>
      <c r="S95">
        <f t="shared" si="21"/>
        <v>8</v>
      </c>
      <c r="T95">
        <f t="shared" si="22"/>
        <v>6</v>
      </c>
      <c r="U95">
        <f t="shared" si="23"/>
        <v>75</v>
      </c>
      <c r="V95">
        <f t="shared" si="24"/>
        <v>0</v>
      </c>
      <c r="W95">
        <f t="shared" si="25"/>
        <v>56</v>
      </c>
      <c r="X95">
        <f t="shared" si="26"/>
        <v>84</v>
      </c>
      <c r="Y95">
        <f t="shared" si="27"/>
        <v>0</v>
      </c>
      <c r="Z95">
        <f t="shared" si="28"/>
        <v>0</v>
      </c>
      <c r="AA95">
        <f t="shared" si="29"/>
        <v>1</v>
      </c>
      <c r="AB95">
        <f t="shared" si="30"/>
        <v>0</v>
      </c>
      <c r="AC95">
        <f t="shared" si="31"/>
        <v>0</v>
      </c>
      <c r="AD95">
        <f t="shared" si="32"/>
        <v>0</v>
      </c>
      <c r="AE95">
        <f t="shared" si="33"/>
        <v>0</v>
      </c>
    </row>
    <row r="96" spans="2:31">
      <c r="B96" s="10">
        <v>45693</v>
      </c>
      <c r="H96">
        <v>5</v>
      </c>
      <c r="R96">
        <f t="shared" si="20"/>
        <v>4</v>
      </c>
      <c r="S96">
        <f t="shared" si="21"/>
        <v>8</v>
      </c>
      <c r="T96">
        <f t="shared" si="22"/>
        <v>6</v>
      </c>
      <c r="U96">
        <f t="shared" si="23"/>
        <v>75</v>
      </c>
      <c r="V96">
        <f t="shared" si="24"/>
        <v>0</v>
      </c>
      <c r="W96">
        <f t="shared" si="25"/>
        <v>61</v>
      </c>
      <c r="X96">
        <f t="shared" si="26"/>
        <v>84</v>
      </c>
      <c r="Y96">
        <f t="shared" si="27"/>
        <v>0</v>
      </c>
      <c r="Z96">
        <f t="shared" si="28"/>
        <v>0</v>
      </c>
      <c r="AA96">
        <f t="shared" si="29"/>
        <v>1</v>
      </c>
      <c r="AB96">
        <f t="shared" si="30"/>
        <v>0</v>
      </c>
      <c r="AC96">
        <f t="shared" si="31"/>
        <v>0</v>
      </c>
      <c r="AD96">
        <f t="shared" si="32"/>
        <v>0</v>
      </c>
      <c r="AE96">
        <f t="shared" si="33"/>
        <v>0</v>
      </c>
    </row>
    <row r="97" spans="2:31">
      <c r="B97" s="10">
        <v>45694</v>
      </c>
      <c r="H97">
        <v>2</v>
      </c>
      <c r="R97">
        <f t="shared" si="20"/>
        <v>4</v>
      </c>
      <c r="S97">
        <f t="shared" si="21"/>
        <v>8</v>
      </c>
      <c r="T97">
        <f t="shared" si="22"/>
        <v>6</v>
      </c>
      <c r="U97">
        <f t="shared" si="23"/>
        <v>75</v>
      </c>
      <c r="V97">
        <f t="shared" si="24"/>
        <v>0</v>
      </c>
      <c r="W97">
        <f t="shared" si="25"/>
        <v>63</v>
      </c>
      <c r="X97">
        <f t="shared" si="26"/>
        <v>84</v>
      </c>
      <c r="Y97">
        <f t="shared" si="27"/>
        <v>0</v>
      </c>
      <c r="Z97">
        <f t="shared" si="28"/>
        <v>0</v>
      </c>
      <c r="AA97">
        <f t="shared" si="29"/>
        <v>1</v>
      </c>
      <c r="AB97">
        <f t="shared" si="30"/>
        <v>0</v>
      </c>
      <c r="AC97">
        <f t="shared" si="31"/>
        <v>0</v>
      </c>
      <c r="AD97">
        <f t="shared" si="32"/>
        <v>0</v>
      </c>
      <c r="AE97">
        <f t="shared" si="33"/>
        <v>0</v>
      </c>
    </row>
    <row r="98" spans="2:31">
      <c r="B98" s="10">
        <v>45695</v>
      </c>
      <c r="H98">
        <v>5</v>
      </c>
      <c r="R98">
        <f t="shared" si="20"/>
        <v>4</v>
      </c>
      <c r="S98">
        <f t="shared" si="21"/>
        <v>8</v>
      </c>
      <c r="T98">
        <f t="shared" si="22"/>
        <v>6</v>
      </c>
      <c r="U98">
        <f t="shared" si="23"/>
        <v>75</v>
      </c>
      <c r="V98">
        <f t="shared" si="24"/>
        <v>0</v>
      </c>
      <c r="W98">
        <f t="shared" si="25"/>
        <v>68</v>
      </c>
      <c r="X98">
        <f t="shared" si="26"/>
        <v>84</v>
      </c>
      <c r="Y98">
        <f t="shared" si="27"/>
        <v>0</v>
      </c>
      <c r="Z98">
        <f t="shared" si="28"/>
        <v>0</v>
      </c>
      <c r="AA98">
        <f t="shared" si="29"/>
        <v>1</v>
      </c>
      <c r="AB98">
        <f t="shared" si="30"/>
        <v>0</v>
      </c>
      <c r="AC98">
        <f t="shared" si="31"/>
        <v>0</v>
      </c>
      <c r="AD98">
        <f t="shared" si="32"/>
        <v>0</v>
      </c>
      <c r="AE98">
        <f t="shared" si="33"/>
        <v>0</v>
      </c>
    </row>
    <row r="99" spans="2:31">
      <c r="B99" s="10">
        <v>45696</v>
      </c>
      <c r="F99">
        <v>1</v>
      </c>
      <c r="H99">
        <v>1</v>
      </c>
      <c r="R99">
        <f t="shared" si="20"/>
        <v>4</v>
      </c>
      <c r="S99">
        <f t="shared" si="21"/>
        <v>8</v>
      </c>
      <c r="T99">
        <f t="shared" si="22"/>
        <v>6</v>
      </c>
      <c r="U99">
        <f t="shared" si="23"/>
        <v>76</v>
      </c>
      <c r="V99">
        <f t="shared" si="24"/>
        <v>0</v>
      </c>
      <c r="W99">
        <f t="shared" si="25"/>
        <v>69</v>
      </c>
      <c r="X99">
        <f t="shared" si="26"/>
        <v>84</v>
      </c>
      <c r="Y99">
        <f t="shared" si="27"/>
        <v>0</v>
      </c>
      <c r="Z99">
        <f t="shared" si="28"/>
        <v>0</v>
      </c>
      <c r="AA99">
        <f t="shared" si="29"/>
        <v>1</v>
      </c>
      <c r="AB99">
        <f t="shared" si="30"/>
        <v>0</v>
      </c>
      <c r="AC99">
        <f t="shared" si="31"/>
        <v>0</v>
      </c>
      <c r="AD99">
        <f t="shared" si="32"/>
        <v>0</v>
      </c>
      <c r="AE99">
        <f t="shared" si="33"/>
        <v>0</v>
      </c>
    </row>
    <row r="100" spans="2:31">
      <c r="B100" s="10">
        <v>45699</v>
      </c>
      <c r="H100">
        <v>1</v>
      </c>
      <c r="R100">
        <f t="shared" si="20"/>
        <v>4</v>
      </c>
      <c r="S100">
        <f t="shared" si="21"/>
        <v>8</v>
      </c>
      <c r="T100">
        <f t="shared" si="22"/>
        <v>6</v>
      </c>
      <c r="U100">
        <f t="shared" si="23"/>
        <v>76</v>
      </c>
      <c r="V100">
        <f t="shared" si="24"/>
        <v>0</v>
      </c>
      <c r="W100">
        <f t="shared" si="25"/>
        <v>70</v>
      </c>
      <c r="X100">
        <f t="shared" si="26"/>
        <v>84</v>
      </c>
      <c r="Y100">
        <f t="shared" si="27"/>
        <v>0</v>
      </c>
      <c r="Z100">
        <f t="shared" si="28"/>
        <v>0</v>
      </c>
      <c r="AA100">
        <f t="shared" si="29"/>
        <v>1</v>
      </c>
      <c r="AB100">
        <f t="shared" si="30"/>
        <v>0</v>
      </c>
      <c r="AC100">
        <f t="shared" si="31"/>
        <v>0</v>
      </c>
      <c r="AD100">
        <f t="shared" si="32"/>
        <v>0</v>
      </c>
      <c r="AE100">
        <f t="shared" si="33"/>
        <v>0</v>
      </c>
    </row>
    <row r="101" spans="2:31">
      <c r="B101" s="10">
        <v>45701</v>
      </c>
      <c r="H101">
        <v>5</v>
      </c>
      <c r="R101">
        <f t="shared" si="20"/>
        <v>4</v>
      </c>
      <c r="S101">
        <f t="shared" si="21"/>
        <v>8</v>
      </c>
      <c r="T101">
        <f t="shared" si="22"/>
        <v>6</v>
      </c>
      <c r="U101">
        <f t="shared" si="23"/>
        <v>76</v>
      </c>
      <c r="V101">
        <f t="shared" si="24"/>
        <v>0</v>
      </c>
      <c r="W101">
        <f t="shared" si="25"/>
        <v>75</v>
      </c>
      <c r="X101">
        <f t="shared" si="26"/>
        <v>84</v>
      </c>
      <c r="Y101">
        <f t="shared" si="27"/>
        <v>0</v>
      </c>
      <c r="Z101">
        <f t="shared" si="28"/>
        <v>0</v>
      </c>
      <c r="AA101">
        <f t="shared" si="29"/>
        <v>1</v>
      </c>
      <c r="AB101">
        <f t="shared" si="30"/>
        <v>0</v>
      </c>
      <c r="AC101">
        <f t="shared" si="31"/>
        <v>0</v>
      </c>
      <c r="AD101">
        <f t="shared" si="32"/>
        <v>0</v>
      </c>
      <c r="AE101">
        <f t="shared" si="33"/>
        <v>0</v>
      </c>
    </row>
    <row r="102" spans="2:31">
      <c r="B102" s="10">
        <v>45702</v>
      </c>
      <c r="H102">
        <v>9</v>
      </c>
      <c r="R102">
        <f t="shared" si="20"/>
        <v>4</v>
      </c>
      <c r="S102">
        <f t="shared" si="21"/>
        <v>8</v>
      </c>
      <c r="T102">
        <f t="shared" si="22"/>
        <v>6</v>
      </c>
      <c r="U102">
        <f t="shared" si="23"/>
        <v>76</v>
      </c>
      <c r="V102">
        <f t="shared" si="24"/>
        <v>0</v>
      </c>
      <c r="W102">
        <f t="shared" si="25"/>
        <v>84</v>
      </c>
      <c r="X102">
        <f t="shared" si="26"/>
        <v>84</v>
      </c>
      <c r="Y102">
        <f t="shared" si="27"/>
        <v>0</v>
      </c>
      <c r="Z102">
        <f t="shared" si="28"/>
        <v>0</v>
      </c>
      <c r="AA102">
        <f t="shared" si="29"/>
        <v>1</v>
      </c>
      <c r="AB102">
        <f t="shared" si="30"/>
        <v>0</v>
      </c>
      <c r="AC102">
        <f t="shared" si="31"/>
        <v>0</v>
      </c>
      <c r="AD102">
        <f t="shared" si="32"/>
        <v>0</v>
      </c>
      <c r="AE102">
        <f t="shared" si="33"/>
        <v>0</v>
      </c>
    </row>
    <row r="103" spans="2:31">
      <c r="B103" s="10">
        <v>45703</v>
      </c>
      <c r="H103">
        <v>5</v>
      </c>
      <c r="R103">
        <f t="shared" si="20"/>
        <v>4</v>
      </c>
      <c r="S103">
        <f t="shared" si="21"/>
        <v>8</v>
      </c>
      <c r="T103">
        <f t="shared" si="22"/>
        <v>6</v>
      </c>
      <c r="U103">
        <f t="shared" si="23"/>
        <v>76</v>
      </c>
      <c r="V103">
        <f t="shared" si="24"/>
        <v>0</v>
      </c>
      <c r="W103">
        <f t="shared" si="25"/>
        <v>89</v>
      </c>
      <c r="X103">
        <f t="shared" si="26"/>
        <v>84</v>
      </c>
      <c r="Y103">
        <f t="shared" si="27"/>
        <v>0</v>
      </c>
      <c r="Z103">
        <f t="shared" si="28"/>
        <v>0</v>
      </c>
      <c r="AA103">
        <f t="shared" si="29"/>
        <v>1</v>
      </c>
      <c r="AB103">
        <f t="shared" si="30"/>
        <v>0</v>
      </c>
      <c r="AC103">
        <f t="shared" si="31"/>
        <v>0</v>
      </c>
      <c r="AD103">
        <f t="shared" si="32"/>
        <v>0</v>
      </c>
      <c r="AE103">
        <f t="shared" si="33"/>
        <v>0</v>
      </c>
    </row>
    <row r="104" spans="2:31">
      <c r="B104" s="10">
        <v>45704</v>
      </c>
      <c r="H104">
        <v>5</v>
      </c>
      <c r="R104">
        <f t="shared" si="20"/>
        <v>4</v>
      </c>
      <c r="S104">
        <f t="shared" si="21"/>
        <v>8</v>
      </c>
      <c r="T104">
        <f t="shared" si="22"/>
        <v>6</v>
      </c>
      <c r="U104">
        <f t="shared" si="23"/>
        <v>76</v>
      </c>
      <c r="V104">
        <f t="shared" si="24"/>
        <v>0</v>
      </c>
      <c r="W104">
        <f t="shared" si="25"/>
        <v>94</v>
      </c>
      <c r="X104">
        <f t="shared" si="26"/>
        <v>84</v>
      </c>
      <c r="Y104">
        <f t="shared" si="27"/>
        <v>0</v>
      </c>
      <c r="Z104">
        <f t="shared" si="28"/>
        <v>0</v>
      </c>
      <c r="AA104">
        <f t="shared" si="29"/>
        <v>1</v>
      </c>
      <c r="AB104">
        <f t="shared" si="30"/>
        <v>0</v>
      </c>
      <c r="AC104">
        <f t="shared" si="31"/>
        <v>0</v>
      </c>
      <c r="AD104">
        <f t="shared" si="32"/>
        <v>0</v>
      </c>
      <c r="AE104">
        <f t="shared" si="33"/>
        <v>0</v>
      </c>
    </row>
    <row r="105" spans="2:31">
      <c r="B105" s="10">
        <v>45705</v>
      </c>
      <c r="H105">
        <v>2</v>
      </c>
      <c r="R105">
        <f t="shared" si="20"/>
        <v>4</v>
      </c>
      <c r="S105">
        <f t="shared" si="21"/>
        <v>8</v>
      </c>
      <c r="T105">
        <f t="shared" si="22"/>
        <v>6</v>
      </c>
      <c r="U105">
        <f t="shared" si="23"/>
        <v>76</v>
      </c>
      <c r="V105">
        <f t="shared" si="24"/>
        <v>0</v>
      </c>
      <c r="W105">
        <f t="shared" si="25"/>
        <v>96</v>
      </c>
      <c r="X105">
        <f t="shared" si="26"/>
        <v>84</v>
      </c>
      <c r="Y105">
        <f t="shared" si="27"/>
        <v>0</v>
      </c>
      <c r="Z105">
        <f t="shared" si="28"/>
        <v>0</v>
      </c>
      <c r="AA105">
        <f t="shared" si="29"/>
        <v>1</v>
      </c>
      <c r="AB105">
        <f t="shared" si="30"/>
        <v>0</v>
      </c>
      <c r="AC105">
        <f t="shared" si="31"/>
        <v>0</v>
      </c>
      <c r="AD105">
        <f t="shared" si="32"/>
        <v>0</v>
      </c>
      <c r="AE105">
        <f t="shared" si="33"/>
        <v>0</v>
      </c>
    </row>
    <row r="106" spans="2:31">
      <c r="B106" s="10">
        <v>45706</v>
      </c>
      <c r="H106">
        <v>1</v>
      </c>
      <c r="R106">
        <f t="shared" si="20"/>
        <v>4</v>
      </c>
      <c r="S106">
        <f t="shared" si="21"/>
        <v>8</v>
      </c>
      <c r="T106">
        <f t="shared" si="22"/>
        <v>6</v>
      </c>
      <c r="U106">
        <f t="shared" si="23"/>
        <v>76</v>
      </c>
      <c r="V106">
        <f t="shared" si="24"/>
        <v>0</v>
      </c>
      <c r="W106">
        <f t="shared" si="25"/>
        <v>97</v>
      </c>
      <c r="X106">
        <f t="shared" si="26"/>
        <v>84</v>
      </c>
      <c r="Y106">
        <f t="shared" si="27"/>
        <v>0</v>
      </c>
      <c r="Z106">
        <f t="shared" si="28"/>
        <v>0</v>
      </c>
      <c r="AA106">
        <f t="shared" si="29"/>
        <v>1</v>
      </c>
      <c r="AB106">
        <f t="shared" si="30"/>
        <v>0</v>
      </c>
      <c r="AC106">
        <f t="shared" si="31"/>
        <v>0</v>
      </c>
      <c r="AD106">
        <f t="shared" si="32"/>
        <v>0</v>
      </c>
      <c r="AE106">
        <f t="shared" si="33"/>
        <v>0</v>
      </c>
    </row>
    <row r="107" spans="2:31">
      <c r="B107" s="10">
        <v>45709</v>
      </c>
      <c r="H107">
        <v>1</v>
      </c>
      <c r="R107">
        <f t="shared" si="20"/>
        <v>4</v>
      </c>
      <c r="S107">
        <f t="shared" si="21"/>
        <v>8</v>
      </c>
      <c r="T107">
        <f t="shared" si="22"/>
        <v>6</v>
      </c>
      <c r="U107">
        <f t="shared" si="23"/>
        <v>76</v>
      </c>
      <c r="V107">
        <f t="shared" si="24"/>
        <v>0</v>
      </c>
      <c r="W107">
        <f t="shared" si="25"/>
        <v>98</v>
      </c>
      <c r="X107">
        <f t="shared" si="26"/>
        <v>84</v>
      </c>
      <c r="Y107">
        <f t="shared" si="27"/>
        <v>0</v>
      </c>
      <c r="Z107">
        <f t="shared" si="28"/>
        <v>0</v>
      </c>
      <c r="AA107">
        <f t="shared" si="29"/>
        <v>1</v>
      </c>
      <c r="AB107">
        <f t="shared" si="30"/>
        <v>0</v>
      </c>
      <c r="AC107">
        <f t="shared" si="31"/>
        <v>0</v>
      </c>
      <c r="AD107">
        <f t="shared" si="32"/>
        <v>0</v>
      </c>
      <c r="AE107">
        <f t="shared" si="33"/>
        <v>0</v>
      </c>
    </row>
    <row r="108" spans="2:31">
      <c r="B108" s="10">
        <v>45711</v>
      </c>
      <c r="F108">
        <v>3</v>
      </c>
      <c r="R108">
        <f t="shared" si="20"/>
        <v>4</v>
      </c>
      <c r="S108">
        <f t="shared" si="21"/>
        <v>8</v>
      </c>
      <c r="T108">
        <f t="shared" si="22"/>
        <v>6</v>
      </c>
      <c r="U108">
        <f t="shared" si="23"/>
        <v>79</v>
      </c>
      <c r="V108">
        <f t="shared" si="24"/>
        <v>0</v>
      </c>
      <c r="W108">
        <f t="shared" si="25"/>
        <v>98</v>
      </c>
      <c r="X108">
        <f t="shared" si="26"/>
        <v>84</v>
      </c>
      <c r="Y108">
        <f t="shared" si="27"/>
        <v>0</v>
      </c>
      <c r="Z108">
        <f t="shared" si="28"/>
        <v>0</v>
      </c>
      <c r="AA108">
        <f t="shared" si="29"/>
        <v>1</v>
      </c>
      <c r="AB108">
        <f t="shared" si="30"/>
        <v>0</v>
      </c>
      <c r="AC108">
        <f t="shared" si="31"/>
        <v>0</v>
      </c>
      <c r="AD108">
        <f t="shared" si="32"/>
        <v>0</v>
      </c>
      <c r="AE108">
        <f t="shared" si="33"/>
        <v>0</v>
      </c>
    </row>
    <row r="109" spans="2:31">
      <c r="B109" s="10">
        <v>45712</v>
      </c>
      <c r="F109">
        <v>4</v>
      </c>
      <c r="H109">
        <v>1</v>
      </c>
      <c r="R109">
        <f t="shared" si="20"/>
        <v>4</v>
      </c>
      <c r="S109">
        <f t="shared" si="21"/>
        <v>8</v>
      </c>
      <c r="T109">
        <f t="shared" si="22"/>
        <v>6</v>
      </c>
      <c r="U109">
        <f t="shared" si="23"/>
        <v>83</v>
      </c>
      <c r="V109">
        <f t="shared" si="24"/>
        <v>0</v>
      </c>
      <c r="W109">
        <f t="shared" si="25"/>
        <v>99</v>
      </c>
      <c r="X109">
        <f t="shared" si="26"/>
        <v>84</v>
      </c>
      <c r="Y109">
        <f t="shared" si="27"/>
        <v>0</v>
      </c>
      <c r="Z109">
        <f t="shared" si="28"/>
        <v>0</v>
      </c>
      <c r="AA109">
        <f t="shared" si="29"/>
        <v>1</v>
      </c>
      <c r="AB109">
        <f t="shared" si="30"/>
        <v>0</v>
      </c>
      <c r="AC109">
        <f t="shared" si="31"/>
        <v>0</v>
      </c>
      <c r="AD109">
        <f t="shared" si="32"/>
        <v>0</v>
      </c>
      <c r="AE109">
        <f t="shared" si="33"/>
        <v>0</v>
      </c>
    </row>
    <row r="110" spans="2:31">
      <c r="B110" s="10">
        <v>45713</v>
      </c>
      <c r="F110">
        <v>7</v>
      </c>
      <c r="H110">
        <v>1</v>
      </c>
      <c r="R110">
        <f t="shared" si="20"/>
        <v>4</v>
      </c>
      <c r="S110">
        <f t="shared" si="21"/>
        <v>8</v>
      </c>
      <c r="T110">
        <f t="shared" si="22"/>
        <v>6</v>
      </c>
      <c r="U110">
        <f t="shared" si="23"/>
        <v>90</v>
      </c>
      <c r="V110">
        <f t="shared" si="24"/>
        <v>0</v>
      </c>
      <c r="W110">
        <f t="shared" si="25"/>
        <v>100</v>
      </c>
      <c r="X110">
        <f t="shared" si="26"/>
        <v>84</v>
      </c>
      <c r="Y110">
        <f t="shared" si="27"/>
        <v>0</v>
      </c>
      <c r="Z110">
        <f t="shared" si="28"/>
        <v>0</v>
      </c>
      <c r="AA110">
        <f t="shared" si="29"/>
        <v>1</v>
      </c>
      <c r="AB110">
        <f t="shared" si="30"/>
        <v>0</v>
      </c>
      <c r="AC110">
        <f t="shared" si="31"/>
        <v>0</v>
      </c>
      <c r="AD110">
        <f t="shared" si="32"/>
        <v>0</v>
      </c>
      <c r="AE110">
        <f t="shared" si="33"/>
        <v>0</v>
      </c>
    </row>
    <row r="111" spans="2:31">
      <c r="B111" s="10">
        <v>45714</v>
      </c>
      <c r="F111">
        <v>10</v>
      </c>
      <c r="R111">
        <f t="shared" si="20"/>
        <v>4</v>
      </c>
      <c r="S111">
        <f t="shared" si="21"/>
        <v>8</v>
      </c>
      <c r="T111">
        <f t="shared" si="22"/>
        <v>6</v>
      </c>
      <c r="U111">
        <f t="shared" si="23"/>
        <v>100</v>
      </c>
      <c r="V111">
        <f t="shared" si="24"/>
        <v>0</v>
      </c>
      <c r="W111">
        <f t="shared" si="25"/>
        <v>100</v>
      </c>
      <c r="X111">
        <f t="shared" si="26"/>
        <v>84</v>
      </c>
      <c r="Y111">
        <f t="shared" si="27"/>
        <v>0</v>
      </c>
      <c r="Z111">
        <f t="shared" si="28"/>
        <v>0</v>
      </c>
      <c r="AA111">
        <f t="shared" si="29"/>
        <v>1</v>
      </c>
      <c r="AB111">
        <f t="shared" si="30"/>
        <v>0</v>
      </c>
      <c r="AC111">
        <f t="shared" si="31"/>
        <v>0</v>
      </c>
      <c r="AD111">
        <f t="shared" si="32"/>
        <v>0</v>
      </c>
      <c r="AE111">
        <f t="shared" si="33"/>
        <v>0</v>
      </c>
    </row>
    <row r="112" spans="2:31">
      <c r="B112" s="10">
        <v>45715</v>
      </c>
      <c r="F112">
        <v>3</v>
      </c>
      <c r="R112">
        <f t="shared" si="20"/>
        <v>4</v>
      </c>
      <c r="S112">
        <f t="shared" si="21"/>
        <v>8</v>
      </c>
      <c r="T112">
        <f t="shared" si="22"/>
        <v>6</v>
      </c>
      <c r="U112">
        <f t="shared" si="23"/>
        <v>103</v>
      </c>
      <c r="V112">
        <f t="shared" si="24"/>
        <v>0</v>
      </c>
      <c r="W112">
        <f t="shared" si="25"/>
        <v>100</v>
      </c>
      <c r="X112">
        <f t="shared" si="26"/>
        <v>84</v>
      </c>
      <c r="Y112">
        <f t="shared" si="27"/>
        <v>0</v>
      </c>
      <c r="Z112">
        <f t="shared" si="28"/>
        <v>0</v>
      </c>
      <c r="AA112">
        <f t="shared" si="29"/>
        <v>1</v>
      </c>
      <c r="AB112">
        <f t="shared" si="30"/>
        <v>0</v>
      </c>
      <c r="AC112">
        <f t="shared" si="31"/>
        <v>0</v>
      </c>
      <c r="AD112">
        <f t="shared" si="32"/>
        <v>0</v>
      </c>
      <c r="AE112">
        <f t="shared" si="33"/>
        <v>0</v>
      </c>
    </row>
    <row r="113" spans="2:31">
      <c r="B113" s="10">
        <v>45716</v>
      </c>
      <c r="F113">
        <v>2</v>
      </c>
      <c r="R113">
        <f t="shared" si="20"/>
        <v>4</v>
      </c>
      <c r="S113">
        <f t="shared" si="21"/>
        <v>8</v>
      </c>
      <c r="T113">
        <f t="shared" si="22"/>
        <v>6</v>
      </c>
      <c r="U113">
        <f t="shared" si="23"/>
        <v>105</v>
      </c>
      <c r="V113">
        <f t="shared" si="24"/>
        <v>0</v>
      </c>
      <c r="W113">
        <f t="shared" si="25"/>
        <v>100</v>
      </c>
      <c r="X113">
        <f t="shared" si="26"/>
        <v>84</v>
      </c>
      <c r="Y113">
        <f t="shared" si="27"/>
        <v>0</v>
      </c>
      <c r="Z113">
        <f t="shared" si="28"/>
        <v>0</v>
      </c>
      <c r="AA113">
        <f t="shared" si="29"/>
        <v>1</v>
      </c>
      <c r="AB113">
        <f t="shared" si="30"/>
        <v>0</v>
      </c>
      <c r="AC113">
        <f t="shared" si="31"/>
        <v>0</v>
      </c>
      <c r="AD113">
        <f t="shared" si="32"/>
        <v>0</v>
      </c>
      <c r="AE113">
        <f t="shared" si="33"/>
        <v>0</v>
      </c>
    </row>
    <row r="114" spans="2:31">
      <c r="B114" s="10">
        <v>45717</v>
      </c>
      <c r="I114">
        <v>1</v>
      </c>
      <c r="R114">
        <f t="shared" si="20"/>
        <v>4</v>
      </c>
      <c r="S114">
        <f t="shared" si="21"/>
        <v>8</v>
      </c>
      <c r="T114">
        <f t="shared" si="22"/>
        <v>6</v>
      </c>
      <c r="U114">
        <f t="shared" si="23"/>
        <v>105</v>
      </c>
      <c r="V114">
        <f t="shared" si="24"/>
        <v>0</v>
      </c>
      <c r="W114">
        <f t="shared" si="25"/>
        <v>100</v>
      </c>
      <c r="X114">
        <f t="shared" si="26"/>
        <v>85</v>
      </c>
      <c r="Y114">
        <f t="shared" si="27"/>
        <v>0</v>
      </c>
      <c r="Z114">
        <f t="shared" si="28"/>
        <v>0</v>
      </c>
      <c r="AA114">
        <f t="shared" si="29"/>
        <v>1</v>
      </c>
      <c r="AB114">
        <f t="shared" si="30"/>
        <v>0</v>
      </c>
      <c r="AC114">
        <f t="shared" si="31"/>
        <v>0</v>
      </c>
      <c r="AD114">
        <f t="shared" si="32"/>
        <v>0</v>
      </c>
      <c r="AE114">
        <f t="shared" si="33"/>
        <v>0</v>
      </c>
    </row>
    <row r="115" spans="2:31">
      <c r="B115" s="10">
        <v>45718</v>
      </c>
      <c r="I115">
        <v>1</v>
      </c>
      <c r="R115">
        <f t="shared" si="20"/>
        <v>4</v>
      </c>
      <c r="S115">
        <f t="shared" si="21"/>
        <v>8</v>
      </c>
      <c r="T115">
        <f t="shared" si="22"/>
        <v>6</v>
      </c>
      <c r="U115">
        <f t="shared" si="23"/>
        <v>105</v>
      </c>
      <c r="V115">
        <f t="shared" si="24"/>
        <v>0</v>
      </c>
      <c r="W115">
        <f t="shared" si="25"/>
        <v>100</v>
      </c>
      <c r="X115">
        <f t="shared" si="26"/>
        <v>86</v>
      </c>
      <c r="Y115">
        <f t="shared" si="27"/>
        <v>0</v>
      </c>
      <c r="Z115">
        <f t="shared" si="28"/>
        <v>0</v>
      </c>
      <c r="AA115">
        <f t="shared" si="29"/>
        <v>1</v>
      </c>
      <c r="AB115">
        <f t="shared" si="30"/>
        <v>0</v>
      </c>
      <c r="AC115">
        <f t="shared" si="31"/>
        <v>0</v>
      </c>
      <c r="AD115">
        <f t="shared" si="32"/>
        <v>0</v>
      </c>
      <c r="AE115">
        <f t="shared" si="33"/>
        <v>0</v>
      </c>
    </row>
    <row r="116" spans="2:31">
      <c r="B116" s="10">
        <v>45720</v>
      </c>
      <c r="F116">
        <v>1</v>
      </c>
      <c r="R116">
        <f t="shared" si="20"/>
        <v>4</v>
      </c>
      <c r="S116">
        <f t="shared" si="21"/>
        <v>8</v>
      </c>
      <c r="T116">
        <f t="shared" si="22"/>
        <v>6</v>
      </c>
      <c r="U116">
        <f t="shared" si="23"/>
        <v>106</v>
      </c>
      <c r="V116">
        <f t="shared" si="24"/>
        <v>0</v>
      </c>
      <c r="W116">
        <f t="shared" si="25"/>
        <v>100</v>
      </c>
      <c r="X116">
        <f t="shared" si="26"/>
        <v>86</v>
      </c>
      <c r="Y116">
        <f t="shared" si="27"/>
        <v>0</v>
      </c>
      <c r="Z116">
        <f t="shared" si="28"/>
        <v>0</v>
      </c>
      <c r="AA116">
        <f t="shared" si="29"/>
        <v>1</v>
      </c>
      <c r="AB116">
        <f t="shared" si="30"/>
        <v>0</v>
      </c>
      <c r="AC116">
        <f t="shared" si="31"/>
        <v>0</v>
      </c>
      <c r="AD116">
        <f t="shared" si="32"/>
        <v>0</v>
      </c>
      <c r="AE116">
        <f t="shared" si="33"/>
        <v>0</v>
      </c>
    </row>
    <row r="117" spans="2:31">
      <c r="B117" s="10">
        <v>45721</v>
      </c>
      <c r="I117">
        <v>3</v>
      </c>
      <c r="K117">
        <v>1</v>
      </c>
      <c r="R117">
        <f t="shared" si="20"/>
        <v>4</v>
      </c>
      <c r="S117">
        <f t="shared" si="21"/>
        <v>8</v>
      </c>
      <c r="T117">
        <f t="shared" si="22"/>
        <v>6</v>
      </c>
      <c r="U117">
        <f t="shared" si="23"/>
        <v>106</v>
      </c>
      <c r="V117">
        <f t="shared" si="24"/>
        <v>0</v>
      </c>
      <c r="W117">
        <f t="shared" si="25"/>
        <v>100</v>
      </c>
      <c r="X117">
        <f t="shared" si="26"/>
        <v>89</v>
      </c>
      <c r="Y117">
        <f t="shared" si="27"/>
        <v>0</v>
      </c>
      <c r="Z117">
        <f t="shared" si="28"/>
        <v>1</v>
      </c>
      <c r="AA117">
        <f t="shared" si="29"/>
        <v>1</v>
      </c>
      <c r="AB117">
        <f t="shared" si="30"/>
        <v>0</v>
      </c>
      <c r="AC117">
        <f t="shared" si="31"/>
        <v>0</v>
      </c>
      <c r="AD117">
        <f t="shared" si="32"/>
        <v>0</v>
      </c>
      <c r="AE117">
        <f t="shared" si="33"/>
        <v>0</v>
      </c>
    </row>
    <row r="118" spans="2:31">
      <c r="B118" s="10">
        <v>45723</v>
      </c>
      <c r="F118">
        <v>1</v>
      </c>
      <c r="I118">
        <v>1</v>
      </c>
      <c r="R118">
        <f t="shared" si="20"/>
        <v>4</v>
      </c>
      <c r="S118">
        <f t="shared" si="21"/>
        <v>8</v>
      </c>
      <c r="T118">
        <f t="shared" si="22"/>
        <v>6</v>
      </c>
      <c r="U118">
        <f t="shared" si="23"/>
        <v>107</v>
      </c>
      <c r="V118">
        <f t="shared" si="24"/>
        <v>0</v>
      </c>
      <c r="W118">
        <f t="shared" si="25"/>
        <v>100</v>
      </c>
      <c r="X118">
        <f t="shared" si="26"/>
        <v>90</v>
      </c>
      <c r="Y118">
        <f t="shared" si="27"/>
        <v>0</v>
      </c>
      <c r="Z118">
        <f t="shared" si="28"/>
        <v>1</v>
      </c>
      <c r="AA118">
        <f t="shared" si="29"/>
        <v>1</v>
      </c>
      <c r="AB118">
        <f t="shared" si="30"/>
        <v>0</v>
      </c>
      <c r="AC118">
        <f t="shared" si="31"/>
        <v>0</v>
      </c>
      <c r="AD118">
        <f t="shared" si="32"/>
        <v>0</v>
      </c>
      <c r="AE118">
        <f t="shared" si="33"/>
        <v>0</v>
      </c>
    </row>
    <row r="119" spans="2:31">
      <c r="B119" s="10">
        <v>45724</v>
      </c>
      <c r="I119">
        <v>1</v>
      </c>
      <c r="R119">
        <f t="shared" si="20"/>
        <v>4</v>
      </c>
      <c r="S119">
        <f t="shared" si="21"/>
        <v>8</v>
      </c>
      <c r="T119">
        <f t="shared" si="22"/>
        <v>6</v>
      </c>
      <c r="U119">
        <f t="shared" si="23"/>
        <v>107</v>
      </c>
      <c r="V119">
        <f t="shared" si="24"/>
        <v>0</v>
      </c>
      <c r="W119">
        <f t="shared" si="25"/>
        <v>100</v>
      </c>
      <c r="X119">
        <f t="shared" si="26"/>
        <v>91</v>
      </c>
      <c r="Y119">
        <f t="shared" si="27"/>
        <v>0</v>
      </c>
      <c r="Z119">
        <f t="shared" si="28"/>
        <v>1</v>
      </c>
      <c r="AA119">
        <f t="shared" si="29"/>
        <v>1</v>
      </c>
      <c r="AB119">
        <f t="shared" si="30"/>
        <v>0</v>
      </c>
      <c r="AC119">
        <f t="shared" si="31"/>
        <v>0</v>
      </c>
      <c r="AD119">
        <f t="shared" si="32"/>
        <v>0</v>
      </c>
      <c r="AE119">
        <f t="shared" si="33"/>
        <v>0</v>
      </c>
    </row>
    <row r="120" spans="2:31">
      <c r="B120" s="10">
        <v>45727</v>
      </c>
      <c r="I120">
        <v>2</v>
      </c>
      <c r="R120">
        <f t="shared" si="20"/>
        <v>4</v>
      </c>
      <c r="S120">
        <f t="shared" si="21"/>
        <v>8</v>
      </c>
      <c r="T120">
        <f t="shared" si="22"/>
        <v>6</v>
      </c>
      <c r="U120">
        <f t="shared" si="23"/>
        <v>107</v>
      </c>
      <c r="V120">
        <f t="shared" si="24"/>
        <v>0</v>
      </c>
      <c r="W120">
        <f t="shared" si="25"/>
        <v>100</v>
      </c>
      <c r="X120">
        <f t="shared" si="26"/>
        <v>93</v>
      </c>
      <c r="Y120">
        <f t="shared" si="27"/>
        <v>0</v>
      </c>
      <c r="Z120">
        <f t="shared" si="28"/>
        <v>1</v>
      </c>
      <c r="AA120">
        <f t="shared" si="29"/>
        <v>1</v>
      </c>
      <c r="AB120">
        <f t="shared" si="30"/>
        <v>0</v>
      </c>
      <c r="AC120">
        <f t="shared" si="31"/>
        <v>0</v>
      </c>
      <c r="AD120">
        <f t="shared" si="32"/>
        <v>0</v>
      </c>
      <c r="AE120">
        <f t="shared" si="33"/>
        <v>0</v>
      </c>
    </row>
    <row r="121" spans="2:31">
      <c r="B121" s="10">
        <v>45728</v>
      </c>
      <c r="I121">
        <v>1</v>
      </c>
      <c r="R121">
        <f t="shared" si="20"/>
        <v>4</v>
      </c>
      <c r="S121">
        <f t="shared" si="21"/>
        <v>8</v>
      </c>
      <c r="T121">
        <f t="shared" si="22"/>
        <v>6</v>
      </c>
      <c r="U121">
        <f t="shared" si="23"/>
        <v>107</v>
      </c>
      <c r="V121">
        <f t="shared" si="24"/>
        <v>0</v>
      </c>
      <c r="W121">
        <f t="shared" si="25"/>
        <v>100</v>
      </c>
      <c r="X121">
        <f t="shared" si="26"/>
        <v>94</v>
      </c>
      <c r="Y121">
        <f t="shared" si="27"/>
        <v>0</v>
      </c>
      <c r="Z121">
        <f t="shared" si="28"/>
        <v>1</v>
      </c>
      <c r="AA121">
        <f t="shared" si="29"/>
        <v>1</v>
      </c>
      <c r="AB121">
        <f t="shared" si="30"/>
        <v>0</v>
      </c>
      <c r="AC121">
        <f t="shared" si="31"/>
        <v>0</v>
      </c>
      <c r="AD121">
        <f t="shared" si="32"/>
        <v>0</v>
      </c>
      <c r="AE121">
        <f t="shared" si="33"/>
        <v>0</v>
      </c>
    </row>
    <row r="122" spans="2:31">
      <c r="B122" s="10">
        <v>45729</v>
      </c>
      <c r="I122">
        <v>4</v>
      </c>
      <c r="R122">
        <f t="shared" si="20"/>
        <v>4</v>
      </c>
      <c r="S122">
        <f t="shared" si="21"/>
        <v>8</v>
      </c>
      <c r="T122">
        <f t="shared" si="22"/>
        <v>6</v>
      </c>
      <c r="U122">
        <f t="shared" si="23"/>
        <v>107</v>
      </c>
      <c r="V122">
        <f t="shared" si="24"/>
        <v>0</v>
      </c>
      <c r="W122">
        <f t="shared" si="25"/>
        <v>100</v>
      </c>
      <c r="X122">
        <f t="shared" si="26"/>
        <v>98</v>
      </c>
      <c r="Y122">
        <f t="shared" si="27"/>
        <v>0</v>
      </c>
      <c r="Z122">
        <f t="shared" si="28"/>
        <v>1</v>
      </c>
      <c r="AA122">
        <f t="shared" si="29"/>
        <v>1</v>
      </c>
      <c r="AB122">
        <f t="shared" si="30"/>
        <v>0</v>
      </c>
      <c r="AC122">
        <f t="shared" si="31"/>
        <v>0</v>
      </c>
      <c r="AD122">
        <f t="shared" si="32"/>
        <v>0</v>
      </c>
      <c r="AE122">
        <f t="shared" si="33"/>
        <v>0</v>
      </c>
    </row>
    <row r="123" spans="2:31">
      <c r="B123" s="10">
        <v>45730</v>
      </c>
      <c r="H123">
        <v>1</v>
      </c>
      <c r="I123">
        <v>1</v>
      </c>
      <c r="R123">
        <f t="shared" si="20"/>
        <v>4</v>
      </c>
      <c r="S123">
        <f t="shared" si="21"/>
        <v>8</v>
      </c>
      <c r="T123">
        <f t="shared" si="22"/>
        <v>6</v>
      </c>
      <c r="U123">
        <f t="shared" si="23"/>
        <v>107</v>
      </c>
      <c r="V123">
        <f t="shared" si="24"/>
        <v>0</v>
      </c>
      <c r="W123">
        <f t="shared" si="25"/>
        <v>101</v>
      </c>
      <c r="X123">
        <f t="shared" si="26"/>
        <v>99</v>
      </c>
      <c r="Y123">
        <f t="shared" si="27"/>
        <v>0</v>
      </c>
      <c r="Z123">
        <f t="shared" si="28"/>
        <v>1</v>
      </c>
      <c r="AA123">
        <f t="shared" si="29"/>
        <v>1</v>
      </c>
      <c r="AB123">
        <f t="shared" si="30"/>
        <v>0</v>
      </c>
      <c r="AC123">
        <f t="shared" si="31"/>
        <v>0</v>
      </c>
      <c r="AD123">
        <f t="shared" si="32"/>
        <v>0</v>
      </c>
      <c r="AE123">
        <f t="shared" si="33"/>
        <v>0</v>
      </c>
    </row>
    <row r="124" spans="2:31">
      <c r="B124" s="10">
        <v>45731</v>
      </c>
      <c r="I124">
        <v>1</v>
      </c>
      <c r="R124">
        <f t="shared" si="20"/>
        <v>4</v>
      </c>
      <c r="S124">
        <f t="shared" si="21"/>
        <v>8</v>
      </c>
      <c r="T124">
        <f t="shared" si="22"/>
        <v>6</v>
      </c>
      <c r="U124">
        <f t="shared" si="23"/>
        <v>107</v>
      </c>
      <c r="V124">
        <f t="shared" si="24"/>
        <v>0</v>
      </c>
      <c r="W124">
        <f t="shared" si="25"/>
        <v>101</v>
      </c>
      <c r="X124">
        <f t="shared" si="26"/>
        <v>100</v>
      </c>
      <c r="Y124">
        <f t="shared" si="27"/>
        <v>0</v>
      </c>
      <c r="Z124">
        <f t="shared" si="28"/>
        <v>1</v>
      </c>
      <c r="AA124">
        <f t="shared" si="29"/>
        <v>1</v>
      </c>
      <c r="AB124">
        <f t="shared" si="30"/>
        <v>0</v>
      </c>
      <c r="AC124">
        <f t="shared" si="31"/>
        <v>0</v>
      </c>
      <c r="AD124">
        <f t="shared" si="32"/>
        <v>0</v>
      </c>
      <c r="AE124">
        <f t="shared" si="33"/>
        <v>0</v>
      </c>
    </row>
    <row r="125" spans="2:31">
      <c r="B125" s="10">
        <v>45732</v>
      </c>
      <c r="F125">
        <v>1</v>
      </c>
      <c r="I125">
        <v>1</v>
      </c>
      <c r="R125">
        <f t="shared" si="20"/>
        <v>4</v>
      </c>
      <c r="S125">
        <f t="shared" si="21"/>
        <v>8</v>
      </c>
      <c r="T125">
        <f t="shared" si="22"/>
        <v>6</v>
      </c>
      <c r="U125">
        <f t="shared" si="23"/>
        <v>108</v>
      </c>
      <c r="V125">
        <f t="shared" si="24"/>
        <v>0</v>
      </c>
      <c r="W125">
        <f t="shared" si="25"/>
        <v>101</v>
      </c>
      <c r="X125">
        <f t="shared" si="26"/>
        <v>101</v>
      </c>
      <c r="Y125">
        <f t="shared" si="27"/>
        <v>0</v>
      </c>
      <c r="Z125">
        <f t="shared" si="28"/>
        <v>1</v>
      </c>
      <c r="AA125">
        <f t="shared" si="29"/>
        <v>1</v>
      </c>
      <c r="AB125">
        <f t="shared" si="30"/>
        <v>0</v>
      </c>
      <c r="AC125">
        <f t="shared" si="31"/>
        <v>0</v>
      </c>
      <c r="AD125">
        <f t="shared" si="32"/>
        <v>0</v>
      </c>
      <c r="AE125">
        <f t="shared" si="33"/>
        <v>0</v>
      </c>
    </row>
    <row r="126" spans="2:31">
      <c r="B126" s="10">
        <v>45733</v>
      </c>
      <c r="H126">
        <v>1</v>
      </c>
      <c r="I126">
        <v>1</v>
      </c>
      <c r="J126">
        <v>1</v>
      </c>
      <c r="R126">
        <f t="shared" si="20"/>
        <v>4</v>
      </c>
      <c r="S126">
        <f t="shared" si="21"/>
        <v>8</v>
      </c>
      <c r="T126">
        <f t="shared" si="22"/>
        <v>6</v>
      </c>
      <c r="U126">
        <f t="shared" si="23"/>
        <v>108</v>
      </c>
      <c r="V126">
        <f t="shared" si="24"/>
        <v>0</v>
      </c>
      <c r="W126">
        <f t="shared" si="25"/>
        <v>102</v>
      </c>
      <c r="X126">
        <f t="shared" si="26"/>
        <v>102</v>
      </c>
      <c r="Y126">
        <f t="shared" si="27"/>
        <v>1</v>
      </c>
      <c r="Z126">
        <f t="shared" si="28"/>
        <v>1</v>
      </c>
      <c r="AA126">
        <f t="shared" si="29"/>
        <v>1</v>
      </c>
      <c r="AB126">
        <f t="shared" si="30"/>
        <v>0</v>
      </c>
      <c r="AC126">
        <f t="shared" si="31"/>
        <v>0</v>
      </c>
      <c r="AD126">
        <f t="shared" si="32"/>
        <v>0</v>
      </c>
      <c r="AE126">
        <f t="shared" si="33"/>
        <v>0</v>
      </c>
    </row>
    <row r="127" spans="2:31">
      <c r="B127" s="10">
        <v>45734</v>
      </c>
      <c r="H127">
        <v>5</v>
      </c>
      <c r="I127">
        <v>1</v>
      </c>
      <c r="R127">
        <f t="shared" si="20"/>
        <v>4</v>
      </c>
      <c r="S127">
        <f t="shared" si="21"/>
        <v>8</v>
      </c>
      <c r="T127">
        <f t="shared" si="22"/>
        <v>6</v>
      </c>
      <c r="U127">
        <f t="shared" si="23"/>
        <v>108</v>
      </c>
      <c r="V127">
        <f t="shared" si="24"/>
        <v>0</v>
      </c>
      <c r="W127">
        <f t="shared" si="25"/>
        <v>107</v>
      </c>
      <c r="X127">
        <f t="shared" si="26"/>
        <v>103</v>
      </c>
      <c r="Y127">
        <f t="shared" si="27"/>
        <v>1</v>
      </c>
      <c r="Z127">
        <f t="shared" si="28"/>
        <v>1</v>
      </c>
      <c r="AA127">
        <f t="shared" si="29"/>
        <v>1</v>
      </c>
      <c r="AB127">
        <f t="shared" si="30"/>
        <v>0</v>
      </c>
      <c r="AC127">
        <f t="shared" si="31"/>
        <v>0</v>
      </c>
      <c r="AD127">
        <f t="shared" si="32"/>
        <v>0</v>
      </c>
      <c r="AE127">
        <f t="shared" si="33"/>
        <v>0</v>
      </c>
    </row>
    <row r="128" spans="2:31">
      <c r="B128" s="10">
        <v>45735</v>
      </c>
      <c r="F128">
        <v>1</v>
      </c>
      <c r="H128">
        <v>4</v>
      </c>
      <c r="J128">
        <v>1</v>
      </c>
      <c r="R128">
        <f t="shared" si="20"/>
        <v>4</v>
      </c>
      <c r="S128">
        <f t="shared" si="21"/>
        <v>8</v>
      </c>
      <c r="T128">
        <f t="shared" si="22"/>
        <v>6</v>
      </c>
      <c r="U128">
        <f t="shared" si="23"/>
        <v>109</v>
      </c>
      <c r="V128">
        <f t="shared" si="24"/>
        <v>0</v>
      </c>
      <c r="W128">
        <f t="shared" si="25"/>
        <v>111</v>
      </c>
      <c r="X128">
        <f t="shared" si="26"/>
        <v>103</v>
      </c>
      <c r="Y128">
        <f t="shared" si="27"/>
        <v>2</v>
      </c>
      <c r="Z128">
        <f t="shared" si="28"/>
        <v>1</v>
      </c>
      <c r="AA128">
        <f t="shared" si="29"/>
        <v>1</v>
      </c>
      <c r="AB128">
        <f t="shared" si="30"/>
        <v>0</v>
      </c>
      <c r="AC128">
        <f t="shared" si="31"/>
        <v>0</v>
      </c>
      <c r="AD128">
        <f t="shared" si="32"/>
        <v>0</v>
      </c>
      <c r="AE128">
        <f t="shared" si="33"/>
        <v>0</v>
      </c>
    </row>
    <row r="129" spans="2:31">
      <c r="B129" s="10">
        <v>45736</v>
      </c>
      <c r="H129">
        <v>3</v>
      </c>
      <c r="I129">
        <v>1</v>
      </c>
      <c r="R129">
        <f t="shared" si="20"/>
        <v>4</v>
      </c>
      <c r="S129">
        <f t="shared" si="21"/>
        <v>8</v>
      </c>
      <c r="T129">
        <f t="shared" si="22"/>
        <v>6</v>
      </c>
      <c r="U129">
        <f t="shared" si="23"/>
        <v>109</v>
      </c>
      <c r="V129">
        <f t="shared" si="24"/>
        <v>0</v>
      </c>
      <c r="W129">
        <f t="shared" si="25"/>
        <v>114</v>
      </c>
      <c r="X129">
        <f t="shared" si="26"/>
        <v>104</v>
      </c>
      <c r="Y129">
        <f t="shared" si="27"/>
        <v>2</v>
      </c>
      <c r="Z129">
        <f t="shared" si="28"/>
        <v>1</v>
      </c>
      <c r="AA129">
        <f t="shared" si="29"/>
        <v>1</v>
      </c>
      <c r="AB129">
        <f t="shared" si="30"/>
        <v>0</v>
      </c>
      <c r="AC129">
        <f t="shared" si="31"/>
        <v>0</v>
      </c>
      <c r="AD129">
        <f t="shared" si="32"/>
        <v>0</v>
      </c>
      <c r="AE129">
        <f t="shared" si="33"/>
        <v>0</v>
      </c>
    </row>
    <row r="130" spans="2:31">
      <c r="B130" s="10">
        <v>45737</v>
      </c>
      <c r="H130">
        <v>8</v>
      </c>
      <c r="I130">
        <v>1</v>
      </c>
      <c r="R130">
        <f t="shared" si="20"/>
        <v>4</v>
      </c>
      <c r="S130">
        <f t="shared" si="21"/>
        <v>8</v>
      </c>
      <c r="T130">
        <f t="shared" si="22"/>
        <v>6</v>
      </c>
      <c r="U130">
        <f t="shared" si="23"/>
        <v>109</v>
      </c>
      <c r="V130">
        <f t="shared" si="24"/>
        <v>0</v>
      </c>
      <c r="W130">
        <f t="shared" si="25"/>
        <v>122</v>
      </c>
      <c r="X130">
        <f t="shared" si="26"/>
        <v>105</v>
      </c>
      <c r="Y130">
        <f t="shared" si="27"/>
        <v>2</v>
      </c>
      <c r="Z130">
        <f t="shared" si="28"/>
        <v>1</v>
      </c>
      <c r="AA130">
        <f t="shared" si="29"/>
        <v>1</v>
      </c>
      <c r="AB130">
        <f t="shared" si="30"/>
        <v>0</v>
      </c>
      <c r="AC130">
        <f t="shared" si="31"/>
        <v>0</v>
      </c>
      <c r="AD130">
        <f t="shared" si="32"/>
        <v>0</v>
      </c>
      <c r="AE130">
        <f t="shared" si="33"/>
        <v>0</v>
      </c>
    </row>
    <row r="131" spans="2:31">
      <c r="B131" s="10">
        <v>45738</v>
      </c>
      <c r="H131">
        <v>5</v>
      </c>
      <c r="I131">
        <v>1</v>
      </c>
      <c r="R131">
        <f t="shared" si="20"/>
        <v>4</v>
      </c>
      <c r="S131">
        <f t="shared" si="21"/>
        <v>8</v>
      </c>
      <c r="T131">
        <f t="shared" si="22"/>
        <v>6</v>
      </c>
      <c r="U131">
        <f t="shared" si="23"/>
        <v>109</v>
      </c>
      <c r="V131">
        <f t="shared" si="24"/>
        <v>0</v>
      </c>
      <c r="W131">
        <f t="shared" si="25"/>
        <v>127</v>
      </c>
      <c r="X131">
        <f t="shared" si="26"/>
        <v>106</v>
      </c>
      <c r="Y131">
        <f t="shared" si="27"/>
        <v>2</v>
      </c>
      <c r="Z131">
        <f t="shared" si="28"/>
        <v>1</v>
      </c>
      <c r="AA131">
        <f t="shared" si="29"/>
        <v>1</v>
      </c>
      <c r="AB131">
        <f t="shared" si="30"/>
        <v>0</v>
      </c>
      <c r="AC131">
        <f t="shared" si="31"/>
        <v>0</v>
      </c>
      <c r="AD131">
        <f t="shared" si="32"/>
        <v>0</v>
      </c>
      <c r="AE131">
        <f t="shared" si="33"/>
        <v>0</v>
      </c>
    </row>
    <row r="132" spans="2:31">
      <c r="B132" s="10">
        <v>45739</v>
      </c>
      <c r="F132">
        <v>1</v>
      </c>
      <c r="H132">
        <v>6</v>
      </c>
      <c r="I132">
        <v>1</v>
      </c>
      <c r="R132">
        <f t="shared" si="20"/>
        <v>4</v>
      </c>
      <c r="S132">
        <f t="shared" si="21"/>
        <v>8</v>
      </c>
      <c r="T132">
        <f t="shared" si="22"/>
        <v>6</v>
      </c>
      <c r="U132">
        <f t="shared" si="23"/>
        <v>110</v>
      </c>
      <c r="V132">
        <f t="shared" si="24"/>
        <v>0</v>
      </c>
      <c r="W132">
        <f t="shared" si="25"/>
        <v>133</v>
      </c>
      <c r="X132">
        <f t="shared" si="26"/>
        <v>107</v>
      </c>
      <c r="Y132">
        <f t="shared" si="27"/>
        <v>2</v>
      </c>
      <c r="Z132">
        <f t="shared" si="28"/>
        <v>1</v>
      </c>
      <c r="AA132">
        <f t="shared" si="29"/>
        <v>1</v>
      </c>
      <c r="AB132">
        <f t="shared" si="30"/>
        <v>0</v>
      </c>
      <c r="AC132">
        <f t="shared" si="31"/>
        <v>0</v>
      </c>
      <c r="AD132">
        <f t="shared" si="32"/>
        <v>0</v>
      </c>
      <c r="AE132">
        <f t="shared" si="33"/>
        <v>0</v>
      </c>
    </row>
    <row r="133" spans="2:31">
      <c r="B133" s="10">
        <v>45740</v>
      </c>
      <c r="H133">
        <v>2</v>
      </c>
      <c r="I133">
        <v>1</v>
      </c>
      <c r="R133">
        <f t="shared" si="20"/>
        <v>4</v>
      </c>
      <c r="S133">
        <f t="shared" si="21"/>
        <v>8</v>
      </c>
      <c r="T133">
        <f t="shared" si="22"/>
        <v>6</v>
      </c>
      <c r="U133">
        <f t="shared" si="23"/>
        <v>110</v>
      </c>
      <c r="V133">
        <f t="shared" si="24"/>
        <v>0</v>
      </c>
      <c r="W133">
        <f t="shared" si="25"/>
        <v>135</v>
      </c>
      <c r="X133">
        <f t="shared" si="26"/>
        <v>108</v>
      </c>
      <c r="Y133">
        <f t="shared" si="27"/>
        <v>2</v>
      </c>
      <c r="Z133">
        <f t="shared" si="28"/>
        <v>1</v>
      </c>
      <c r="AA133">
        <f t="shared" si="29"/>
        <v>1</v>
      </c>
      <c r="AB133">
        <f t="shared" si="30"/>
        <v>0</v>
      </c>
      <c r="AC133">
        <f t="shared" si="31"/>
        <v>0</v>
      </c>
      <c r="AD133">
        <f t="shared" si="32"/>
        <v>0</v>
      </c>
      <c r="AE133">
        <f t="shared" si="33"/>
        <v>0</v>
      </c>
    </row>
    <row r="134" spans="2:31">
      <c r="B134" s="10">
        <v>45741</v>
      </c>
      <c r="F134">
        <v>1</v>
      </c>
      <c r="H134">
        <v>1</v>
      </c>
      <c r="I134">
        <v>2</v>
      </c>
      <c r="R134">
        <f t="shared" ref="R134:R138" si="34">R133+C134</f>
        <v>4</v>
      </c>
      <c r="S134">
        <f t="shared" ref="S134:S138" si="35">S133+D134</f>
        <v>8</v>
      </c>
      <c r="T134">
        <f t="shared" ref="T134:T138" si="36">T133+E134</f>
        <v>6</v>
      </c>
      <c r="U134">
        <f t="shared" ref="U134:U138" si="37">U133+F134</f>
        <v>111</v>
      </c>
      <c r="V134">
        <f t="shared" ref="V134:V138" si="38">V133+G134</f>
        <v>0</v>
      </c>
      <c r="W134">
        <f t="shared" ref="W134:W138" si="39">W133+H134</f>
        <v>136</v>
      </c>
      <c r="X134">
        <f t="shared" ref="X134:X138" si="40">X133+I134</f>
        <v>110</v>
      </c>
      <c r="Y134">
        <f t="shared" ref="Y134:Y138" si="41">Y133+J134</f>
        <v>2</v>
      </c>
      <c r="Z134">
        <f t="shared" ref="Z134:Z138" si="42">Z133+K134</f>
        <v>1</v>
      </c>
      <c r="AA134">
        <f t="shared" ref="AA134:AA138" si="43">AA133+L134</f>
        <v>1</v>
      </c>
      <c r="AB134">
        <f t="shared" ref="AB134:AB138" si="44">AB133+M134</f>
        <v>0</v>
      </c>
      <c r="AC134">
        <f t="shared" ref="AC134:AC138" si="45">AC133+N134</f>
        <v>0</v>
      </c>
      <c r="AD134">
        <f t="shared" ref="AD134:AD138" si="46">AD133+O134</f>
        <v>0</v>
      </c>
      <c r="AE134">
        <f t="shared" ref="AE134:AE138" si="47">AE133+P134</f>
        <v>0</v>
      </c>
    </row>
    <row r="135" spans="2:31">
      <c r="B135" s="10">
        <v>45742</v>
      </c>
      <c r="H135">
        <v>1</v>
      </c>
      <c r="I135">
        <v>1</v>
      </c>
      <c r="R135">
        <f t="shared" si="34"/>
        <v>4</v>
      </c>
      <c r="S135">
        <f t="shared" si="35"/>
        <v>8</v>
      </c>
      <c r="T135">
        <f t="shared" si="36"/>
        <v>6</v>
      </c>
      <c r="U135">
        <f t="shared" si="37"/>
        <v>111</v>
      </c>
      <c r="V135">
        <f t="shared" si="38"/>
        <v>0</v>
      </c>
      <c r="W135">
        <f t="shared" si="39"/>
        <v>137</v>
      </c>
      <c r="X135">
        <f t="shared" si="40"/>
        <v>111</v>
      </c>
      <c r="Y135">
        <f t="shared" si="41"/>
        <v>2</v>
      </c>
      <c r="Z135">
        <f t="shared" si="42"/>
        <v>1</v>
      </c>
      <c r="AA135">
        <f t="shared" si="43"/>
        <v>1</v>
      </c>
      <c r="AB135">
        <f t="shared" si="44"/>
        <v>0</v>
      </c>
      <c r="AC135">
        <f t="shared" si="45"/>
        <v>0</v>
      </c>
      <c r="AD135">
        <f t="shared" si="46"/>
        <v>0</v>
      </c>
      <c r="AE135">
        <f t="shared" si="47"/>
        <v>0</v>
      </c>
    </row>
    <row r="136" spans="2:31">
      <c r="B136" s="10">
        <v>45743</v>
      </c>
      <c r="G136">
        <v>1</v>
      </c>
      <c r="I136">
        <v>1</v>
      </c>
      <c r="R136">
        <f t="shared" si="34"/>
        <v>4</v>
      </c>
      <c r="S136">
        <f t="shared" si="35"/>
        <v>8</v>
      </c>
      <c r="T136">
        <f t="shared" si="36"/>
        <v>6</v>
      </c>
      <c r="U136">
        <f t="shared" si="37"/>
        <v>111</v>
      </c>
      <c r="V136">
        <f t="shared" si="38"/>
        <v>1</v>
      </c>
      <c r="W136">
        <f t="shared" si="39"/>
        <v>137</v>
      </c>
      <c r="X136">
        <f t="shared" si="40"/>
        <v>112</v>
      </c>
      <c r="Y136">
        <f t="shared" si="41"/>
        <v>2</v>
      </c>
      <c r="Z136">
        <f t="shared" si="42"/>
        <v>1</v>
      </c>
      <c r="AA136">
        <f t="shared" si="43"/>
        <v>1</v>
      </c>
      <c r="AB136">
        <f t="shared" si="44"/>
        <v>0</v>
      </c>
      <c r="AC136">
        <f t="shared" si="45"/>
        <v>0</v>
      </c>
      <c r="AD136">
        <f t="shared" si="46"/>
        <v>0</v>
      </c>
      <c r="AE136">
        <f t="shared" si="47"/>
        <v>0</v>
      </c>
    </row>
    <row r="137" spans="2:31">
      <c r="B137" s="10">
        <v>45744</v>
      </c>
      <c r="F137">
        <v>1</v>
      </c>
      <c r="R137">
        <f t="shared" si="34"/>
        <v>4</v>
      </c>
      <c r="S137">
        <f t="shared" si="35"/>
        <v>8</v>
      </c>
      <c r="T137">
        <f t="shared" si="36"/>
        <v>6</v>
      </c>
      <c r="U137">
        <f t="shared" si="37"/>
        <v>112</v>
      </c>
      <c r="V137">
        <f t="shared" si="38"/>
        <v>1</v>
      </c>
      <c r="W137">
        <f t="shared" si="39"/>
        <v>137</v>
      </c>
      <c r="X137">
        <f t="shared" si="40"/>
        <v>112</v>
      </c>
      <c r="Y137">
        <f t="shared" si="41"/>
        <v>2</v>
      </c>
      <c r="Z137">
        <f t="shared" si="42"/>
        <v>1</v>
      </c>
      <c r="AA137">
        <f t="shared" si="43"/>
        <v>1</v>
      </c>
      <c r="AB137">
        <f t="shared" si="44"/>
        <v>0</v>
      </c>
      <c r="AC137">
        <f t="shared" si="45"/>
        <v>0</v>
      </c>
      <c r="AD137">
        <f t="shared" si="46"/>
        <v>0</v>
      </c>
      <c r="AE137">
        <f t="shared" si="47"/>
        <v>0</v>
      </c>
    </row>
    <row r="138" spans="2:31">
      <c r="B138" s="10">
        <v>45745</v>
      </c>
      <c r="F138">
        <v>1</v>
      </c>
      <c r="I138">
        <v>2</v>
      </c>
      <c r="R138">
        <f t="shared" si="34"/>
        <v>4</v>
      </c>
      <c r="S138">
        <f t="shared" si="35"/>
        <v>8</v>
      </c>
      <c r="T138">
        <f t="shared" si="36"/>
        <v>6</v>
      </c>
      <c r="U138">
        <f t="shared" si="37"/>
        <v>113</v>
      </c>
      <c r="V138">
        <f t="shared" si="38"/>
        <v>1</v>
      </c>
      <c r="W138">
        <f t="shared" si="39"/>
        <v>137</v>
      </c>
      <c r="X138">
        <f t="shared" si="40"/>
        <v>114</v>
      </c>
      <c r="Y138">
        <f t="shared" si="41"/>
        <v>2</v>
      </c>
      <c r="Z138">
        <f t="shared" si="42"/>
        <v>1</v>
      </c>
      <c r="AA138">
        <f t="shared" si="43"/>
        <v>1</v>
      </c>
      <c r="AB138">
        <f t="shared" si="44"/>
        <v>0</v>
      </c>
      <c r="AC138">
        <f t="shared" si="45"/>
        <v>0</v>
      </c>
      <c r="AD138">
        <f t="shared" si="46"/>
        <v>0</v>
      </c>
      <c r="AE138">
        <f t="shared" si="47"/>
        <v>0</v>
      </c>
    </row>
    <row r="139" spans="2:31">
      <c r="B139" s="10"/>
    </row>
    <row r="140" spans="2:31">
      <c r="B140" s="10"/>
    </row>
    <row r="141" spans="2:31">
      <c r="B141" s="10"/>
    </row>
    <row r="142" spans="2:31">
      <c r="B142" s="10"/>
    </row>
    <row r="143" spans="2:31">
      <c r="B143" s="10"/>
    </row>
    <row r="144" spans="2:31">
      <c r="B144" s="10"/>
    </row>
    <row r="145" spans="2:2">
      <c r="B145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25"/>
  <sheetViews>
    <sheetView zoomScale="90" zoomScaleNormal="90" workbookViewId="0">
      <pane ySplit="3" topLeftCell="A4" activePane="bottomLeft" state="frozen"/>
      <selection pane="bottomLeft" activeCell="F25" sqref="F25:Z25"/>
    </sheetView>
  </sheetViews>
  <sheetFormatPr defaultRowHeight="12.75"/>
  <cols>
    <col min="1" max="1" width="22.796875" customWidth="1"/>
    <col min="2" max="2" width="80.53125" customWidth="1"/>
    <col min="3" max="3" width="13.19921875" bestFit="1" customWidth="1"/>
    <col min="4" max="4" width="13.19921875" customWidth="1"/>
    <col min="5" max="5" width="7.796875" bestFit="1" customWidth="1"/>
    <col min="6" max="6" width="5.53125" bestFit="1" customWidth="1"/>
    <col min="7" max="11" width="4.73046875" customWidth="1"/>
    <col min="12" max="15" width="5.53125" bestFit="1" customWidth="1"/>
    <col min="16" max="23" width="4.73046875" customWidth="1"/>
    <col min="24" max="24" width="6.73046875" bestFit="1" customWidth="1"/>
    <col min="25" max="37" width="6.73046875" customWidth="1"/>
    <col min="38" max="38" width="6.265625" customWidth="1"/>
  </cols>
  <sheetData>
    <row r="1" spans="1:45">
      <c r="A1" s="38" t="s">
        <v>53</v>
      </c>
    </row>
    <row r="2" spans="1:45">
      <c r="A2" s="14" t="s">
        <v>42</v>
      </c>
      <c r="C2" s="58" t="s">
        <v>208</v>
      </c>
    </row>
    <row r="3" spans="1:45" ht="26.6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2" t="s">
        <v>15</v>
      </c>
      <c r="G3" s="6" t="s">
        <v>48</v>
      </c>
      <c r="H3" s="2" t="s">
        <v>49</v>
      </c>
      <c r="I3" s="2" t="s">
        <v>30</v>
      </c>
      <c r="J3" s="2" t="s">
        <v>50</v>
      </c>
      <c r="K3" s="2" t="s">
        <v>28</v>
      </c>
      <c r="L3" s="2" t="s">
        <v>179</v>
      </c>
      <c r="M3" s="2" t="s">
        <v>83</v>
      </c>
      <c r="N3" s="2" t="s">
        <v>19</v>
      </c>
      <c r="O3" s="2" t="s">
        <v>207</v>
      </c>
      <c r="P3" s="2" t="s">
        <v>137</v>
      </c>
      <c r="Q3" s="2" t="s">
        <v>103</v>
      </c>
      <c r="R3" s="2" t="s">
        <v>51</v>
      </c>
      <c r="S3" s="2" t="s">
        <v>52</v>
      </c>
      <c r="T3" s="2" t="s">
        <v>1</v>
      </c>
      <c r="U3" s="2" t="s">
        <v>2</v>
      </c>
      <c r="V3" s="2" t="s">
        <v>3</v>
      </c>
      <c r="W3" s="2" t="s">
        <v>4</v>
      </c>
      <c r="X3" s="2" t="s">
        <v>5</v>
      </c>
      <c r="Y3" s="2" t="s">
        <v>6</v>
      </c>
      <c r="Z3" s="12"/>
      <c r="AA3" s="2" t="s">
        <v>15</v>
      </c>
      <c r="AB3" s="6" t="s">
        <v>48</v>
      </c>
      <c r="AC3" s="2" t="s">
        <v>49</v>
      </c>
      <c r="AD3" s="2" t="s">
        <v>30</v>
      </c>
      <c r="AE3" s="2" t="s">
        <v>50</v>
      </c>
      <c r="AF3" s="2" t="s">
        <v>190</v>
      </c>
      <c r="AG3" s="2" t="s">
        <v>179</v>
      </c>
      <c r="AH3" s="2" t="s">
        <v>83</v>
      </c>
      <c r="AI3" s="2" t="s">
        <v>19</v>
      </c>
      <c r="AJ3" s="2" t="s">
        <v>137</v>
      </c>
      <c r="AK3" s="2" t="s">
        <v>103</v>
      </c>
      <c r="AL3" s="2" t="s">
        <v>51</v>
      </c>
      <c r="AM3" s="2" t="s">
        <v>52</v>
      </c>
      <c r="AN3" s="2" t="s">
        <v>1</v>
      </c>
      <c r="AO3" s="2" t="s">
        <v>2</v>
      </c>
      <c r="AP3" s="2" t="s">
        <v>3</v>
      </c>
      <c r="AQ3" s="2" t="s">
        <v>4</v>
      </c>
      <c r="AR3" s="2" t="s">
        <v>5</v>
      </c>
      <c r="AS3" s="2" t="s">
        <v>6</v>
      </c>
    </row>
    <row r="4" spans="1:45">
      <c r="A4" t="s">
        <v>180</v>
      </c>
      <c r="B4" t="s">
        <v>181</v>
      </c>
      <c r="C4" s="10">
        <v>43294</v>
      </c>
      <c r="D4" s="10" t="s">
        <v>17</v>
      </c>
      <c r="E4">
        <v>4453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>
        <v>1</v>
      </c>
      <c r="R4" s="4">
        <v>1</v>
      </c>
      <c r="S4" s="4">
        <v>1</v>
      </c>
      <c r="T4" s="4">
        <v>58</v>
      </c>
      <c r="U4" s="4">
        <v>3</v>
      </c>
      <c r="V4" s="4">
        <v>2</v>
      </c>
      <c r="W4" s="4"/>
      <c r="X4" s="4">
        <v>3</v>
      </c>
      <c r="Y4" s="4"/>
      <c r="AA4" s="7" t="str">
        <f t="shared" ref="AA4:AA24" si="0">IF(F4=0,"",F4/$E4)</f>
        <v/>
      </c>
      <c r="AB4" s="7" t="str">
        <f t="shared" ref="AB4:AB17" si="1">IF(G4=0,"",G4/$E4)</f>
        <v/>
      </c>
      <c r="AC4" s="7" t="str">
        <f t="shared" ref="AC4:AC17" si="2">IF(H4=0,"",H4/$E4)</f>
        <v/>
      </c>
      <c r="AD4" s="7" t="str">
        <f t="shared" ref="AD4:AD17" si="3">IF(I4=0,"",I4/$E4)</f>
        <v/>
      </c>
      <c r="AE4" s="7" t="str">
        <f t="shared" ref="AE4:AE17" si="4">IF(J4=0,"",J4/$E4)</f>
        <v/>
      </c>
      <c r="AF4" s="7" t="str">
        <f t="shared" ref="AF4:AF17" si="5">IF(K4=0,"",K4/$E4)</f>
        <v/>
      </c>
      <c r="AG4" s="7" t="str">
        <f t="shared" ref="AG4:AG17" si="6">IF(L4=0,"",L4/$E4)</f>
        <v/>
      </c>
      <c r="AH4" s="7" t="str">
        <f t="shared" ref="AH4:AH17" si="7">IF(M4=0,"",M4/$E4)</f>
        <v/>
      </c>
      <c r="AI4" s="7" t="str">
        <f t="shared" ref="AI4:AI17" si="8">IF(N4=0,"",N4/$E4)</f>
        <v/>
      </c>
      <c r="AJ4" s="7" t="str">
        <f t="shared" ref="AJ4:AJ17" si="9">IF(O4=0,"",O4/$E4)</f>
        <v/>
      </c>
      <c r="AK4" s="7" t="str">
        <f t="shared" ref="AK4:AK17" si="10">IF(P4=0,"",P4/$E4)</f>
        <v/>
      </c>
      <c r="AL4" s="7">
        <f t="shared" ref="AL4:AL17" si="11">IF(Q4=0,"",Q4/$E4)</f>
        <v>2.2456770716370987E-4</v>
      </c>
      <c r="AM4" s="7">
        <f t="shared" ref="AM4:AM17" si="12">IF(R4=0,"",R4/$E4)</f>
        <v>2.2456770716370987E-4</v>
      </c>
      <c r="AN4" s="7">
        <f t="shared" ref="AN4:AN17" si="13">IF(S4=0,"",S4/$E4)</f>
        <v>2.2456770716370987E-4</v>
      </c>
      <c r="AO4" s="7">
        <f t="shared" ref="AO4:AO17" si="14">IF(T4=0,"",T4/$E4)</f>
        <v>1.3024927015495171E-2</v>
      </c>
      <c r="AP4" s="7">
        <f t="shared" ref="AP4:AP17" si="15">IF(U4=0,"",U4/$E4)</f>
        <v>6.7370312149112955E-4</v>
      </c>
      <c r="AQ4" s="7" t="str">
        <f t="shared" ref="AQ4:AQ7" si="16">IF(W4=0,"",W4/$E4)</f>
        <v/>
      </c>
      <c r="AR4" s="7">
        <f t="shared" ref="AR4:AR7" si="17">IF(X4=0,"",X4/$E4)</f>
        <v>6.7370312149112955E-4</v>
      </c>
      <c r="AS4" s="7" t="str">
        <f t="shared" ref="AS4:AS7" si="18">IF(Y4=0,"",Y4/$E4)</f>
        <v/>
      </c>
    </row>
    <row r="5" spans="1:45">
      <c r="A5" t="s">
        <v>191</v>
      </c>
      <c r="B5" t="s">
        <v>192</v>
      </c>
      <c r="C5" s="10">
        <v>43298</v>
      </c>
      <c r="D5" s="10" t="s">
        <v>47</v>
      </c>
      <c r="E5">
        <v>3041</v>
      </c>
      <c r="F5" s="4"/>
      <c r="G5" s="4"/>
      <c r="H5" s="4"/>
      <c r="I5" s="4"/>
      <c r="J5" s="4"/>
      <c r="K5" s="4"/>
      <c r="L5" s="4"/>
      <c r="M5" s="4"/>
      <c r="N5" s="4">
        <v>1</v>
      </c>
      <c r="O5" s="4"/>
      <c r="P5" s="4"/>
      <c r="Q5" s="4"/>
      <c r="R5" s="4"/>
      <c r="S5" s="4"/>
      <c r="T5" s="4">
        <v>1</v>
      </c>
      <c r="U5" s="4"/>
      <c r="V5" s="4">
        <v>1</v>
      </c>
      <c r="W5" s="4"/>
      <c r="X5" s="4"/>
      <c r="Y5" s="4"/>
      <c r="Z5" s="4"/>
      <c r="AA5" s="7" t="str">
        <f t="shared" si="0"/>
        <v/>
      </c>
      <c r="AB5" s="7" t="str">
        <f t="shared" si="1"/>
        <v/>
      </c>
      <c r="AC5" s="7" t="str">
        <f t="shared" si="2"/>
        <v/>
      </c>
      <c r="AD5" s="7" t="str">
        <f t="shared" si="3"/>
        <v/>
      </c>
      <c r="AE5" s="7" t="str">
        <f t="shared" si="4"/>
        <v/>
      </c>
      <c r="AF5" s="7" t="str">
        <f t="shared" si="5"/>
        <v/>
      </c>
      <c r="AG5" s="7" t="str">
        <f t="shared" si="6"/>
        <v/>
      </c>
      <c r="AH5" s="7" t="str">
        <f t="shared" si="7"/>
        <v/>
      </c>
      <c r="AI5" s="7">
        <f t="shared" si="8"/>
        <v>3.2883919763235779E-4</v>
      </c>
      <c r="AJ5" s="7" t="str">
        <f t="shared" si="9"/>
        <v/>
      </c>
      <c r="AK5" s="7" t="str">
        <f t="shared" si="10"/>
        <v/>
      </c>
      <c r="AL5" s="7" t="str">
        <f t="shared" si="11"/>
        <v/>
      </c>
      <c r="AM5" s="7" t="str">
        <f t="shared" si="12"/>
        <v/>
      </c>
      <c r="AN5" s="7" t="str">
        <f t="shared" si="13"/>
        <v/>
      </c>
      <c r="AO5" s="7">
        <f t="shared" si="14"/>
        <v>3.2883919763235779E-4</v>
      </c>
      <c r="AP5" s="7" t="str">
        <f t="shared" si="15"/>
        <v/>
      </c>
      <c r="AQ5" s="7" t="str">
        <f t="shared" si="16"/>
        <v/>
      </c>
      <c r="AR5" s="7" t="str">
        <f t="shared" si="17"/>
        <v/>
      </c>
      <c r="AS5" s="7" t="str">
        <f t="shared" si="18"/>
        <v/>
      </c>
    </row>
    <row r="6" spans="1:45">
      <c r="A6" t="s">
        <v>191</v>
      </c>
      <c r="B6" t="s">
        <v>192</v>
      </c>
      <c r="C6" s="10">
        <v>43298</v>
      </c>
      <c r="D6" s="10" t="s">
        <v>161</v>
      </c>
      <c r="E6">
        <v>6082</v>
      </c>
      <c r="F6" s="4"/>
      <c r="G6" s="4"/>
      <c r="H6" s="4"/>
      <c r="I6" s="4"/>
      <c r="J6" s="4"/>
      <c r="K6" s="4"/>
      <c r="L6" s="4"/>
      <c r="M6" s="4"/>
      <c r="N6" s="4">
        <v>9</v>
      </c>
      <c r="O6" s="4"/>
      <c r="P6" s="4"/>
      <c r="Q6" s="4"/>
      <c r="R6" s="4"/>
      <c r="S6" s="4"/>
      <c r="T6" s="4">
        <v>45</v>
      </c>
      <c r="U6" s="4">
        <v>5</v>
      </c>
      <c r="V6" s="4">
        <v>5</v>
      </c>
      <c r="W6" s="4">
        <v>2</v>
      </c>
      <c r="X6" s="4">
        <v>4</v>
      </c>
      <c r="Y6" s="4"/>
      <c r="Z6" s="4"/>
      <c r="AA6" s="7" t="str">
        <f t="shared" si="0"/>
        <v/>
      </c>
      <c r="AB6" s="7" t="str">
        <f t="shared" si="1"/>
        <v/>
      </c>
      <c r="AC6" s="7" t="str">
        <f t="shared" si="2"/>
        <v/>
      </c>
      <c r="AD6" s="7" t="str">
        <f t="shared" si="3"/>
        <v/>
      </c>
      <c r="AE6" s="7" t="str">
        <f t="shared" si="4"/>
        <v/>
      </c>
      <c r="AF6" s="7" t="str">
        <f t="shared" si="5"/>
        <v/>
      </c>
      <c r="AG6" s="7" t="str">
        <f t="shared" si="6"/>
        <v/>
      </c>
      <c r="AH6" s="7" t="str">
        <f t="shared" si="7"/>
        <v/>
      </c>
      <c r="AI6" s="7">
        <f t="shared" si="8"/>
        <v>1.4797763893456099E-3</v>
      </c>
      <c r="AJ6" s="7" t="str">
        <f t="shared" si="9"/>
        <v/>
      </c>
      <c r="AK6" s="7" t="str">
        <f t="shared" si="10"/>
        <v/>
      </c>
      <c r="AL6" s="7" t="str">
        <f t="shared" si="11"/>
        <v/>
      </c>
      <c r="AM6" s="7" t="str">
        <f t="shared" si="12"/>
        <v/>
      </c>
      <c r="AN6" s="7" t="str">
        <f t="shared" si="13"/>
        <v/>
      </c>
      <c r="AO6" s="7">
        <f t="shared" si="14"/>
        <v>7.3988819467280496E-3</v>
      </c>
      <c r="AP6" s="7">
        <f t="shared" si="15"/>
        <v>8.2209799408089446E-4</v>
      </c>
      <c r="AQ6" s="7">
        <f t="shared" si="16"/>
        <v>3.2883919763235779E-4</v>
      </c>
      <c r="AR6" s="7">
        <f t="shared" si="17"/>
        <v>6.5767839526471557E-4</v>
      </c>
      <c r="AS6" s="7" t="str">
        <f t="shared" si="18"/>
        <v/>
      </c>
    </row>
    <row r="7" spans="1:45">
      <c r="A7" t="s">
        <v>191</v>
      </c>
      <c r="B7" t="s">
        <v>192</v>
      </c>
      <c r="C7" s="10">
        <v>43299</v>
      </c>
      <c r="D7" s="10" t="s">
        <v>160</v>
      </c>
      <c r="E7">
        <v>3005</v>
      </c>
      <c r="F7" s="4"/>
      <c r="G7" s="4"/>
      <c r="H7" s="4"/>
      <c r="I7" s="4"/>
      <c r="J7" s="4"/>
      <c r="K7" s="4"/>
      <c r="L7" s="4"/>
      <c r="M7" s="4"/>
      <c r="N7" s="4">
        <v>6</v>
      </c>
      <c r="O7" s="4"/>
      <c r="P7" s="4"/>
      <c r="Q7" s="4"/>
      <c r="R7" s="4"/>
      <c r="S7" s="4"/>
      <c r="T7" s="4">
        <v>39</v>
      </c>
      <c r="U7" s="4">
        <v>1</v>
      </c>
      <c r="V7" s="4">
        <v>1</v>
      </c>
      <c r="W7" s="4"/>
      <c r="X7" s="4">
        <v>1</v>
      </c>
      <c r="Y7" s="4"/>
      <c r="AA7" s="7" t="str">
        <f t="shared" si="0"/>
        <v/>
      </c>
      <c r="AB7" s="7" t="str">
        <f t="shared" si="1"/>
        <v/>
      </c>
      <c r="AC7" s="7" t="str">
        <f t="shared" si="2"/>
        <v/>
      </c>
      <c r="AD7" s="7" t="str">
        <f t="shared" si="3"/>
        <v/>
      </c>
      <c r="AE7" s="7" t="str">
        <f t="shared" si="4"/>
        <v/>
      </c>
      <c r="AF7" s="7" t="str">
        <f t="shared" si="5"/>
        <v/>
      </c>
      <c r="AG7" s="7" t="str">
        <f t="shared" si="6"/>
        <v/>
      </c>
      <c r="AH7" s="7" t="str">
        <f t="shared" si="7"/>
        <v/>
      </c>
      <c r="AI7" s="7">
        <f t="shared" si="8"/>
        <v>1.9966722129783694E-3</v>
      </c>
      <c r="AJ7" s="7" t="str">
        <f t="shared" si="9"/>
        <v/>
      </c>
      <c r="AK7" s="7" t="str">
        <f t="shared" si="10"/>
        <v/>
      </c>
      <c r="AL7" s="7" t="str">
        <f t="shared" si="11"/>
        <v/>
      </c>
      <c r="AM7" s="7" t="str">
        <f t="shared" si="12"/>
        <v/>
      </c>
      <c r="AN7" s="7" t="str">
        <f t="shared" si="13"/>
        <v/>
      </c>
      <c r="AO7" s="7">
        <f t="shared" si="14"/>
        <v>1.29783693843594E-2</v>
      </c>
      <c r="AP7" s="7">
        <f t="shared" si="15"/>
        <v>3.3277870216306157E-4</v>
      </c>
      <c r="AQ7" s="7" t="str">
        <f t="shared" si="16"/>
        <v/>
      </c>
      <c r="AR7" s="7">
        <f t="shared" si="17"/>
        <v>3.3277870216306157E-4</v>
      </c>
      <c r="AS7" s="7" t="str">
        <f t="shared" si="18"/>
        <v/>
      </c>
    </row>
    <row r="8" spans="1:45">
      <c r="A8" t="s">
        <v>191</v>
      </c>
      <c r="B8" t="s">
        <v>192</v>
      </c>
      <c r="C8" s="10">
        <v>43299</v>
      </c>
      <c r="D8" s="10" t="s">
        <v>18</v>
      </c>
      <c r="E8">
        <v>6011</v>
      </c>
      <c r="F8" s="4"/>
      <c r="G8" s="4"/>
      <c r="H8" s="4"/>
      <c r="I8" s="4"/>
      <c r="J8" s="4"/>
      <c r="K8" s="4"/>
      <c r="L8" s="4"/>
      <c r="M8" s="4"/>
      <c r="N8" s="4">
        <v>4</v>
      </c>
      <c r="O8" s="4"/>
      <c r="P8" s="4"/>
      <c r="Q8" s="4"/>
      <c r="R8" s="4"/>
      <c r="S8" s="4"/>
      <c r="T8" s="4">
        <v>33</v>
      </c>
      <c r="U8" s="4">
        <v>5</v>
      </c>
      <c r="V8" s="4">
        <v>1</v>
      </c>
      <c r="W8" s="4"/>
      <c r="X8" s="4">
        <v>3</v>
      </c>
      <c r="Y8" s="4"/>
      <c r="AA8" s="7" t="str">
        <f t="shared" si="0"/>
        <v/>
      </c>
      <c r="AB8" s="7" t="str">
        <f t="shared" si="1"/>
        <v/>
      </c>
      <c r="AC8" s="7" t="str">
        <f t="shared" si="2"/>
        <v/>
      </c>
      <c r="AD8" s="7" t="str">
        <f t="shared" si="3"/>
        <v/>
      </c>
      <c r="AE8" s="7" t="str">
        <f t="shared" si="4"/>
        <v/>
      </c>
      <c r="AF8" s="7" t="str">
        <f t="shared" si="5"/>
        <v/>
      </c>
      <c r="AG8" s="7" t="str">
        <f t="shared" si="6"/>
        <v/>
      </c>
      <c r="AH8" s="7" t="str">
        <f t="shared" si="7"/>
        <v/>
      </c>
      <c r="AI8" s="7">
        <f t="shared" si="8"/>
        <v>6.6544668108467812E-4</v>
      </c>
      <c r="AJ8" s="7" t="str">
        <f t="shared" si="9"/>
        <v/>
      </c>
      <c r="AK8" s="7" t="str">
        <f t="shared" si="10"/>
        <v/>
      </c>
      <c r="AL8" s="7" t="str">
        <f t="shared" si="11"/>
        <v/>
      </c>
      <c r="AM8" s="7" t="str">
        <f t="shared" si="12"/>
        <v/>
      </c>
      <c r="AN8" s="7" t="str">
        <f t="shared" si="13"/>
        <v/>
      </c>
      <c r="AO8" s="7">
        <f t="shared" si="14"/>
        <v>5.4899351189485945E-3</v>
      </c>
      <c r="AP8" s="7">
        <f t="shared" si="15"/>
        <v>8.3180835135584759E-4</v>
      </c>
      <c r="AQ8" s="7" t="str">
        <f t="shared" ref="AQ8:AQ24" si="19">IF(W8=0,"",W8/$E8)</f>
        <v/>
      </c>
    </row>
    <row r="9" spans="1:45">
      <c r="A9" t="s">
        <v>191</v>
      </c>
      <c r="B9" t="s">
        <v>192</v>
      </c>
      <c r="C9" s="10">
        <v>43301</v>
      </c>
      <c r="D9" s="10" t="s">
        <v>125</v>
      </c>
      <c r="E9">
        <v>3006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/>
      <c r="R9" s="4"/>
      <c r="S9" s="4"/>
      <c r="T9" s="4">
        <v>3</v>
      </c>
      <c r="U9" s="4">
        <v>1</v>
      </c>
      <c r="V9" s="4"/>
      <c r="W9" s="4"/>
      <c r="X9" s="4"/>
      <c r="Y9" s="4"/>
      <c r="AA9" s="7" t="str">
        <f t="shared" si="0"/>
        <v/>
      </c>
      <c r="AB9" s="7" t="str">
        <f t="shared" si="1"/>
        <v/>
      </c>
      <c r="AC9" s="7" t="str">
        <f t="shared" si="2"/>
        <v/>
      </c>
      <c r="AD9" s="7" t="str">
        <f t="shared" si="3"/>
        <v/>
      </c>
      <c r="AE9" s="7" t="str">
        <f t="shared" si="4"/>
        <v/>
      </c>
      <c r="AF9" s="7" t="str">
        <f t="shared" si="5"/>
        <v/>
      </c>
      <c r="AG9" s="7" t="str">
        <f t="shared" si="6"/>
        <v/>
      </c>
      <c r="AH9" s="7" t="str">
        <f t="shared" si="7"/>
        <v/>
      </c>
      <c r="AI9" s="7" t="str">
        <f t="shared" si="8"/>
        <v/>
      </c>
      <c r="AJ9" s="7" t="str">
        <f t="shared" si="9"/>
        <v/>
      </c>
      <c r="AK9" s="7">
        <f t="shared" si="10"/>
        <v>3.3266799733865603E-4</v>
      </c>
      <c r="AL9" s="7" t="str">
        <f t="shared" si="11"/>
        <v/>
      </c>
      <c r="AM9" s="7" t="str">
        <f t="shared" si="12"/>
        <v/>
      </c>
      <c r="AN9" s="7" t="str">
        <f t="shared" si="13"/>
        <v/>
      </c>
      <c r="AO9" s="7">
        <f t="shared" si="14"/>
        <v>9.9800399201596798E-4</v>
      </c>
      <c r="AP9" s="7">
        <f t="shared" si="15"/>
        <v>3.3266799733865603E-4</v>
      </c>
      <c r="AQ9" s="7" t="str">
        <f t="shared" si="19"/>
        <v/>
      </c>
    </row>
    <row r="10" spans="1:45">
      <c r="A10" t="s">
        <v>191</v>
      </c>
      <c r="B10" t="s">
        <v>192</v>
      </c>
      <c r="C10" s="10">
        <v>43301</v>
      </c>
      <c r="D10" s="10" t="s">
        <v>126</v>
      </c>
      <c r="E10">
        <v>3049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2</v>
      </c>
      <c r="Q10" s="4"/>
      <c r="R10" s="4"/>
      <c r="S10" s="4"/>
      <c r="T10" s="4">
        <v>7</v>
      </c>
      <c r="U10" s="4">
        <v>4</v>
      </c>
      <c r="V10" s="4">
        <v>1</v>
      </c>
      <c r="W10" s="4"/>
      <c r="X10" s="4">
        <v>2</v>
      </c>
      <c r="Y10" s="4"/>
      <c r="AA10" s="7" t="str">
        <f t="shared" si="0"/>
        <v/>
      </c>
      <c r="AB10" s="7" t="str">
        <f t="shared" si="1"/>
        <v/>
      </c>
      <c r="AC10" s="7" t="str">
        <f t="shared" si="2"/>
        <v/>
      </c>
      <c r="AD10" s="7" t="str">
        <f t="shared" si="3"/>
        <v/>
      </c>
      <c r="AE10" s="7" t="str">
        <f t="shared" si="4"/>
        <v/>
      </c>
      <c r="AF10" s="7" t="str">
        <f t="shared" si="5"/>
        <v/>
      </c>
      <c r="AG10" s="7" t="str">
        <f t="shared" si="6"/>
        <v/>
      </c>
      <c r="AH10" s="7" t="str">
        <f t="shared" si="7"/>
        <v/>
      </c>
      <c r="AI10" s="7" t="str">
        <f t="shared" si="8"/>
        <v/>
      </c>
      <c r="AJ10" s="7" t="str">
        <f t="shared" si="9"/>
        <v/>
      </c>
      <c r="AK10" s="7">
        <f t="shared" si="10"/>
        <v>6.5595277140045915E-4</v>
      </c>
      <c r="AL10" s="7" t="str">
        <f t="shared" si="11"/>
        <v/>
      </c>
      <c r="AM10" s="7" t="str">
        <f t="shared" si="12"/>
        <v/>
      </c>
      <c r="AN10" s="7" t="str">
        <f t="shared" si="13"/>
        <v/>
      </c>
      <c r="AO10" s="7">
        <f t="shared" si="14"/>
        <v>2.2958346999016072E-3</v>
      </c>
      <c r="AP10" s="7">
        <f t="shared" si="15"/>
        <v>1.3119055428009183E-3</v>
      </c>
      <c r="AQ10" s="7" t="str">
        <f t="shared" si="19"/>
        <v/>
      </c>
    </row>
    <row r="11" spans="1:45">
      <c r="A11" t="s">
        <v>191</v>
      </c>
      <c r="B11" t="s">
        <v>192</v>
      </c>
      <c r="C11" s="10">
        <v>43305</v>
      </c>
      <c r="D11" t="s">
        <v>16</v>
      </c>
      <c r="E11">
        <v>3549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16</v>
      </c>
      <c r="U11" s="4"/>
      <c r="V11" s="4">
        <v>2</v>
      </c>
      <c r="W11" s="4">
        <v>1</v>
      </c>
      <c r="X11" s="4"/>
      <c r="Y11" s="4"/>
      <c r="AA11" s="7" t="str">
        <f t="shared" si="0"/>
        <v/>
      </c>
      <c r="AB11" s="7" t="str">
        <f t="shared" si="1"/>
        <v/>
      </c>
      <c r="AC11" s="7" t="str">
        <f t="shared" si="2"/>
        <v/>
      </c>
      <c r="AD11" s="7" t="str">
        <f t="shared" si="3"/>
        <v/>
      </c>
      <c r="AE11" s="7" t="str">
        <f t="shared" si="4"/>
        <v/>
      </c>
      <c r="AF11" s="7" t="str">
        <f t="shared" si="5"/>
        <v/>
      </c>
      <c r="AG11" s="7" t="str">
        <f t="shared" si="6"/>
        <v/>
      </c>
      <c r="AH11" s="7" t="str">
        <f t="shared" si="7"/>
        <v/>
      </c>
      <c r="AI11" s="7" t="str">
        <f t="shared" si="8"/>
        <v/>
      </c>
      <c r="AJ11" s="7" t="str">
        <f t="shared" si="9"/>
        <v/>
      </c>
      <c r="AK11" s="7" t="str">
        <f t="shared" si="10"/>
        <v/>
      </c>
      <c r="AL11" s="7" t="str">
        <f t="shared" si="11"/>
        <v/>
      </c>
      <c r="AM11" s="7" t="str">
        <f t="shared" si="12"/>
        <v/>
      </c>
      <c r="AN11" s="7" t="str">
        <f t="shared" si="13"/>
        <v/>
      </c>
      <c r="AO11" s="7">
        <f t="shared" si="14"/>
        <v>4.5083122006198927E-3</v>
      </c>
      <c r="AP11" s="7" t="str">
        <f t="shared" si="15"/>
        <v/>
      </c>
      <c r="AQ11" s="7">
        <f t="shared" si="19"/>
        <v>2.8176951253874329E-4</v>
      </c>
    </row>
    <row r="12" spans="1:45">
      <c r="A12" t="s">
        <v>191</v>
      </c>
      <c r="B12" t="s">
        <v>192</v>
      </c>
      <c r="C12" s="10">
        <v>43305</v>
      </c>
      <c r="D12" t="s">
        <v>131</v>
      </c>
      <c r="E12">
        <v>3010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4</v>
      </c>
      <c r="Q12" s="4">
        <v>2</v>
      </c>
      <c r="R12" s="4">
        <v>1</v>
      </c>
      <c r="S12" s="4"/>
      <c r="T12" s="4">
        <v>32</v>
      </c>
      <c r="U12" s="4">
        <v>7</v>
      </c>
      <c r="V12" s="4">
        <v>2</v>
      </c>
      <c r="W12" s="4"/>
      <c r="X12" s="4"/>
      <c r="Y12" s="4"/>
      <c r="Z12" s="4"/>
      <c r="AA12" s="7" t="str">
        <f t="shared" si="0"/>
        <v/>
      </c>
      <c r="AB12" s="7" t="str">
        <f t="shared" si="1"/>
        <v/>
      </c>
      <c r="AC12" s="7" t="str">
        <f t="shared" si="2"/>
        <v/>
      </c>
      <c r="AD12" s="7" t="str">
        <f t="shared" si="3"/>
        <v/>
      </c>
      <c r="AE12" s="7" t="str">
        <f t="shared" si="4"/>
        <v/>
      </c>
      <c r="AF12" s="7" t="str">
        <f t="shared" si="5"/>
        <v/>
      </c>
      <c r="AG12" s="7" t="str">
        <f t="shared" si="6"/>
        <v/>
      </c>
      <c r="AH12" s="7" t="str">
        <f t="shared" si="7"/>
        <v/>
      </c>
      <c r="AI12" s="7" t="str">
        <f t="shared" si="8"/>
        <v/>
      </c>
      <c r="AJ12" s="7" t="str">
        <f t="shared" si="9"/>
        <v/>
      </c>
      <c r="AK12" s="7">
        <f t="shared" si="10"/>
        <v>1.3289036544850499E-3</v>
      </c>
      <c r="AL12" s="7">
        <f t="shared" si="11"/>
        <v>6.6445182724252495E-4</v>
      </c>
      <c r="AM12" s="7">
        <f t="shared" si="12"/>
        <v>3.3222591362126248E-4</v>
      </c>
      <c r="AN12" s="7" t="str">
        <f t="shared" si="13"/>
        <v/>
      </c>
      <c r="AO12" s="7">
        <f t="shared" si="14"/>
        <v>1.0631229235880399E-2</v>
      </c>
      <c r="AP12" s="7">
        <f t="shared" si="15"/>
        <v>2.3255813953488372E-3</v>
      </c>
      <c r="AQ12" s="7" t="str">
        <f t="shared" si="19"/>
        <v/>
      </c>
    </row>
    <row r="13" spans="1:45">
      <c r="A13" t="s">
        <v>191</v>
      </c>
      <c r="B13" t="s">
        <v>192</v>
      </c>
      <c r="C13" s="10">
        <v>43306</v>
      </c>
      <c r="D13" t="s">
        <v>221</v>
      </c>
      <c r="E13">
        <v>3056</v>
      </c>
      <c r="F13" s="4"/>
      <c r="G13" s="4"/>
      <c r="H13" s="4"/>
      <c r="I13" s="4"/>
      <c r="J13" s="4"/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7" t="str">
        <f t="shared" si="0"/>
        <v/>
      </c>
      <c r="AB13" s="7" t="str">
        <f t="shared" si="1"/>
        <v/>
      </c>
      <c r="AC13" s="7" t="str">
        <f t="shared" si="2"/>
        <v/>
      </c>
      <c r="AD13" s="7" t="str">
        <f t="shared" si="3"/>
        <v/>
      </c>
      <c r="AE13" s="7" t="str">
        <f t="shared" si="4"/>
        <v/>
      </c>
      <c r="AF13" s="7" t="str">
        <f t="shared" si="5"/>
        <v/>
      </c>
      <c r="AG13" s="7" t="str">
        <f t="shared" si="6"/>
        <v/>
      </c>
      <c r="AH13" s="7" t="str">
        <f t="shared" si="7"/>
        <v/>
      </c>
      <c r="AI13" s="7">
        <f t="shared" si="8"/>
        <v>3.2722513089005238E-4</v>
      </c>
      <c r="AJ13" s="7" t="str">
        <f t="shared" si="9"/>
        <v/>
      </c>
      <c r="AK13" s="7" t="str">
        <f t="shared" si="10"/>
        <v/>
      </c>
      <c r="AL13" s="7" t="str">
        <f t="shared" si="11"/>
        <v/>
      </c>
      <c r="AM13" s="7" t="str">
        <f t="shared" si="12"/>
        <v/>
      </c>
      <c r="AN13" s="7" t="str">
        <f t="shared" si="13"/>
        <v/>
      </c>
      <c r="AO13" s="7" t="str">
        <f t="shared" si="14"/>
        <v/>
      </c>
      <c r="AP13" s="7" t="str">
        <f t="shared" si="15"/>
        <v/>
      </c>
      <c r="AQ13" s="7" t="str">
        <f t="shared" si="19"/>
        <v/>
      </c>
    </row>
    <row r="14" spans="1:45">
      <c r="A14" t="s">
        <v>182</v>
      </c>
      <c r="B14" t="s">
        <v>183</v>
      </c>
      <c r="C14" s="10">
        <v>43355</v>
      </c>
      <c r="D14" t="s">
        <v>23</v>
      </c>
      <c r="E14">
        <v>2022</v>
      </c>
      <c r="F14" s="4"/>
      <c r="G14" s="4"/>
      <c r="H14" s="4"/>
      <c r="I14" s="4"/>
      <c r="J14" s="4"/>
      <c r="K14" s="4">
        <v>58</v>
      </c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A14" s="7" t="str">
        <f t="shared" si="0"/>
        <v/>
      </c>
      <c r="AB14" s="7" t="str">
        <f t="shared" si="1"/>
        <v/>
      </c>
      <c r="AC14" s="7" t="str">
        <f t="shared" si="2"/>
        <v/>
      </c>
      <c r="AD14" s="7" t="str">
        <f t="shared" si="3"/>
        <v/>
      </c>
      <c r="AE14" s="7" t="str">
        <f t="shared" si="4"/>
        <v/>
      </c>
      <c r="AF14" s="7">
        <f t="shared" si="5"/>
        <v>2.8684470820969338E-2</v>
      </c>
      <c r="AG14" s="7" t="str">
        <f t="shared" si="6"/>
        <v/>
      </c>
      <c r="AH14" s="7" t="str">
        <f t="shared" si="7"/>
        <v/>
      </c>
      <c r="AI14" s="7">
        <f t="shared" si="8"/>
        <v>4.9455984174085062E-4</v>
      </c>
      <c r="AJ14" s="7" t="str">
        <f t="shared" si="9"/>
        <v/>
      </c>
      <c r="AK14" s="7" t="str">
        <f t="shared" si="10"/>
        <v/>
      </c>
      <c r="AL14" s="7" t="str">
        <f t="shared" si="11"/>
        <v/>
      </c>
      <c r="AM14" s="7" t="str">
        <f t="shared" si="12"/>
        <v/>
      </c>
      <c r="AN14" s="7" t="str">
        <f t="shared" si="13"/>
        <v/>
      </c>
      <c r="AO14" s="7" t="str">
        <f t="shared" si="14"/>
        <v/>
      </c>
      <c r="AP14" s="7" t="str">
        <f t="shared" si="15"/>
        <v/>
      </c>
      <c r="AQ14" s="7" t="str">
        <f t="shared" si="19"/>
        <v/>
      </c>
    </row>
    <row r="15" spans="1:45">
      <c r="A15" t="s">
        <v>186</v>
      </c>
      <c r="B15" t="s">
        <v>187</v>
      </c>
      <c r="C15" s="10">
        <v>43545</v>
      </c>
      <c r="D15" t="s">
        <v>17</v>
      </c>
      <c r="E15">
        <v>1705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1</v>
      </c>
      <c r="R15" s="4"/>
      <c r="S15" s="4"/>
      <c r="T15" s="4">
        <v>26</v>
      </c>
      <c r="U15" s="4">
        <v>3</v>
      </c>
      <c r="V15" s="4">
        <v>3</v>
      </c>
      <c r="W15" s="4"/>
      <c r="X15" s="4">
        <v>3</v>
      </c>
      <c r="Y15" s="4">
        <v>1</v>
      </c>
      <c r="AA15" s="7" t="str">
        <f t="shared" si="0"/>
        <v/>
      </c>
      <c r="AB15" s="7" t="str">
        <f t="shared" si="1"/>
        <v/>
      </c>
      <c r="AC15" s="7" t="str">
        <f t="shared" si="2"/>
        <v/>
      </c>
      <c r="AD15" s="7" t="str">
        <f t="shared" si="3"/>
        <v/>
      </c>
      <c r="AE15" s="7" t="str">
        <f t="shared" si="4"/>
        <v/>
      </c>
      <c r="AF15" s="7" t="str">
        <f t="shared" si="5"/>
        <v/>
      </c>
      <c r="AG15" s="7" t="str">
        <f t="shared" si="6"/>
        <v/>
      </c>
      <c r="AH15" s="7" t="str">
        <f t="shared" si="7"/>
        <v/>
      </c>
      <c r="AI15" s="7" t="str">
        <f t="shared" si="8"/>
        <v/>
      </c>
      <c r="AJ15" s="7" t="str">
        <f t="shared" si="9"/>
        <v/>
      </c>
      <c r="AK15" s="7" t="str">
        <f t="shared" si="10"/>
        <v/>
      </c>
      <c r="AL15" s="7">
        <f t="shared" si="11"/>
        <v>5.8651026392961877E-4</v>
      </c>
      <c r="AM15" s="7" t="str">
        <f t="shared" si="12"/>
        <v/>
      </c>
      <c r="AN15" s="7" t="str">
        <f t="shared" si="13"/>
        <v/>
      </c>
      <c r="AO15" s="7">
        <f t="shared" si="14"/>
        <v>1.5249266862170088E-2</v>
      </c>
      <c r="AP15" s="7">
        <f t="shared" si="15"/>
        <v>1.7595307917888563E-3</v>
      </c>
      <c r="AQ15" s="7" t="str">
        <f t="shared" si="19"/>
        <v/>
      </c>
    </row>
    <row r="16" spans="1:45">
      <c r="A16" t="s">
        <v>184</v>
      </c>
      <c r="B16" t="s">
        <v>185</v>
      </c>
      <c r="C16" s="10">
        <v>43557</v>
      </c>
      <c r="D16" t="s">
        <v>162</v>
      </c>
      <c r="E16">
        <v>2533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142</v>
      </c>
      <c r="V16" s="4">
        <v>121</v>
      </c>
      <c r="W16" s="4">
        <v>34</v>
      </c>
      <c r="X16" s="4">
        <v>71</v>
      </c>
      <c r="Y16" s="4">
        <v>11</v>
      </c>
      <c r="AA16" s="7" t="str">
        <f t="shared" si="0"/>
        <v/>
      </c>
      <c r="AB16" s="7" t="str">
        <f t="shared" si="1"/>
        <v/>
      </c>
      <c r="AC16" s="7" t="str">
        <f t="shared" si="2"/>
        <v/>
      </c>
      <c r="AD16" s="7" t="str">
        <f t="shared" si="3"/>
        <v/>
      </c>
      <c r="AE16" s="7" t="str">
        <f t="shared" si="4"/>
        <v/>
      </c>
      <c r="AF16" s="7" t="str">
        <f t="shared" si="5"/>
        <v/>
      </c>
      <c r="AG16" s="7" t="str">
        <f t="shared" si="6"/>
        <v/>
      </c>
      <c r="AH16" s="7" t="str">
        <f t="shared" si="7"/>
        <v/>
      </c>
      <c r="AI16" s="7" t="str">
        <f t="shared" si="8"/>
        <v/>
      </c>
      <c r="AJ16" s="7" t="str">
        <f t="shared" si="9"/>
        <v/>
      </c>
      <c r="AK16" s="7" t="str">
        <f t="shared" si="10"/>
        <v/>
      </c>
      <c r="AL16" s="7" t="str">
        <f t="shared" si="11"/>
        <v/>
      </c>
      <c r="AM16" s="7" t="str">
        <f t="shared" si="12"/>
        <v/>
      </c>
      <c r="AN16" s="7" t="str">
        <f t="shared" si="13"/>
        <v/>
      </c>
      <c r="AO16" s="7" t="str">
        <f t="shared" si="14"/>
        <v/>
      </c>
      <c r="AP16" s="7">
        <f t="shared" si="15"/>
        <v>5.6060007895775761E-2</v>
      </c>
      <c r="AQ16" s="7">
        <f t="shared" si="19"/>
        <v>1.3422818791946308E-2</v>
      </c>
    </row>
    <row r="17" spans="1:43">
      <c r="A17" t="s">
        <v>188</v>
      </c>
      <c r="B17" t="s">
        <v>189</v>
      </c>
      <c r="C17" s="10">
        <v>43564</v>
      </c>
      <c r="D17" t="s">
        <v>144</v>
      </c>
      <c r="E17">
        <v>1273</v>
      </c>
      <c r="F17" s="4">
        <v>1243</v>
      </c>
      <c r="G17" s="4"/>
      <c r="H17" s="4"/>
      <c r="I17" s="4">
        <v>61</v>
      </c>
      <c r="J17" s="4"/>
      <c r="K17" s="4"/>
      <c r="L17" s="4"/>
      <c r="M17" s="4"/>
      <c r="N17" s="4">
        <v>5</v>
      </c>
      <c r="O17" s="4"/>
      <c r="P17" s="4"/>
      <c r="Q17" s="4"/>
      <c r="R17" s="4"/>
      <c r="S17" s="4"/>
      <c r="T17" s="4">
        <v>15</v>
      </c>
      <c r="U17" s="4">
        <v>1</v>
      </c>
      <c r="V17" s="4"/>
      <c r="W17" s="4"/>
      <c r="X17" s="4"/>
      <c r="Y17" s="4"/>
      <c r="AA17" s="7">
        <f t="shared" si="0"/>
        <v>0.97643362136684997</v>
      </c>
      <c r="AB17" s="7" t="str">
        <f t="shared" si="1"/>
        <v/>
      </c>
      <c r="AC17" s="7" t="str">
        <f t="shared" si="2"/>
        <v/>
      </c>
      <c r="AD17" s="7">
        <f t="shared" si="3"/>
        <v>4.7918303220738416E-2</v>
      </c>
      <c r="AE17" s="7" t="str">
        <f t="shared" si="4"/>
        <v/>
      </c>
      <c r="AF17" s="7" t="str">
        <f t="shared" si="5"/>
        <v/>
      </c>
      <c r="AG17" s="7" t="str">
        <f t="shared" si="6"/>
        <v/>
      </c>
      <c r="AH17" s="7" t="str">
        <f t="shared" si="7"/>
        <v/>
      </c>
      <c r="AI17" s="7">
        <f t="shared" si="8"/>
        <v>3.927729772191673E-3</v>
      </c>
      <c r="AJ17" s="7" t="str">
        <f t="shared" si="9"/>
        <v/>
      </c>
      <c r="AK17" s="7" t="str">
        <f t="shared" si="10"/>
        <v/>
      </c>
      <c r="AL17" s="7" t="str">
        <f t="shared" si="11"/>
        <v/>
      </c>
      <c r="AM17" s="7" t="str">
        <f t="shared" si="12"/>
        <v/>
      </c>
      <c r="AN17" s="7" t="str">
        <f t="shared" si="13"/>
        <v/>
      </c>
      <c r="AO17" s="7">
        <f t="shared" si="14"/>
        <v>1.1783189316575019E-2</v>
      </c>
      <c r="AP17" s="7">
        <f t="shared" si="15"/>
        <v>7.855459544383347E-4</v>
      </c>
      <c r="AQ17" s="7" t="str">
        <f t="shared" si="19"/>
        <v/>
      </c>
    </row>
    <row r="18" spans="1:43">
      <c r="A18" t="s">
        <v>200</v>
      </c>
      <c r="B18" t="s">
        <v>201</v>
      </c>
      <c r="C18" s="10">
        <v>43566</v>
      </c>
      <c r="D18" t="s">
        <v>202</v>
      </c>
      <c r="E18">
        <v>814</v>
      </c>
      <c r="F18" s="4"/>
      <c r="G18" s="4"/>
      <c r="H18" s="4"/>
      <c r="I18" s="4"/>
      <c r="J18" s="4"/>
      <c r="K18" s="4"/>
      <c r="L18" s="4"/>
      <c r="M18" s="4"/>
      <c r="N18" s="4"/>
      <c r="O18" s="4">
        <v>2</v>
      </c>
      <c r="P18" s="4"/>
      <c r="Q18" s="4"/>
      <c r="R18" s="4"/>
      <c r="S18" s="4"/>
      <c r="T18" s="4">
        <v>2</v>
      </c>
      <c r="U18" s="4"/>
      <c r="V18" s="4"/>
      <c r="W18" s="4"/>
      <c r="X18" s="4"/>
      <c r="Y18" s="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>
      <c r="A19" t="s">
        <v>203</v>
      </c>
      <c r="B19" t="s">
        <v>204</v>
      </c>
      <c r="C19" s="10">
        <v>43566</v>
      </c>
      <c r="D19" t="s">
        <v>202</v>
      </c>
      <c r="E19">
        <v>819</v>
      </c>
      <c r="F19" s="4"/>
      <c r="G19" s="4"/>
      <c r="H19" s="4"/>
      <c r="I19" s="4"/>
      <c r="J19" s="4"/>
      <c r="K19" s="4"/>
      <c r="L19" s="4"/>
      <c r="M19" s="4"/>
      <c r="N19" s="4"/>
      <c r="O19" s="4">
        <v>9</v>
      </c>
      <c r="P19" s="4"/>
      <c r="Q19" s="4"/>
      <c r="R19" s="4"/>
      <c r="S19" s="4"/>
      <c r="T19" s="4">
        <v>10</v>
      </c>
      <c r="U19" s="4"/>
      <c r="V19" s="4">
        <v>1</v>
      </c>
      <c r="W19" s="4"/>
      <c r="X19" s="4">
        <v>1</v>
      </c>
      <c r="Y19" s="4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>
      <c r="A20" t="s">
        <v>205</v>
      </c>
      <c r="B20" t="s">
        <v>206</v>
      </c>
      <c r="C20" s="10">
        <v>43566</v>
      </c>
      <c r="D20" t="s">
        <v>202</v>
      </c>
      <c r="E20">
        <v>567</v>
      </c>
      <c r="F20" s="4"/>
      <c r="G20" s="4"/>
      <c r="H20" s="4"/>
      <c r="I20" s="4"/>
      <c r="J20" s="4"/>
      <c r="K20" s="4"/>
      <c r="L20" s="4"/>
      <c r="M20" s="4"/>
      <c r="N20" s="4"/>
      <c r="O20" s="4">
        <v>3</v>
      </c>
      <c r="P20" s="4"/>
      <c r="Q20" s="4"/>
      <c r="R20" s="4"/>
      <c r="S20" s="4"/>
      <c r="T20" s="4">
        <v>3</v>
      </c>
      <c r="U20" s="4">
        <v>2</v>
      </c>
      <c r="V20" s="4">
        <v>1</v>
      </c>
      <c r="W20" s="4"/>
      <c r="X20" s="4">
        <v>1</v>
      </c>
      <c r="Y20" s="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>
      <c r="A21" t="s">
        <v>194</v>
      </c>
      <c r="B21" t="s">
        <v>195</v>
      </c>
      <c r="C21" s="10">
        <v>43570</v>
      </c>
      <c r="D21" t="s">
        <v>16</v>
      </c>
      <c r="E21">
        <v>5011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45</v>
      </c>
      <c r="Q21" s="4">
        <v>11</v>
      </c>
      <c r="R21" s="4"/>
      <c r="S21" s="4"/>
      <c r="T21" s="4">
        <v>317</v>
      </c>
      <c r="U21" s="4">
        <v>5</v>
      </c>
      <c r="V21" s="4">
        <v>19</v>
      </c>
      <c r="W21" s="4">
        <v>5</v>
      </c>
      <c r="X21" s="4">
        <v>12</v>
      </c>
      <c r="Y21" s="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>
      <c r="A22" t="s">
        <v>198</v>
      </c>
      <c r="B22" t="s">
        <v>199</v>
      </c>
      <c r="C22" s="10">
        <v>43570</v>
      </c>
      <c r="D22" t="s">
        <v>18</v>
      </c>
      <c r="E22">
        <v>5088</v>
      </c>
      <c r="F22" s="4"/>
      <c r="G22" s="4"/>
      <c r="H22" s="4"/>
      <c r="I22" s="4"/>
      <c r="J22" s="4"/>
      <c r="K22" s="4"/>
      <c r="L22" s="4"/>
      <c r="M22" s="4"/>
      <c r="N22" s="4">
        <v>18</v>
      </c>
      <c r="O22" s="4"/>
      <c r="P22" s="4"/>
      <c r="Q22" s="4">
        <v>1</v>
      </c>
      <c r="R22" s="4"/>
      <c r="S22" s="4"/>
      <c r="T22" s="4">
        <v>85</v>
      </c>
      <c r="U22" s="4">
        <v>6</v>
      </c>
      <c r="V22" s="4">
        <v>3</v>
      </c>
      <c r="W22" s="4">
        <v>2</v>
      </c>
      <c r="X22" s="4">
        <v>3</v>
      </c>
      <c r="Y22" s="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>
      <c r="A23" t="s">
        <v>196</v>
      </c>
      <c r="B23" t="s">
        <v>197</v>
      </c>
      <c r="C23" s="10">
        <v>43570</v>
      </c>
      <c r="D23" t="s">
        <v>18</v>
      </c>
      <c r="E23">
        <v>2495</v>
      </c>
      <c r="F23" s="4"/>
      <c r="G23" s="4"/>
      <c r="H23" s="4"/>
      <c r="I23" s="4"/>
      <c r="J23" s="4"/>
      <c r="K23" s="4">
        <v>1</v>
      </c>
      <c r="L23" s="4"/>
      <c r="M23" s="4"/>
      <c r="N23" s="4">
        <v>4</v>
      </c>
      <c r="O23" s="4"/>
      <c r="P23" s="4"/>
      <c r="Q23" s="4"/>
      <c r="R23" s="4"/>
      <c r="S23" s="4"/>
      <c r="T23" s="4">
        <v>20</v>
      </c>
      <c r="U23" s="4">
        <v>3</v>
      </c>
      <c r="V23" s="4">
        <v>1</v>
      </c>
      <c r="W23" s="4">
        <v>1</v>
      </c>
      <c r="X23" s="4"/>
      <c r="Y23" s="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>
      <c r="AA24" s="7" t="str">
        <f t="shared" si="0"/>
        <v/>
      </c>
      <c r="AB24" s="7" t="str">
        <f t="shared" ref="AB24:AP24" si="20">IF(G24=0,"",G24/$E24)</f>
        <v/>
      </c>
      <c r="AC24" s="7" t="str">
        <f t="shared" si="20"/>
        <v/>
      </c>
      <c r="AD24" s="7" t="str">
        <f t="shared" si="20"/>
        <v/>
      </c>
      <c r="AE24" s="7" t="str">
        <f t="shared" si="20"/>
        <v/>
      </c>
      <c r="AF24" s="7" t="str">
        <f t="shared" si="20"/>
        <v/>
      </c>
      <c r="AG24" s="7" t="str">
        <f t="shared" si="20"/>
        <v/>
      </c>
      <c r="AH24" s="7" t="str">
        <f t="shared" si="20"/>
        <v/>
      </c>
      <c r="AI24" s="7" t="str">
        <f t="shared" si="20"/>
        <v/>
      </c>
      <c r="AJ24" s="7" t="str">
        <f t="shared" si="20"/>
        <v/>
      </c>
      <c r="AK24" s="7" t="str">
        <f t="shared" si="20"/>
        <v/>
      </c>
      <c r="AL24" s="7" t="str">
        <f t="shared" si="20"/>
        <v/>
      </c>
      <c r="AM24" s="7" t="str">
        <f t="shared" si="20"/>
        <v/>
      </c>
      <c r="AN24" s="7" t="str">
        <f t="shared" si="20"/>
        <v/>
      </c>
      <c r="AO24" s="7" t="str">
        <f t="shared" si="20"/>
        <v/>
      </c>
      <c r="AP24" s="7" t="str">
        <f t="shared" si="20"/>
        <v/>
      </c>
      <c r="AQ24" s="7" t="str">
        <f t="shared" si="19"/>
        <v/>
      </c>
    </row>
    <row r="25" spans="1:43">
      <c r="F25">
        <f t="shared" ref="F25:O25" si="21">SUM(F4:F24)</f>
        <v>1243</v>
      </c>
      <c r="G25">
        <f t="shared" si="21"/>
        <v>0</v>
      </c>
      <c r="H25">
        <f t="shared" si="21"/>
        <v>0</v>
      </c>
      <c r="I25">
        <f t="shared" si="21"/>
        <v>61</v>
      </c>
      <c r="J25">
        <f t="shared" si="21"/>
        <v>0</v>
      </c>
      <c r="K25">
        <f t="shared" si="21"/>
        <v>59</v>
      </c>
      <c r="L25">
        <f t="shared" si="21"/>
        <v>0</v>
      </c>
      <c r="M25">
        <f t="shared" si="21"/>
        <v>0</v>
      </c>
      <c r="N25">
        <f t="shared" si="21"/>
        <v>49</v>
      </c>
      <c r="O25">
        <f t="shared" si="21"/>
        <v>14</v>
      </c>
      <c r="P25">
        <f>SUM(P4:P24)</f>
        <v>52</v>
      </c>
      <c r="Q25">
        <f t="shared" ref="Q25:V25" si="22">SUM(Q4:Q24)</f>
        <v>16</v>
      </c>
      <c r="R25">
        <f t="shared" si="22"/>
        <v>2</v>
      </c>
      <c r="S25">
        <f t="shared" si="22"/>
        <v>1</v>
      </c>
      <c r="T25">
        <f t="shared" si="22"/>
        <v>712</v>
      </c>
      <c r="U25">
        <f t="shared" si="22"/>
        <v>188</v>
      </c>
      <c r="V25">
        <f t="shared" si="22"/>
        <v>164</v>
      </c>
      <c r="W25">
        <f t="shared" ref="W25:Y25" si="23">SUM(W4:W24)</f>
        <v>45</v>
      </c>
      <c r="X25">
        <f t="shared" si="23"/>
        <v>104</v>
      </c>
      <c r="Y25">
        <f t="shared" si="23"/>
        <v>12</v>
      </c>
      <c r="Z25">
        <f>SUM(F25:Y25)</f>
        <v>2722</v>
      </c>
    </row>
  </sheetData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2D2F-CA3B-44D0-950E-CC66063EC1F2}">
  <dimension ref="A1:AG61"/>
  <sheetViews>
    <sheetView zoomScale="80" zoomScaleNormal="8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4" width="13.19921875" bestFit="1" customWidth="1"/>
    <col min="5" max="5" width="7.796875" bestFit="1" customWidth="1"/>
    <col min="6" max="18" width="5.1328125" customWidth="1"/>
    <col min="19" max="19" width="5.46484375" customWidth="1"/>
    <col min="20" max="20" width="6.19921875" customWidth="1"/>
    <col min="21" max="25" width="5.86328125" bestFit="1" customWidth="1"/>
    <col min="26" max="27" width="6.86328125" bestFit="1" customWidth="1"/>
    <col min="28" max="28" width="5.86328125" bestFit="1" customWidth="1"/>
    <col min="29" max="33" width="5.59765625" customWidth="1"/>
  </cols>
  <sheetData>
    <row r="1" spans="1:33">
      <c r="A1" s="38" t="s">
        <v>248</v>
      </c>
      <c r="C1" s="14"/>
    </row>
    <row r="2" spans="1:33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245</v>
      </c>
      <c r="G2" s="6" t="s">
        <v>238</v>
      </c>
      <c r="H2" s="6" t="s">
        <v>225</v>
      </c>
      <c r="I2" s="6" t="s">
        <v>30</v>
      </c>
      <c r="J2" s="6" t="s">
        <v>50</v>
      </c>
      <c r="K2" s="6" t="s">
        <v>190</v>
      </c>
      <c r="L2" s="6" t="s">
        <v>19</v>
      </c>
      <c r="M2" s="6" t="s">
        <v>256</v>
      </c>
      <c r="N2" s="6" t="s">
        <v>1</v>
      </c>
      <c r="O2" s="6" t="s">
        <v>2</v>
      </c>
      <c r="P2" s="6" t="s">
        <v>3</v>
      </c>
      <c r="Q2" s="6" t="s">
        <v>4</v>
      </c>
      <c r="R2" s="6" t="s">
        <v>5</v>
      </c>
      <c r="S2" s="6"/>
      <c r="T2" s="6"/>
      <c r="U2" s="6" t="str">
        <f t="shared" ref="U2:AA2" si="0">F2</f>
        <v>KCH</v>
      </c>
      <c r="V2" s="6" t="str">
        <f t="shared" si="0"/>
        <v>ESD</v>
      </c>
      <c r="W2" s="6" t="str">
        <f t="shared" si="0"/>
        <v>2LC</v>
      </c>
      <c r="X2" s="6" t="str">
        <f t="shared" si="0"/>
        <v>LMT</v>
      </c>
      <c r="Y2" s="6" t="str">
        <f t="shared" si="0"/>
        <v>SWK</v>
      </c>
      <c r="Z2" s="6" t="str">
        <f t="shared" si="0"/>
        <v>Tan</v>
      </c>
      <c r="AA2" s="6" t="str">
        <f t="shared" si="0"/>
        <v>ROZ</v>
      </c>
      <c r="AB2" s="6" t="str">
        <f t="shared" ref="AB2:AG2" si="1">M2</f>
        <v>SSJ</v>
      </c>
      <c r="AC2" s="6" t="str">
        <f t="shared" si="1"/>
        <v>PRO</v>
      </c>
      <c r="AD2" s="6" t="str">
        <f t="shared" si="1"/>
        <v>MCJ</v>
      </c>
      <c r="AE2" s="6" t="str">
        <f t="shared" si="1"/>
        <v>JDJ</v>
      </c>
      <c r="AF2" s="6" t="str">
        <f t="shared" si="1"/>
        <v>B2J</v>
      </c>
      <c r="AG2" s="6" t="str">
        <f t="shared" si="1"/>
        <v>BCC</v>
      </c>
    </row>
    <row r="3" spans="1:33" ht="15" customHeight="1">
      <c r="A3" t="s">
        <v>273</v>
      </c>
      <c r="B3" t="s">
        <v>274</v>
      </c>
      <c r="C3" s="95" t="s">
        <v>129</v>
      </c>
      <c r="D3" s="66">
        <v>45559</v>
      </c>
      <c r="E3" s="4">
        <v>35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>
        <v>1</v>
      </c>
      <c r="R3" s="4"/>
      <c r="S3" s="4"/>
      <c r="T3" s="4"/>
      <c r="U3" s="7" t="str">
        <f t="shared" ref="U3:Z3" si="2">IF(F3=0,"",F3/$E3)</f>
        <v/>
      </c>
      <c r="V3" s="7" t="str">
        <f t="shared" si="2"/>
        <v/>
      </c>
      <c r="W3" s="7" t="str">
        <f t="shared" si="2"/>
        <v/>
      </c>
      <c r="X3" s="7" t="str">
        <f t="shared" si="2"/>
        <v/>
      </c>
      <c r="Y3" s="7" t="str">
        <f t="shared" si="2"/>
        <v/>
      </c>
      <c r="Z3" s="7" t="str">
        <f t="shared" si="2"/>
        <v/>
      </c>
      <c r="AA3" s="7" t="str">
        <f t="shared" ref="AA3:AG3" si="3">IF(L3=0,"",L3/$E3)</f>
        <v/>
      </c>
      <c r="AB3" s="7" t="str">
        <f t="shared" si="3"/>
        <v/>
      </c>
      <c r="AC3" s="7" t="str">
        <f t="shared" si="3"/>
        <v/>
      </c>
      <c r="AD3" s="7" t="str">
        <f t="shared" si="3"/>
        <v/>
      </c>
      <c r="AE3" s="7" t="str">
        <f t="shared" si="3"/>
        <v/>
      </c>
      <c r="AF3" s="7">
        <f t="shared" si="3"/>
        <v>2.8571428571428571E-2</v>
      </c>
      <c r="AG3" s="7" t="str">
        <f t="shared" si="3"/>
        <v/>
      </c>
    </row>
    <row r="4" spans="1:33" ht="15" customHeight="1">
      <c r="A4" t="s">
        <v>273</v>
      </c>
      <c r="B4" t="s">
        <v>274</v>
      </c>
      <c r="C4" s="66" t="s">
        <v>130</v>
      </c>
      <c r="D4" s="66">
        <v>45574</v>
      </c>
      <c r="E4" s="4">
        <v>315</v>
      </c>
      <c r="F4" s="4"/>
      <c r="G4" s="4"/>
      <c r="H4" s="4"/>
      <c r="I4" s="4"/>
      <c r="J4" s="4"/>
      <c r="K4" s="4"/>
      <c r="L4" s="4"/>
      <c r="M4" s="4">
        <v>2</v>
      </c>
      <c r="N4" s="4">
        <v>10</v>
      </c>
      <c r="O4" s="4">
        <v>1</v>
      </c>
      <c r="P4" s="4"/>
      <c r="Q4" s="4">
        <v>1</v>
      </c>
      <c r="R4" s="4"/>
      <c r="S4" s="4"/>
      <c r="T4" s="4"/>
      <c r="U4" s="7" t="str">
        <f t="shared" ref="U4:U36" si="4">IF(F4=0,"",F4/$E4)</f>
        <v/>
      </c>
      <c r="V4" s="7" t="str">
        <f t="shared" ref="V4:V36" si="5">IF(G4=0,"",G4/$E4)</f>
        <v/>
      </c>
      <c r="W4" s="7" t="str">
        <f t="shared" ref="W4:W36" si="6">IF(H4=0,"",H4/$E4)</f>
        <v/>
      </c>
      <c r="X4" s="7" t="str">
        <f t="shared" ref="X4:X36" si="7">IF(I4=0,"",I4/$E4)</f>
        <v/>
      </c>
      <c r="Y4" s="7" t="str">
        <f t="shared" ref="Y4:Y36" si="8">IF(J4=0,"",J4/$E4)</f>
        <v/>
      </c>
      <c r="Z4" s="7" t="str">
        <f t="shared" ref="Z4:Z36" si="9">IF(K4=0,"",K4/$E4)</f>
        <v/>
      </c>
      <c r="AA4" s="7" t="str">
        <f t="shared" ref="AA4:AA36" si="10">IF(L4=0,"",L4/$E4)</f>
        <v/>
      </c>
      <c r="AB4" s="7">
        <f t="shared" ref="AB4:AB36" si="11">IF(M4=0,"",M4/$E4)</f>
        <v>6.3492063492063492E-3</v>
      </c>
      <c r="AC4" s="7">
        <f t="shared" ref="AC4:AC36" si="12">IF(N4=0,"",N4/$E4)</f>
        <v>3.1746031746031744E-2</v>
      </c>
      <c r="AD4" s="7">
        <f t="shared" ref="AD4:AD36" si="13">IF(O4=0,"",O4/$E4)</f>
        <v>3.1746031746031746E-3</v>
      </c>
      <c r="AE4" s="7" t="str">
        <f t="shared" ref="AE4:AE36" si="14">IF(P4=0,"",P4/$E4)</f>
        <v/>
      </c>
      <c r="AF4" s="7">
        <f t="shared" ref="AF4:AF36" si="15">IF(Q4=0,"",Q4/$E4)</f>
        <v>3.1746031746031746E-3</v>
      </c>
      <c r="AG4" s="7" t="str">
        <f t="shared" ref="AG4:AG36" si="16">IF(R4=0,"",R4/$E4)</f>
        <v/>
      </c>
    </row>
    <row r="5" spans="1:33" ht="15" customHeight="1">
      <c r="A5" t="s">
        <v>273</v>
      </c>
      <c r="B5" t="s">
        <v>274</v>
      </c>
      <c r="C5" s="66" t="s">
        <v>130</v>
      </c>
      <c r="D5" s="66">
        <v>45600</v>
      </c>
      <c r="E5" s="4">
        <v>166</v>
      </c>
      <c r="F5" s="4"/>
      <c r="G5" s="4"/>
      <c r="H5" s="4"/>
      <c r="I5" s="4"/>
      <c r="J5" s="4"/>
      <c r="K5" s="4"/>
      <c r="L5" s="4"/>
      <c r="M5" s="4">
        <v>1</v>
      </c>
      <c r="N5" s="4">
        <v>9</v>
      </c>
      <c r="O5" s="4">
        <v>6</v>
      </c>
      <c r="P5" s="4">
        <v>1</v>
      </c>
      <c r="Q5" s="4">
        <v>1</v>
      </c>
      <c r="R5" s="4">
        <v>1</v>
      </c>
      <c r="S5" s="4"/>
      <c r="T5" s="4"/>
      <c r="U5" s="7" t="str">
        <f t="shared" si="4"/>
        <v/>
      </c>
      <c r="V5" s="7" t="str">
        <f t="shared" si="5"/>
        <v/>
      </c>
      <c r="W5" s="7" t="str">
        <f t="shared" si="6"/>
        <v/>
      </c>
      <c r="X5" s="7" t="str">
        <f t="shared" si="7"/>
        <v/>
      </c>
      <c r="Y5" s="7" t="str">
        <f t="shared" si="8"/>
        <v/>
      </c>
      <c r="Z5" s="7" t="str">
        <f t="shared" si="9"/>
        <v/>
      </c>
      <c r="AA5" s="7" t="str">
        <f t="shared" si="10"/>
        <v/>
      </c>
      <c r="AB5" s="7">
        <f t="shared" si="11"/>
        <v>6.024096385542169E-3</v>
      </c>
      <c r="AC5" s="7">
        <f t="shared" si="12"/>
        <v>5.4216867469879519E-2</v>
      </c>
      <c r="AD5" s="7">
        <f t="shared" si="13"/>
        <v>3.614457831325301E-2</v>
      </c>
      <c r="AE5" s="7">
        <f t="shared" si="14"/>
        <v>6.024096385542169E-3</v>
      </c>
      <c r="AF5" s="7">
        <f t="shared" si="15"/>
        <v>6.024096385542169E-3</v>
      </c>
      <c r="AG5" s="7">
        <f t="shared" si="16"/>
        <v>6.024096385542169E-3</v>
      </c>
    </row>
    <row r="6" spans="1:33" ht="15" customHeight="1">
      <c r="A6" t="s">
        <v>273</v>
      </c>
      <c r="B6" t="s">
        <v>274</v>
      </c>
      <c r="C6" s="66" t="s">
        <v>127</v>
      </c>
      <c r="D6" s="66">
        <v>45552</v>
      </c>
      <c r="E6" s="4">
        <v>214</v>
      </c>
      <c r="F6" s="4"/>
      <c r="G6" s="4"/>
      <c r="H6" s="4"/>
      <c r="I6" s="4"/>
      <c r="J6" s="4"/>
      <c r="K6" s="4"/>
      <c r="L6" s="4">
        <v>3</v>
      </c>
      <c r="M6" s="4">
        <v>1</v>
      </c>
      <c r="N6" s="4">
        <v>6</v>
      </c>
      <c r="O6" s="4">
        <v>2</v>
      </c>
      <c r="P6" s="4"/>
      <c r="Q6" s="4">
        <v>1</v>
      </c>
      <c r="R6" s="4"/>
      <c r="S6" s="4"/>
      <c r="T6" s="4"/>
      <c r="U6" s="7" t="str">
        <f t="shared" si="4"/>
        <v/>
      </c>
      <c r="V6" s="7" t="str">
        <f t="shared" si="5"/>
        <v/>
      </c>
      <c r="W6" s="7" t="str">
        <f t="shared" si="6"/>
        <v/>
      </c>
      <c r="X6" s="7" t="str">
        <f t="shared" si="7"/>
        <v/>
      </c>
      <c r="Y6" s="7" t="str">
        <f t="shared" si="8"/>
        <v/>
      </c>
      <c r="Z6" s="7" t="str">
        <f t="shared" si="9"/>
        <v/>
      </c>
      <c r="AA6" s="7">
        <f t="shared" si="10"/>
        <v>1.4018691588785047E-2</v>
      </c>
      <c r="AB6" s="7">
        <f t="shared" si="11"/>
        <v>4.6728971962616819E-3</v>
      </c>
      <c r="AC6" s="7">
        <f t="shared" si="12"/>
        <v>2.8037383177570093E-2</v>
      </c>
      <c r="AD6" s="7">
        <f t="shared" si="13"/>
        <v>9.3457943925233638E-3</v>
      </c>
      <c r="AE6" s="7" t="str">
        <f t="shared" si="14"/>
        <v/>
      </c>
      <c r="AF6" s="7">
        <f t="shared" si="15"/>
        <v>4.6728971962616819E-3</v>
      </c>
      <c r="AG6" s="7" t="str">
        <f t="shared" si="16"/>
        <v/>
      </c>
    </row>
    <row r="7" spans="1:33" ht="15" customHeight="1">
      <c r="A7" t="s">
        <v>273</v>
      </c>
      <c r="B7" t="s">
        <v>274</v>
      </c>
      <c r="C7" s="66" t="s">
        <v>127</v>
      </c>
      <c r="D7" s="66">
        <v>45575</v>
      </c>
      <c r="E7" s="4">
        <v>98</v>
      </c>
      <c r="F7" s="4"/>
      <c r="G7" s="4"/>
      <c r="H7" s="4"/>
      <c r="I7" s="4"/>
      <c r="J7" s="4"/>
      <c r="K7" s="4"/>
      <c r="L7" s="4">
        <v>2</v>
      </c>
      <c r="M7" s="4">
        <v>1</v>
      </c>
      <c r="N7" s="4">
        <v>2</v>
      </c>
      <c r="O7" s="4">
        <v>1</v>
      </c>
      <c r="P7" s="4"/>
      <c r="Q7" s="4">
        <v>1</v>
      </c>
      <c r="R7" s="4">
        <v>1</v>
      </c>
      <c r="S7" s="4"/>
      <c r="T7" s="4"/>
      <c r="U7" s="7" t="str">
        <f t="shared" si="4"/>
        <v/>
      </c>
      <c r="V7" s="7" t="str">
        <f t="shared" si="5"/>
        <v/>
      </c>
      <c r="W7" s="7" t="str">
        <f t="shared" si="6"/>
        <v/>
      </c>
      <c r="X7" s="7" t="str">
        <f t="shared" si="7"/>
        <v/>
      </c>
      <c r="Y7" s="7" t="str">
        <f t="shared" si="8"/>
        <v/>
      </c>
      <c r="Z7" s="7" t="str">
        <f t="shared" si="9"/>
        <v/>
      </c>
      <c r="AA7" s="7">
        <f t="shared" si="10"/>
        <v>2.0408163265306121E-2</v>
      </c>
      <c r="AB7" s="7">
        <f t="shared" si="11"/>
        <v>1.020408163265306E-2</v>
      </c>
      <c r="AC7" s="7">
        <f t="shared" si="12"/>
        <v>2.0408163265306121E-2</v>
      </c>
      <c r="AD7" s="7">
        <f t="shared" si="13"/>
        <v>1.020408163265306E-2</v>
      </c>
      <c r="AE7" s="7" t="str">
        <f t="shared" si="14"/>
        <v/>
      </c>
      <c r="AF7" s="7">
        <f t="shared" si="15"/>
        <v>1.020408163265306E-2</v>
      </c>
      <c r="AG7" s="7">
        <f t="shared" si="16"/>
        <v>1.020408163265306E-2</v>
      </c>
    </row>
    <row r="8" spans="1:33" ht="15" customHeight="1">
      <c r="A8" t="s">
        <v>273</v>
      </c>
      <c r="B8" t="s">
        <v>274</v>
      </c>
      <c r="C8" s="66" t="s">
        <v>163</v>
      </c>
      <c r="D8" s="66">
        <v>45602</v>
      </c>
      <c r="E8" s="4">
        <v>7</v>
      </c>
      <c r="F8" s="4"/>
      <c r="G8" s="4"/>
      <c r="H8" s="4">
        <v>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 t="str">
        <f t="shared" si="4"/>
        <v/>
      </c>
      <c r="V8" s="7" t="str">
        <f t="shared" si="5"/>
        <v/>
      </c>
      <c r="W8" s="7">
        <f t="shared" si="6"/>
        <v>0.5714285714285714</v>
      </c>
      <c r="X8" s="7" t="str">
        <f t="shared" si="7"/>
        <v/>
      </c>
      <c r="Y8" s="7" t="str">
        <f t="shared" si="8"/>
        <v/>
      </c>
      <c r="Z8" s="7" t="str">
        <f t="shared" si="9"/>
        <v/>
      </c>
      <c r="AA8" s="7" t="str">
        <f t="shared" si="10"/>
        <v/>
      </c>
      <c r="AB8" s="7" t="str">
        <f t="shared" si="11"/>
        <v/>
      </c>
      <c r="AC8" s="7" t="str">
        <f t="shared" si="12"/>
        <v/>
      </c>
      <c r="AD8" s="7" t="str">
        <f t="shared" si="13"/>
        <v/>
      </c>
      <c r="AE8" s="7" t="str">
        <f t="shared" si="14"/>
        <v/>
      </c>
      <c r="AF8" s="7" t="str">
        <f t="shared" si="15"/>
        <v/>
      </c>
      <c r="AG8" s="7" t="str">
        <f t="shared" si="16"/>
        <v/>
      </c>
    </row>
    <row r="9" spans="1:33" ht="15" customHeight="1">
      <c r="A9" t="s">
        <v>273</v>
      </c>
      <c r="B9" t="s">
        <v>274</v>
      </c>
      <c r="C9" s="66" t="s">
        <v>125</v>
      </c>
      <c r="D9" s="66">
        <v>45573</v>
      </c>
      <c r="E9" s="4">
        <v>170</v>
      </c>
      <c r="F9" s="4"/>
      <c r="G9" s="4"/>
      <c r="H9" s="4"/>
      <c r="I9" s="4"/>
      <c r="J9" s="4"/>
      <c r="K9" s="4"/>
      <c r="L9" s="4"/>
      <c r="M9" s="4">
        <v>1</v>
      </c>
      <c r="N9" s="4">
        <v>4</v>
      </c>
      <c r="O9" s="4">
        <v>1</v>
      </c>
      <c r="P9" s="4">
        <v>2</v>
      </c>
      <c r="Q9" s="4"/>
      <c r="R9" s="4"/>
      <c r="S9" s="4"/>
      <c r="T9" s="4"/>
      <c r="U9" s="7" t="str">
        <f t="shared" si="4"/>
        <v/>
      </c>
      <c r="V9" s="7" t="str">
        <f t="shared" si="5"/>
        <v/>
      </c>
      <c r="W9" s="7" t="str">
        <f t="shared" si="6"/>
        <v/>
      </c>
      <c r="X9" s="7" t="str">
        <f t="shared" si="7"/>
        <v/>
      </c>
      <c r="Y9" s="7" t="str">
        <f t="shared" si="8"/>
        <v/>
      </c>
      <c r="Z9" s="7" t="str">
        <f t="shared" si="9"/>
        <v/>
      </c>
      <c r="AA9" s="7" t="str">
        <f t="shared" si="10"/>
        <v/>
      </c>
      <c r="AB9" s="7">
        <f t="shared" si="11"/>
        <v>5.8823529411764705E-3</v>
      </c>
      <c r="AC9" s="7">
        <f t="shared" si="12"/>
        <v>2.3529411764705882E-2</v>
      </c>
      <c r="AD9" s="7">
        <f t="shared" si="13"/>
        <v>5.8823529411764705E-3</v>
      </c>
      <c r="AE9" s="7">
        <f t="shared" si="14"/>
        <v>1.1764705882352941E-2</v>
      </c>
      <c r="AF9" s="7" t="str">
        <f t="shared" si="15"/>
        <v/>
      </c>
      <c r="AG9" s="7" t="str">
        <f t="shared" si="16"/>
        <v/>
      </c>
    </row>
    <row r="10" spans="1:33" ht="15" customHeight="1">
      <c r="A10" t="s">
        <v>273</v>
      </c>
      <c r="B10" t="s">
        <v>274</v>
      </c>
      <c r="C10" s="66" t="s">
        <v>125</v>
      </c>
      <c r="D10" s="66">
        <v>45574</v>
      </c>
      <c r="E10" s="4">
        <v>44</v>
      </c>
      <c r="F10" s="4"/>
      <c r="G10" s="4"/>
      <c r="H10" s="4"/>
      <c r="I10" s="4"/>
      <c r="J10" s="4"/>
      <c r="K10" s="4"/>
      <c r="L10" s="4"/>
      <c r="M10" s="4"/>
      <c r="N10" s="4">
        <v>1</v>
      </c>
      <c r="O10" s="4">
        <v>2</v>
      </c>
      <c r="P10" s="4"/>
      <c r="Q10" s="4">
        <v>1</v>
      </c>
      <c r="R10" s="4"/>
      <c r="S10" s="4"/>
      <c r="T10" s="4"/>
      <c r="U10" s="7" t="str">
        <f t="shared" si="4"/>
        <v/>
      </c>
      <c r="V10" s="7" t="str">
        <f t="shared" si="5"/>
        <v/>
      </c>
      <c r="W10" s="7" t="str">
        <f t="shared" si="6"/>
        <v/>
      </c>
      <c r="X10" s="7" t="str">
        <f t="shared" si="7"/>
        <v/>
      </c>
      <c r="Y10" s="7" t="str">
        <f t="shared" si="8"/>
        <v/>
      </c>
      <c r="Z10" s="7" t="str">
        <f t="shared" si="9"/>
        <v/>
      </c>
      <c r="AA10" s="7" t="str">
        <f t="shared" si="10"/>
        <v/>
      </c>
      <c r="AB10" s="7" t="str">
        <f t="shared" si="11"/>
        <v/>
      </c>
      <c r="AC10" s="7">
        <f t="shared" si="12"/>
        <v>2.2727272727272728E-2</v>
      </c>
      <c r="AD10" s="7">
        <f t="shared" si="13"/>
        <v>4.5454545454545456E-2</v>
      </c>
      <c r="AE10" s="7" t="str">
        <f t="shared" si="14"/>
        <v/>
      </c>
      <c r="AF10" s="7">
        <f t="shared" si="15"/>
        <v>2.2727272727272728E-2</v>
      </c>
      <c r="AG10" s="7" t="str">
        <f t="shared" si="16"/>
        <v/>
      </c>
    </row>
    <row r="11" spans="1:33" ht="15" customHeight="1">
      <c r="A11" t="s">
        <v>273</v>
      </c>
      <c r="B11" t="s">
        <v>274</v>
      </c>
      <c r="C11" s="66" t="s">
        <v>16</v>
      </c>
      <c r="D11" s="66">
        <v>45518</v>
      </c>
      <c r="E11" s="4">
        <v>109</v>
      </c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>
        <v>1</v>
      </c>
      <c r="Q11" s="4"/>
      <c r="R11" s="4"/>
      <c r="S11" s="4"/>
      <c r="T11" s="4"/>
      <c r="U11" s="7" t="str">
        <f t="shared" si="4"/>
        <v/>
      </c>
      <c r="V11" s="7" t="str">
        <f t="shared" si="5"/>
        <v/>
      </c>
      <c r="W11" s="7" t="str">
        <f t="shared" si="6"/>
        <v/>
      </c>
      <c r="X11" s="7" t="str">
        <f t="shared" si="7"/>
        <v/>
      </c>
      <c r="Y11" s="7" t="str">
        <f t="shared" si="8"/>
        <v/>
      </c>
      <c r="Z11" s="7" t="str">
        <f t="shared" si="9"/>
        <v/>
      </c>
      <c r="AA11" s="7" t="str">
        <f t="shared" si="10"/>
        <v/>
      </c>
      <c r="AB11" s="7" t="str">
        <f t="shared" si="11"/>
        <v/>
      </c>
      <c r="AC11" s="7" t="str">
        <f t="shared" si="12"/>
        <v/>
      </c>
      <c r="AD11" s="7">
        <f t="shared" si="13"/>
        <v>9.1743119266055051E-3</v>
      </c>
      <c r="AE11" s="7">
        <f t="shared" si="14"/>
        <v>9.1743119266055051E-3</v>
      </c>
      <c r="AF11" s="7" t="str">
        <f t="shared" si="15"/>
        <v/>
      </c>
      <c r="AG11" s="7" t="str">
        <f t="shared" si="16"/>
        <v/>
      </c>
    </row>
    <row r="12" spans="1:33" ht="15" customHeight="1">
      <c r="A12" t="s">
        <v>273</v>
      </c>
      <c r="B12" t="s">
        <v>274</v>
      </c>
      <c r="C12" s="66" t="s">
        <v>16</v>
      </c>
      <c r="D12" s="66">
        <v>45519</v>
      </c>
      <c r="E12" s="4">
        <v>127</v>
      </c>
      <c r="F12" s="4"/>
      <c r="G12" s="4"/>
      <c r="H12" s="4"/>
      <c r="I12" s="4"/>
      <c r="J12" s="4"/>
      <c r="K12" s="4"/>
      <c r="L12" s="4"/>
      <c r="M12" s="4"/>
      <c r="N12" s="4">
        <v>7</v>
      </c>
      <c r="O12" s="4">
        <v>1</v>
      </c>
      <c r="P12" s="4">
        <v>1</v>
      </c>
      <c r="Q12" s="4"/>
      <c r="R12" s="4"/>
      <c r="S12" s="4"/>
      <c r="T12" s="4"/>
      <c r="U12" s="7" t="str">
        <f t="shared" si="4"/>
        <v/>
      </c>
      <c r="V12" s="7" t="str">
        <f t="shared" si="5"/>
        <v/>
      </c>
      <c r="W12" s="7" t="str">
        <f t="shared" si="6"/>
        <v/>
      </c>
      <c r="X12" s="7" t="str">
        <f t="shared" si="7"/>
        <v/>
      </c>
      <c r="Y12" s="7" t="str">
        <f t="shared" si="8"/>
        <v/>
      </c>
      <c r="Z12" s="7" t="str">
        <f t="shared" si="9"/>
        <v/>
      </c>
      <c r="AA12" s="7" t="str">
        <f t="shared" si="10"/>
        <v/>
      </c>
      <c r="AB12" s="7" t="str">
        <f t="shared" si="11"/>
        <v/>
      </c>
      <c r="AC12" s="7">
        <f t="shared" si="12"/>
        <v>5.5118110236220472E-2</v>
      </c>
      <c r="AD12" s="7">
        <f t="shared" si="13"/>
        <v>7.874015748031496E-3</v>
      </c>
      <c r="AE12" s="7">
        <f t="shared" si="14"/>
        <v>7.874015748031496E-3</v>
      </c>
      <c r="AF12" s="7" t="str">
        <f t="shared" si="15"/>
        <v/>
      </c>
      <c r="AG12" s="7" t="str">
        <f t="shared" si="16"/>
        <v/>
      </c>
    </row>
    <row r="13" spans="1:33" ht="15" customHeight="1">
      <c r="A13" t="s">
        <v>273</v>
      </c>
      <c r="B13" t="s">
        <v>274</v>
      </c>
      <c r="C13" s="66" t="s">
        <v>16</v>
      </c>
      <c r="D13" s="66">
        <v>45538</v>
      </c>
      <c r="E13" s="4">
        <v>88</v>
      </c>
      <c r="F13" s="4"/>
      <c r="G13" s="4"/>
      <c r="H13" s="4"/>
      <c r="I13" s="4"/>
      <c r="J13" s="4"/>
      <c r="K13" s="4"/>
      <c r="L13" s="4"/>
      <c r="M13" s="4"/>
      <c r="N13" s="4"/>
      <c r="O13" s="4">
        <v>1</v>
      </c>
      <c r="P13" s="4"/>
      <c r="Q13" s="4">
        <v>1</v>
      </c>
      <c r="R13" s="4"/>
      <c r="S13" s="4"/>
      <c r="T13" s="4"/>
      <c r="U13" s="7" t="str">
        <f t="shared" si="4"/>
        <v/>
      </c>
      <c r="V13" s="7" t="str">
        <f t="shared" si="5"/>
        <v/>
      </c>
      <c r="W13" s="7" t="str">
        <f t="shared" si="6"/>
        <v/>
      </c>
      <c r="X13" s="7" t="str">
        <f t="shared" si="7"/>
        <v/>
      </c>
      <c r="Y13" s="7" t="str">
        <f t="shared" si="8"/>
        <v/>
      </c>
      <c r="Z13" s="7" t="str">
        <f t="shared" si="9"/>
        <v/>
      </c>
      <c r="AA13" s="7" t="str">
        <f t="shared" si="10"/>
        <v/>
      </c>
      <c r="AB13" s="7" t="str">
        <f t="shared" si="11"/>
        <v/>
      </c>
      <c r="AC13" s="7" t="str">
        <f t="shared" si="12"/>
        <v/>
      </c>
      <c r="AD13" s="7">
        <f t="shared" si="13"/>
        <v>1.1363636363636364E-2</v>
      </c>
      <c r="AE13" s="7" t="str">
        <f t="shared" si="14"/>
        <v/>
      </c>
      <c r="AF13" s="7">
        <f t="shared" si="15"/>
        <v>1.1363636363636364E-2</v>
      </c>
      <c r="AG13" s="7" t="str">
        <f t="shared" si="16"/>
        <v/>
      </c>
    </row>
    <row r="14" spans="1:33" ht="15" customHeight="1">
      <c r="A14" t="s">
        <v>273</v>
      </c>
      <c r="B14" t="s">
        <v>274</v>
      </c>
      <c r="C14" s="66" t="s">
        <v>16</v>
      </c>
      <c r="D14" s="66">
        <v>45546</v>
      </c>
      <c r="E14" s="4">
        <v>86</v>
      </c>
      <c r="F14" s="4"/>
      <c r="G14" s="4"/>
      <c r="H14" s="4"/>
      <c r="I14" s="4"/>
      <c r="J14" s="4"/>
      <c r="K14" s="4"/>
      <c r="L14" s="4"/>
      <c r="M14" s="4"/>
      <c r="N14" s="4">
        <v>3</v>
      </c>
      <c r="O14" s="4"/>
      <c r="P14" s="4">
        <v>1</v>
      </c>
      <c r="Q14" s="4"/>
      <c r="R14" s="4"/>
      <c r="S14" s="4"/>
      <c r="T14" s="4"/>
      <c r="U14" s="7" t="str">
        <f t="shared" si="4"/>
        <v/>
      </c>
      <c r="V14" s="7" t="str">
        <f t="shared" si="5"/>
        <v/>
      </c>
      <c r="W14" s="7" t="str">
        <f t="shared" si="6"/>
        <v/>
      </c>
      <c r="X14" s="7" t="str">
        <f t="shared" si="7"/>
        <v/>
      </c>
      <c r="Y14" s="7" t="str">
        <f t="shared" si="8"/>
        <v/>
      </c>
      <c r="Z14" s="7" t="str">
        <f t="shared" si="9"/>
        <v/>
      </c>
      <c r="AA14" s="7" t="str">
        <f t="shared" si="10"/>
        <v/>
      </c>
      <c r="AB14" s="7" t="str">
        <f t="shared" si="11"/>
        <v/>
      </c>
      <c r="AC14" s="7">
        <f t="shared" si="12"/>
        <v>3.4883720930232558E-2</v>
      </c>
      <c r="AD14" s="7" t="str">
        <f t="shared" si="13"/>
        <v/>
      </c>
      <c r="AE14" s="7">
        <f t="shared" si="14"/>
        <v>1.1627906976744186E-2</v>
      </c>
      <c r="AF14" s="7" t="str">
        <f t="shared" si="15"/>
        <v/>
      </c>
      <c r="AG14" s="7" t="str">
        <f t="shared" si="16"/>
        <v/>
      </c>
    </row>
    <row r="15" spans="1:33" ht="15" customHeight="1">
      <c r="A15" t="s">
        <v>273</v>
      </c>
      <c r="B15" t="s">
        <v>274</v>
      </c>
      <c r="C15" s="66" t="s">
        <v>16</v>
      </c>
      <c r="D15" s="66">
        <v>45547</v>
      </c>
      <c r="E15" s="4">
        <v>118</v>
      </c>
      <c r="F15" s="4"/>
      <c r="G15" s="4"/>
      <c r="H15" s="4"/>
      <c r="I15" s="4"/>
      <c r="J15" s="4"/>
      <c r="K15" s="4"/>
      <c r="L15" s="4"/>
      <c r="M15" s="4"/>
      <c r="N15" s="4">
        <v>5</v>
      </c>
      <c r="O15" s="4">
        <v>1</v>
      </c>
      <c r="P15" s="4"/>
      <c r="Q15" s="4"/>
      <c r="R15" s="4">
        <v>1</v>
      </c>
      <c r="S15" s="4"/>
      <c r="T15" s="4"/>
      <c r="U15" s="7" t="str">
        <f t="shared" si="4"/>
        <v/>
      </c>
      <c r="V15" s="7" t="str">
        <f t="shared" si="5"/>
        <v/>
      </c>
      <c r="W15" s="7" t="str">
        <f t="shared" si="6"/>
        <v/>
      </c>
      <c r="X15" s="7" t="str">
        <f t="shared" si="7"/>
        <v/>
      </c>
      <c r="Y15" s="7" t="str">
        <f t="shared" si="8"/>
        <v/>
      </c>
      <c r="Z15" s="7" t="str">
        <f t="shared" si="9"/>
        <v/>
      </c>
      <c r="AA15" s="7" t="str">
        <f t="shared" si="10"/>
        <v/>
      </c>
      <c r="AB15" s="7" t="str">
        <f t="shared" si="11"/>
        <v/>
      </c>
      <c r="AC15" s="7">
        <f t="shared" si="12"/>
        <v>4.2372881355932202E-2</v>
      </c>
      <c r="AD15" s="7">
        <f t="shared" si="13"/>
        <v>8.4745762711864406E-3</v>
      </c>
      <c r="AE15" s="7" t="str">
        <f t="shared" si="14"/>
        <v/>
      </c>
      <c r="AF15" s="7" t="str">
        <f t="shared" si="15"/>
        <v/>
      </c>
      <c r="AG15" s="7">
        <f t="shared" si="16"/>
        <v>8.4745762711864406E-3</v>
      </c>
    </row>
    <row r="16" spans="1:33" ht="15" customHeight="1">
      <c r="A16" t="s">
        <v>273</v>
      </c>
      <c r="B16" t="s">
        <v>274</v>
      </c>
      <c r="C16" s="66" t="s">
        <v>16</v>
      </c>
      <c r="D16" s="66">
        <v>45560</v>
      </c>
      <c r="E16" s="4">
        <v>150</v>
      </c>
      <c r="F16" s="4"/>
      <c r="G16" s="4"/>
      <c r="H16" s="4"/>
      <c r="I16" s="4"/>
      <c r="J16" s="4"/>
      <c r="K16" s="4"/>
      <c r="L16" s="4"/>
      <c r="M16" s="4"/>
      <c r="N16" s="4">
        <v>2</v>
      </c>
      <c r="O16" s="4">
        <v>2</v>
      </c>
      <c r="P16" s="4"/>
      <c r="Q16" s="4"/>
      <c r="R16" s="4">
        <v>3</v>
      </c>
      <c r="S16" s="4"/>
      <c r="T16" s="4"/>
      <c r="U16" s="7" t="str">
        <f t="shared" si="4"/>
        <v/>
      </c>
      <c r="V16" s="7" t="str">
        <f t="shared" si="5"/>
        <v/>
      </c>
      <c r="W16" s="7" t="str">
        <f t="shared" si="6"/>
        <v/>
      </c>
      <c r="X16" s="7" t="str">
        <f t="shared" si="7"/>
        <v/>
      </c>
      <c r="Y16" s="7" t="str">
        <f t="shared" si="8"/>
        <v/>
      </c>
      <c r="Z16" s="7" t="str">
        <f t="shared" si="9"/>
        <v/>
      </c>
      <c r="AA16" s="7" t="str">
        <f t="shared" si="10"/>
        <v/>
      </c>
      <c r="AB16" s="7" t="str">
        <f t="shared" si="11"/>
        <v/>
      </c>
      <c r="AC16" s="7">
        <f t="shared" si="12"/>
        <v>1.3333333333333334E-2</v>
      </c>
      <c r="AD16" s="7">
        <f t="shared" si="13"/>
        <v>1.3333333333333334E-2</v>
      </c>
      <c r="AE16" s="7" t="str">
        <f t="shared" si="14"/>
        <v/>
      </c>
      <c r="AF16" s="7" t="str">
        <f t="shared" si="15"/>
        <v/>
      </c>
      <c r="AG16" s="7">
        <f t="shared" si="16"/>
        <v>0.02</v>
      </c>
    </row>
    <row r="17" spans="1:33" ht="15" customHeight="1">
      <c r="A17" t="s">
        <v>273</v>
      </c>
      <c r="B17" t="s">
        <v>274</v>
      </c>
      <c r="C17" s="66" t="s">
        <v>16</v>
      </c>
      <c r="D17" s="66">
        <v>45565</v>
      </c>
      <c r="E17" s="4">
        <v>121</v>
      </c>
      <c r="F17" s="4"/>
      <c r="G17" s="4"/>
      <c r="H17" s="4"/>
      <c r="I17" s="4"/>
      <c r="J17" s="4"/>
      <c r="K17" s="4"/>
      <c r="L17" s="4"/>
      <c r="M17" s="4">
        <v>1</v>
      </c>
      <c r="N17" s="4">
        <v>6</v>
      </c>
      <c r="O17" s="4">
        <v>1</v>
      </c>
      <c r="P17" s="4"/>
      <c r="Q17" s="4">
        <v>1</v>
      </c>
      <c r="R17" s="4">
        <v>1</v>
      </c>
      <c r="S17" s="4"/>
      <c r="T17" s="4"/>
      <c r="U17" s="7" t="str">
        <f t="shared" si="4"/>
        <v/>
      </c>
      <c r="V17" s="7" t="str">
        <f t="shared" si="5"/>
        <v/>
      </c>
      <c r="W17" s="7" t="str">
        <f t="shared" si="6"/>
        <v/>
      </c>
      <c r="X17" s="7" t="str">
        <f t="shared" si="7"/>
        <v/>
      </c>
      <c r="Y17" s="7" t="str">
        <f t="shared" si="8"/>
        <v/>
      </c>
      <c r="Z17" s="7" t="str">
        <f t="shared" si="9"/>
        <v/>
      </c>
      <c r="AA17" s="7" t="str">
        <f t="shared" si="10"/>
        <v/>
      </c>
      <c r="AB17" s="7">
        <f t="shared" si="11"/>
        <v>8.2644628099173556E-3</v>
      </c>
      <c r="AC17" s="7">
        <f t="shared" si="12"/>
        <v>4.9586776859504134E-2</v>
      </c>
      <c r="AD17" s="7">
        <f t="shared" si="13"/>
        <v>8.2644628099173556E-3</v>
      </c>
      <c r="AE17" s="7" t="str">
        <f t="shared" si="14"/>
        <v/>
      </c>
      <c r="AF17" s="7">
        <f t="shared" si="15"/>
        <v>8.2644628099173556E-3</v>
      </c>
      <c r="AG17" s="7">
        <f t="shared" si="16"/>
        <v>8.2644628099173556E-3</v>
      </c>
    </row>
    <row r="18" spans="1:33" ht="15" customHeight="1">
      <c r="A18" t="s">
        <v>273</v>
      </c>
      <c r="B18" t="s">
        <v>274</v>
      </c>
      <c r="C18" s="66" t="s">
        <v>16</v>
      </c>
      <c r="D18" s="66">
        <v>45566</v>
      </c>
      <c r="E18" s="4">
        <v>100</v>
      </c>
      <c r="F18" s="4"/>
      <c r="G18" s="4"/>
      <c r="H18" s="4"/>
      <c r="I18" s="4"/>
      <c r="J18" s="4"/>
      <c r="K18" s="4"/>
      <c r="L18" s="4"/>
      <c r="M18" s="4"/>
      <c r="N18" s="4">
        <v>4</v>
      </c>
      <c r="O18" s="4">
        <v>1</v>
      </c>
      <c r="P18" s="4"/>
      <c r="Q18" s="4">
        <v>1</v>
      </c>
      <c r="R18" s="4"/>
      <c r="S18" s="4"/>
      <c r="T18" s="4"/>
      <c r="U18" s="7" t="str">
        <f t="shared" si="4"/>
        <v/>
      </c>
      <c r="V18" s="7" t="str">
        <f t="shared" si="5"/>
        <v/>
      </c>
      <c r="W18" s="7" t="str">
        <f t="shared" si="6"/>
        <v/>
      </c>
      <c r="X18" s="7" t="str">
        <f t="shared" si="7"/>
        <v/>
      </c>
      <c r="Y18" s="7" t="str">
        <f t="shared" si="8"/>
        <v/>
      </c>
      <c r="Z18" s="7" t="str">
        <f t="shared" si="9"/>
        <v/>
      </c>
      <c r="AA18" s="7" t="str">
        <f t="shared" si="10"/>
        <v/>
      </c>
      <c r="AB18" s="7" t="str">
        <f t="shared" si="11"/>
        <v/>
      </c>
      <c r="AC18" s="7">
        <f t="shared" si="12"/>
        <v>0.04</v>
      </c>
      <c r="AD18" s="7">
        <f t="shared" si="13"/>
        <v>0.01</v>
      </c>
      <c r="AE18" s="7" t="str">
        <f t="shared" si="14"/>
        <v/>
      </c>
      <c r="AF18" s="7">
        <f t="shared" si="15"/>
        <v>0.01</v>
      </c>
      <c r="AG18" s="7" t="str">
        <f t="shared" si="16"/>
        <v/>
      </c>
    </row>
    <row r="19" spans="1:33" ht="15" customHeight="1">
      <c r="A19" t="s">
        <v>273</v>
      </c>
      <c r="B19" t="s">
        <v>274</v>
      </c>
      <c r="C19" s="66" t="s">
        <v>16</v>
      </c>
      <c r="D19" s="66">
        <v>45567</v>
      </c>
      <c r="E19" s="4">
        <v>39</v>
      </c>
      <c r="F19" s="4"/>
      <c r="G19" s="4"/>
      <c r="H19" s="4"/>
      <c r="I19" s="4"/>
      <c r="J19" s="4"/>
      <c r="K19" s="4"/>
      <c r="L19" s="4"/>
      <c r="M19" s="4"/>
      <c r="N19" s="4">
        <v>2</v>
      </c>
      <c r="O19" s="4"/>
      <c r="P19" s="4"/>
      <c r="Q19" s="4"/>
      <c r="R19" s="4"/>
      <c r="S19" s="4"/>
      <c r="T19" s="4"/>
      <c r="U19" s="7" t="str">
        <f t="shared" si="4"/>
        <v/>
      </c>
      <c r="V19" s="7" t="str">
        <f t="shared" si="5"/>
        <v/>
      </c>
      <c r="W19" s="7" t="str">
        <f t="shared" si="6"/>
        <v/>
      </c>
      <c r="X19" s="7" t="str">
        <f t="shared" si="7"/>
        <v/>
      </c>
      <c r="Y19" s="7" t="str">
        <f t="shared" si="8"/>
        <v/>
      </c>
      <c r="Z19" s="7" t="str">
        <f t="shared" si="9"/>
        <v/>
      </c>
      <c r="AA19" s="7" t="str">
        <f t="shared" si="10"/>
        <v/>
      </c>
      <c r="AB19" s="7" t="str">
        <f t="shared" si="11"/>
        <v/>
      </c>
      <c r="AC19" s="7">
        <f t="shared" si="12"/>
        <v>5.128205128205128E-2</v>
      </c>
      <c r="AD19" s="7" t="str">
        <f t="shared" si="13"/>
        <v/>
      </c>
      <c r="AE19" s="7" t="str">
        <f t="shared" si="14"/>
        <v/>
      </c>
      <c r="AF19" s="7" t="str">
        <f t="shared" si="15"/>
        <v/>
      </c>
      <c r="AG19" s="7" t="str">
        <f t="shared" si="16"/>
        <v/>
      </c>
    </row>
    <row r="20" spans="1:33" ht="15" customHeight="1">
      <c r="A20" t="s">
        <v>273</v>
      </c>
      <c r="B20" t="s">
        <v>274</v>
      </c>
      <c r="C20" s="66" t="s">
        <v>16</v>
      </c>
      <c r="D20" s="66">
        <v>45573</v>
      </c>
      <c r="E20" s="4">
        <v>264</v>
      </c>
      <c r="F20" s="4"/>
      <c r="G20" s="4"/>
      <c r="H20" s="4"/>
      <c r="I20" s="4"/>
      <c r="J20" s="4"/>
      <c r="K20" s="4"/>
      <c r="L20" s="4"/>
      <c r="M20" s="4"/>
      <c r="N20" s="4">
        <v>5</v>
      </c>
      <c r="O20" s="4"/>
      <c r="P20" s="4">
        <v>1</v>
      </c>
      <c r="Q20" s="4">
        <v>1</v>
      </c>
      <c r="R20" s="4">
        <v>3</v>
      </c>
      <c r="S20" s="4"/>
      <c r="T20" s="4"/>
      <c r="U20" s="7" t="str">
        <f t="shared" si="4"/>
        <v/>
      </c>
      <c r="V20" s="7" t="str">
        <f t="shared" si="5"/>
        <v/>
      </c>
      <c r="W20" s="7" t="str">
        <f t="shared" si="6"/>
        <v/>
      </c>
      <c r="X20" s="7" t="str">
        <f t="shared" si="7"/>
        <v/>
      </c>
      <c r="Y20" s="7" t="str">
        <f t="shared" si="8"/>
        <v/>
      </c>
      <c r="Z20" s="7" t="str">
        <f t="shared" si="9"/>
        <v/>
      </c>
      <c r="AA20" s="7" t="str">
        <f t="shared" si="10"/>
        <v/>
      </c>
      <c r="AB20" s="7" t="str">
        <f t="shared" si="11"/>
        <v/>
      </c>
      <c r="AC20" s="7">
        <f t="shared" si="12"/>
        <v>1.893939393939394E-2</v>
      </c>
      <c r="AD20" s="7" t="str">
        <f t="shared" si="13"/>
        <v/>
      </c>
      <c r="AE20" s="7">
        <f t="shared" si="14"/>
        <v>3.787878787878788E-3</v>
      </c>
      <c r="AF20" s="7">
        <f t="shared" si="15"/>
        <v>3.787878787878788E-3</v>
      </c>
      <c r="AG20" s="7">
        <f t="shared" si="16"/>
        <v>1.1363636363636364E-2</v>
      </c>
    </row>
    <row r="21" spans="1:33" ht="15" customHeight="1">
      <c r="A21" t="s">
        <v>273</v>
      </c>
      <c r="B21" t="s">
        <v>274</v>
      </c>
      <c r="C21" s="66" t="s">
        <v>16</v>
      </c>
      <c r="D21" s="66">
        <v>45574</v>
      </c>
      <c r="E21" s="4">
        <v>85</v>
      </c>
      <c r="F21" s="4"/>
      <c r="G21" s="4"/>
      <c r="H21" s="4"/>
      <c r="I21" s="4"/>
      <c r="J21" s="4"/>
      <c r="K21" s="4"/>
      <c r="L21" s="4"/>
      <c r="M21" s="4"/>
      <c r="N21" s="4">
        <v>3</v>
      </c>
      <c r="O21" s="4"/>
      <c r="P21" s="4"/>
      <c r="Q21" s="4"/>
      <c r="R21" s="4"/>
      <c r="S21" s="4"/>
      <c r="T21" s="4"/>
      <c r="U21" s="7" t="str">
        <f t="shared" si="4"/>
        <v/>
      </c>
      <c r="V21" s="7" t="str">
        <f t="shared" si="5"/>
        <v/>
      </c>
      <c r="W21" s="7" t="str">
        <f t="shared" si="6"/>
        <v/>
      </c>
      <c r="X21" s="7" t="str">
        <f t="shared" si="7"/>
        <v/>
      </c>
      <c r="Y21" s="7" t="str">
        <f t="shared" si="8"/>
        <v/>
      </c>
      <c r="Z21" s="7" t="str">
        <f t="shared" si="9"/>
        <v/>
      </c>
      <c r="AA21" s="7" t="str">
        <f t="shared" si="10"/>
        <v/>
      </c>
      <c r="AB21" s="7" t="str">
        <f t="shared" si="11"/>
        <v/>
      </c>
      <c r="AC21" s="7">
        <f t="shared" si="12"/>
        <v>3.5294117647058823E-2</v>
      </c>
      <c r="AD21" s="7" t="str">
        <f t="shared" si="13"/>
        <v/>
      </c>
      <c r="AE21" s="7" t="str">
        <f t="shared" si="14"/>
        <v/>
      </c>
      <c r="AF21" s="7" t="str">
        <f t="shared" si="15"/>
        <v/>
      </c>
      <c r="AG21" s="7" t="str">
        <f t="shared" si="16"/>
        <v/>
      </c>
    </row>
    <row r="22" spans="1:33" ht="15" customHeight="1">
      <c r="A22" t="s">
        <v>273</v>
      </c>
      <c r="B22" t="s">
        <v>274</v>
      </c>
      <c r="C22" s="66" t="s">
        <v>16</v>
      </c>
      <c r="D22" s="66">
        <v>45579</v>
      </c>
      <c r="E22" s="4">
        <v>50</v>
      </c>
      <c r="F22" s="4"/>
      <c r="G22" s="4"/>
      <c r="H22" s="4"/>
      <c r="I22" s="4"/>
      <c r="J22" s="4"/>
      <c r="K22" s="4"/>
      <c r="L22" s="4"/>
      <c r="M22" s="4">
        <v>1</v>
      </c>
      <c r="N22" s="4">
        <v>1</v>
      </c>
      <c r="O22" s="4"/>
      <c r="P22" s="4"/>
      <c r="Q22" s="4"/>
      <c r="R22" s="4"/>
      <c r="S22" s="4"/>
      <c r="T22" s="4"/>
      <c r="U22" s="7" t="str">
        <f t="shared" si="4"/>
        <v/>
      </c>
      <c r="V22" s="7" t="str">
        <f t="shared" si="5"/>
        <v/>
      </c>
      <c r="W22" s="7" t="str">
        <f t="shared" si="6"/>
        <v/>
      </c>
      <c r="X22" s="7" t="str">
        <f t="shared" si="7"/>
        <v/>
      </c>
      <c r="Y22" s="7" t="str">
        <f t="shared" si="8"/>
        <v/>
      </c>
      <c r="Z22" s="7" t="str">
        <f t="shared" si="9"/>
        <v/>
      </c>
      <c r="AA22" s="7" t="str">
        <f t="shared" si="10"/>
        <v/>
      </c>
      <c r="AB22" s="7">
        <f t="shared" si="11"/>
        <v>0.02</v>
      </c>
      <c r="AC22" s="7">
        <f t="shared" si="12"/>
        <v>0.02</v>
      </c>
      <c r="AD22" s="7" t="str">
        <f t="shared" si="13"/>
        <v/>
      </c>
      <c r="AE22" s="7" t="str">
        <f t="shared" si="14"/>
        <v/>
      </c>
      <c r="AF22" s="7" t="str">
        <f t="shared" si="15"/>
        <v/>
      </c>
      <c r="AG22" s="7" t="str">
        <f t="shared" si="16"/>
        <v/>
      </c>
    </row>
    <row r="23" spans="1:33" ht="15" customHeight="1">
      <c r="A23" t="s">
        <v>273</v>
      </c>
      <c r="B23" t="s">
        <v>274</v>
      </c>
      <c r="C23" s="66" t="s">
        <v>16</v>
      </c>
      <c r="D23" s="66">
        <v>45580</v>
      </c>
      <c r="E23" s="4">
        <v>325</v>
      </c>
      <c r="F23" s="4"/>
      <c r="G23" s="4"/>
      <c r="H23" s="4"/>
      <c r="I23" s="4"/>
      <c r="J23" s="4"/>
      <c r="K23" s="4"/>
      <c r="L23" s="4"/>
      <c r="M23" s="4">
        <v>1</v>
      </c>
      <c r="N23" s="4">
        <v>17</v>
      </c>
      <c r="O23" s="4">
        <v>5</v>
      </c>
      <c r="P23" s="4">
        <v>1</v>
      </c>
      <c r="Q23" s="4">
        <v>2</v>
      </c>
      <c r="R23" s="4">
        <v>1</v>
      </c>
      <c r="S23" s="4"/>
      <c r="T23" s="4"/>
      <c r="U23" s="7" t="str">
        <f t="shared" si="4"/>
        <v/>
      </c>
      <c r="V23" s="7" t="str">
        <f t="shared" si="5"/>
        <v/>
      </c>
      <c r="W23" s="7" t="str">
        <f t="shared" si="6"/>
        <v/>
      </c>
      <c r="X23" s="7" t="str">
        <f t="shared" si="7"/>
        <v/>
      </c>
      <c r="Y23" s="7" t="str">
        <f t="shared" si="8"/>
        <v/>
      </c>
      <c r="Z23" s="7" t="str">
        <f t="shared" si="9"/>
        <v/>
      </c>
      <c r="AA23" s="7" t="str">
        <f t="shared" si="10"/>
        <v/>
      </c>
      <c r="AB23" s="7">
        <f t="shared" si="11"/>
        <v>3.0769230769230769E-3</v>
      </c>
      <c r="AC23" s="7">
        <f t="shared" si="12"/>
        <v>5.2307692307692305E-2</v>
      </c>
      <c r="AD23" s="7">
        <f t="shared" si="13"/>
        <v>1.5384615384615385E-2</v>
      </c>
      <c r="AE23" s="7">
        <f t="shared" si="14"/>
        <v>3.0769230769230769E-3</v>
      </c>
      <c r="AF23" s="7">
        <f t="shared" si="15"/>
        <v>6.1538461538461538E-3</v>
      </c>
      <c r="AG23" s="7">
        <f t="shared" si="16"/>
        <v>3.0769230769230769E-3</v>
      </c>
    </row>
    <row r="24" spans="1:33" ht="15" customHeight="1">
      <c r="A24" t="s">
        <v>273</v>
      </c>
      <c r="B24" t="s">
        <v>274</v>
      </c>
      <c r="C24" s="66" t="s">
        <v>16</v>
      </c>
      <c r="D24" s="66">
        <v>45581</v>
      </c>
      <c r="E24" s="4">
        <v>53</v>
      </c>
      <c r="F24" s="4"/>
      <c r="G24" s="4"/>
      <c r="H24" s="4"/>
      <c r="I24" s="4"/>
      <c r="J24" s="4"/>
      <c r="K24" s="4"/>
      <c r="L24" s="4"/>
      <c r="M24" s="4"/>
      <c r="N24" s="4">
        <v>1</v>
      </c>
      <c r="O24" s="4">
        <v>1</v>
      </c>
      <c r="P24" s="4">
        <v>2</v>
      </c>
      <c r="Q24" s="4"/>
      <c r="R24" s="4">
        <v>1</v>
      </c>
      <c r="S24" s="4"/>
      <c r="T24" s="4"/>
      <c r="U24" s="7" t="str">
        <f t="shared" si="4"/>
        <v/>
      </c>
      <c r="V24" s="7" t="str">
        <f t="shared" si="5"/>
        <v/>
      </c>
      <c r="W24" s="7" t="str">
        <f t="shared" si="6"/>
        <v/>
      </c>
      <c r="X24" s="7" t="str">
        <f t="shared" si="7"/>
        <v/>
      </c>
      <c r="Y24" s="7" t="str">
        <f t="shared" si="8"/>
        <v/>
      </c>
      <c r="Z24" s="7" t="str">
        <f t="shared" si="9"/>
        <v/>
      </c>
      <c r="AA24" s="7" t="str">
        <f t="shared" si="10"/>
        <v/>
      </c>
      <c r="AB24" s="7" t="str">
        <f t="shared" si="11"/>
        <v/>
      </c>
      <c r="AC24" s="7">
        <f t="shared" si="12"/>
        <v>1.8867924528301886E-2</v>
      </c>
      <c r="AD24" s="7">
        <f t="shared" si="13"/>
        <v>1.8867924528301886E-2</v>
      </c>
      <c r="AE24" s="7">
        <f t="shared" si="14"/>
        <v>3.7735849056603772E-2</v>
      </c>
      <c r="AF24" s="7" t="str">
        <f t="shared" si="15"/>
        <v/>
      </c>
      <c r="AG24" s="7">
        <f t="shared" si="16"/>
        <v>1.8867924528301886E-2</v>
      </c>
    </row>
    <row r="25" spans="1:33" ht="15" customHeight="1">
      <c r="A25" t="s">
        <v>273</v>
      </c>
      <c r="B25" t="s">
        <v>274</v>
      </c>
      <c r="C25" s="66" t="s">
        <v>16</v>
      </c>
      <c r="D25" s="66">
        <v>45587</v>
      </c>
      <c r="E25" s="4">
        <v>445</v>
      </c>
      <c r="F25" s="4"/>
      <c r="G25" s="4"/>
      <c r="H25" s="4"/>
      <c r="I25" s="4"/>
      <c r="J25" s="4"/>
      <c r="K25" s="4"/>
      <c r="L25" s="4"/>
      <c r="M25" s="4">
        <v>3</v>
      </c>
      <c r="N25" s="4">
        <v>18</v>
      </c>
      <c r="O25" s="4">
        <v>4</v>
      </c>
      <c r="P25" s="4">
        <v>3</v>
      </c>
      <c r="Q25" s="4"/>
      <c r="R25" s="4">
        <v>4</v>
      </c>
      <c r="S25" s="4"/>
      <c r="T25" s="4"/>
      <c r="U25" s="7" t="str">
        <f t="shared" si="4"/>
        <v/>
      </c>
      <c r="V25" s="7" t="str">
        <f t="shared" si="5"/>
        <v/>
      </c>
      <c r="W25" s="7" t="str">
        <f t="shared" si="6"/>
        <v/>
      </c>
      <c r="X25" s="7" t="str">
        <f t="shared" si="7"/>
        <v/>
      </c>
      <c r="Y25" s="7" t="str">
        <f t="shared" si="8"/>
        <v/>
      </c>
      <c r="Z25" s="7" t="str">
        <f t="shared" si="9"/>
        <v/>
      </c>
      <c r="AA25" s="7" t="str">
        <f t="shared" si="10"/>
        <v/>
      </c>
      <c r="AB25" s="7">
        <f t="shared" si="11"/>
        <v>6.7415730337078653E-3</v>
      </c>
      <c r="AC25" s="7">
        <f t="shared" si="12"/>
        <v>4.0449438202247189E-2</v>
      </c>
      <c r="AD25" s="7">
        <f t="shared" si="13"/>
        <v>8.988764044943821E-3</v>
      </c>
      <c r="AE25" s="7">
        <f t="shared" si="14"/>
        <v>6.7415730337078653E-3</v>
      </c>
      <c r="AF25" s="7" t="str">
        <f t="shared" si="15"/>
        <v/>
      </c>
      <c r="AG25" s="7">
        <f t="shared" si="16"/>
        <v>8.988764044943821E-3</v>
      </c>
    </row>
    <row r="26" spans="1:33" ht="15" customHeight="1">
      <c r="A26" t="s">
        <v>273</v>
      </c>
      <c r="B26" t="s">
        <v>274</v>
      </c>
      <c r="C26" s="66" t="s">
        <v>16</v>
      </c>
      <c r="D26" s="66">
        <v>45588</v>
      </c>
      <c r="E26" s="4">
        <v>604</v>
      </c>
      <c r="F26" s="4"/>
      <c r="G26" s="4"/>
      <c r="H26" s="4"/>
      <c r="I26" s="4"/>
      <c r="J26" s="4"/>
      <c r="K26" s="4"/>
      <c r="L26" s="4"/>
      <c r="M26" s="4">
        <v>4</v>
      </c>
      <c r="N26" s="4">
        <v>20</v>
      </c>
      <c r="O26" s="4">
        <v>2</v>
      </c>
      <c r="P26" s="4">
        <v>7</v>
      </c>
      <c r="Q26" s="4"/>
      <c r="R26" s="4">
        <v>6</v>
      </c>
      <c r="S26" s="4"/>
      <c r="T26" s="4"/>
      <c r="U26" s="7" t="str">
        <f t="shared" si="4"/>
        <v/>
      </c>
      <c r="V26" s="7" t="str">
        <f t="shared" si="5"/>
        <v/>
      </c>
      <c r="W26" s="7" t="str">
        <f t="shared" si="6"/>
        <v/>
      </c>
      <c r="X26" s="7" t="str">
        <f t="shared" si="7"/>
        <v/>
      </c>
      <c r="Y26" s="7" t="str">
        <f t="shared" si="8"/>
        <v/>
      </c>
      <c r="Z26" s="7" t="str">
        <f t="shared" si="9"/>
        <v/>
      </c>
      <c r="AA26" s="7" t="str">
        <f t="shared" si="10"/>
        <v/>
      </c>
      <c r="AB26" s="7">
        <f t="shared" si="11"/>
        <v>6.6225165562913907E-3</v>
      </c>
      <c r="AC26" s="7">
        <f t="shared" si="12"/>
        <v>3.3112582781456956E-2</v>
      </c>
      <c r="AD26" s="7">
        <f t="shared" si="13"/>
        <v>3.3112582781456954E-3</v>
      </c>
      <c r="AE26" s="7">
        <f t="shared" si="14"/>
        <v>1.1589403973509934E-2</v>
      </c>
      <c r="AF26" s="7" t="str">
        <f t="shared" si="15"/>
        <v/>
      </c>
      <c r="AG26" s="7">
        <f t="shared" si="16"/>
        <v>9.9337748344370865E-3</v>
      </c>
    </row>
    <row r="27" spans="1:33" ht="15" customHeight="1">
      <c r="A27" t="s">
        <v>273</v>
      </c>
      <c r="B27" t="s">
        <v>274</v>
      </c>
      <c r="C27" s="66" t="s">
        <v>16</v>
      </c>
      <c r="D27" s="66">
        <v>45589</v>
      </c>
      <c r="E27" s="4">
        <v>323</v>
      </c>
      <c r="F27" s="4"/>
      <c r="G27" s="4"/>
      <c r="H27" s="4"/>
      <c r="I27" s="4"/>
      <c r="J27" s="4"/>
      <c r="K27" s="4"/>
      <c r="L27" s="4"/>
      <c r="M27" s="4">
        <v>2</v>
      </c>
      <c r="N27" s="4">
        <v>7</v>
      </c>
      <c r="O27" s="4">
        <v>4</v>
      </c>
      <c r="P27" s="4">
        <v>2</v>
      </c>
      <c r="Q27" s="4">
        <v>2</v>
      </c>
      <c r="R27" s="4">
        <v>1</v>
      </c>
      <c r="S27" s="4"/>
      <c r="T27" s="4"/>
      <c r="U27" s="7" t="str">
        <f t="shared" si="4"/>
        <v/>
      </c>
      <c r="V27" s="7" t="str">
        <f t="shared" si="5"/>
        <v/>
      </c>
      <c r="W27" s="7" t="str">
        <f t="shared" si="6"/>
        <v/>
      </c>
      <c r="X27" s="7" t="str">
        <f t="shared" si="7"/>
        <v/>
      </c>
      <c r="Y27" s="7" t="str">
        <f t="shared" si="8"/>
        <v/>
      </c>
      <c r="Z27" s="7" t="str">
        <f t="shared" si="9"/>
        <v/>
      </c>
      <c r="AA27" s="7" t="str">
        <f t="shared" si="10"/>
        <v/>
      </c>
      <c r="AB27" s="7">
        <f t="shared" si="11"/>
        <v>6.1919504643962852E-3</v>
      </c>
      <c r="AC27" s="7">
        <f t="shared" si="12"/>
        <v>2.1671826625386997E-2</v>
      </c>
      <c r="AD27" s="7">
        <f t="shared" si="13"/>
        <v>1.238390092879257E-2</v>
      </c>
      <c r="AE27" s="7">
        <f t="shared" si="14"/>
        <v>6.1919504643962852E-3</v>
      </c>
      <c r="AF27" s="7">
        <f t="shared" si="15"/>
        <v>6.1919504643962852E-3</v>
      </c>
      <c r="AG27" s="7">
        <f t="shared" si="16"/>
        <v>3.0959752321981426E-3</v>
      </c>
    </row>
    <row r="28" spans="1:33">
      <c r="A28" t="s">
        <v>273</v>
      </c>
      <c r="B28" t="s">
        <v>274</v>
      </c>
      <c r="C28" s="66" t="s">
        <v>16</v>
      </c>
      <c r="D28" s="66">
        <v>45595</v>
      </c>
      <c r="E28" s="4">
        <v>657</v>
      </c>
      <c r="F28" s="4"/>
      <c r="G28" s="4"/>
      <c r="H28" s="4"/>
      <c r="I28" s="4"/>
      <c r="J28" s="4"/>
      <c r="K28" s="4"/>
      <c r="L28" s="4"/>
      <c r="M28" s="4">
        <v>2</v>
      </c>
      <c r="N28" s="4">
        <v>31</v>
      </c>
      <c r="O28" s="4">
        <v>7</v>
      </c>
      <c r="P28" s="4">
        <v>3</v>
      </c>
      <c r="Q28" s="4">
        <v>4</v>
      </c>
      <c r="R28" s="4">
        <v>3</v>
      </c>
      <c r="S28" s="4"/>
      <c r="T28" s="4"/>
      <c r="U28" s="7" t="str">
        <f t="shared" si="4"/>
        <v/>
      </c>
      <c r="V28" s="7" t="str">
        <f t="shared" si="5"/>
        <v/>
      </c>
      <c r="W28" s="7" t="str">
        <f t="shared" si="6"/>
        <v/>
      </c>
      <c r="X28" s="7" t="str">
        <f t="shared" si="7"/>
        <v/>
      </c>
      <c r="Y28" s="7" t="str">
        <f t="shared" si="8"/>
        <v/>
      </c>
      <c r="Z28" s="7" t="str">
        <f t="shared" si="9"/>
        <v/>
      </c>
      <c r="AA28" s="7" t="str">
        <f t="shared" si="10"/>
        <v/>
      </c>
      <c r="AB28" s="7">
        <f t="shared" si="11"/>
        <v>3.0441400304414001E-3</v>
      </c>
      <c r="AC28" s="7">
        <f t="shared" si="12"/>
        <v>4.7184170471841702E-2</v>
      </c>
      <c r="AD28" s="7">
        <f t="shared" si="13"/>
        <v>1.06544901065449E-2</v>
      </c>
      <c r="AE28" s="7">
        <f t="shared" si="14"/>
        <v>4.5662100456621002E-3</v>
      </c>
      <c r="AF28" s="7">
        <f t="shared" si="15"/>
        <v>6.0882800608828003E-3</v>
      </c>
      <c r="AG28" s="7">
        <f t="shared" si="16"/>
        <v>4.5662100456621002E-3</v>
      </c>
    </row>
    <row r="29" spans="1:33">
      <c r="A29" t="s">
        <v>273</v>
      </c>
      <c r="B29" t="s">
        <v>274</v>
      </c>
      <c r="C29" s="66" t="s">
        <v>16</v>
      </c>
      <c r="D29" s="66">
        <v>45596</v>
      </c>
      <c r="E29" s="4">
        <v>94</v>
      </c>
      <c r="F29" s="4"/>
      <c r="G29" s="4"/>
      <c r="H29" s="4"/>
      <c r="I29" s="4"/>
      <c r="J29" s="4"/>
      <c r="K29" s="4"/>
      <c r="L29" s="4">
        <v>2</v>
      </c>
      <c r="M29" s="4">
        <v>1</v>
      </c>
      <c r="N29" s="4">
        <v>3</v>
      </c>
      <c r="O29" s="4">
        <v>2</v>
      </c>
      <c r="P29" s="4">
        <v>1</v>
      </c>
      <c r="Q29" s="4"/>
      <c r="R29" s="4">
        <v>1</v>
      </c>
      <c r="S29" s="4"/>
      <c r="T29" s="4"/>
      <c r="U29" s="7" t="str">
        <f t="shared" si="4"/>
        <v/>
      </c>
      <c r="V29" s="7" t="str">
        <f t="shared" si="5"/>
        <v/>
      </c>
      <c r="W29" s="7" t="str">
        <f t="shared" si="6"/>
        <v/>
      </c>
      <c r="X29" s="7" t="str">
        <f t="shared" si="7"/>
        <v/>
      </c>
      <c r="Y29" s="7" t="str">
        <f t="shared" si="8"/>
        <v/>
      </c>
      <c r="Z29" s="7" t="str">
        <f t="shared" si="9"/>
        <v/>
      </c>
      <c r="AA29" s="7">
        <f t="shared" si="10"/>
        <v>2.1276595744680851E-2</v>
      </c>
      <c r="AB29" s="7">
        <f t="shared" si="11"/>
        <v>1.0638297872340425E-2</v>
      </c>
      <c r="AC29" s="7">
        <f t="shared" si="12"/>
        <v>3.1914893617021274E-2</v>
      </c>
      <c r="AD29" s="7">
        <f t="shared" si="13"/>
        <v>2.1276595744680851E-2</v>
      </c>
      <c r="AE29" s="7">
        <f t="shared" si="14"/>
        <v>1.0638297872340425E-2</v>
      </c>
      <c r="AF29" s="7" t="str">
        <f t="shared" si="15"/>
        <v/>
      </c>
      <c r="AG29" s="7">
        <f t="shared" si="16"/>
        <v>1.0638297872340425E-2</v>
      </c>
    </row>
    <row r="30" spans="1:33">
      <c r="A30" t="s">
        <v>273</v>
      </c>
      <c r="B30" t="s">
        <v>274</v>
      </c>
      <c r="C30" s="66" t="s">
        <v>16</v>
      </c>
      <c r="D30" s="66">
        <v>45600</v>
      </c>
      <c r="E30" s="4">
        <v>183</v>
      </c>
      <c r="F30" s="4"/>
      <c r="G30" s="4"/>
      <c r="H30" s="4"/>
      <c r="I30" s="4"/>
      <c r="J30" s="4"/>
      <c r="K30" s="4"/>
      <c r="L30" s="4"/>
      <c r="M30" s="4"/>
      <c r="N30" s="4">
        <v>1</v>
      </c>
      <c r="O30" s="4">
        <v>2</v>
      </c>
      <c r="P30" s="4">
        <v>1</v>
      </c>
      <c r="Q30" s="4"/>
      <c r="R30" s="4">
        <v>1</v>
      </c>
      <c r="S30" s="4"/>
      <c r="T30" s="4"/>
      <c r="U30" s="7" t="str">
        <f t="shared" si="4"/>
        <v/>
      </c>
      <c r="V30" s="7" t="str">
        <f t="shared" si="5"/>
        <v/>
      </c>
      <c r="W30" s="7" t="str">
        <f t="shared" si="6"/>
        <v/>
      </c>
      <c r="X30" s="7" t="str">
        <f t="shared" si="7"/>
        <v/>
      </c>
      <c r="Y30" s="7" t="str">
        <f t="shared" si="8"/>
        <v/>
      </c>
      <c r="Z30" s="7" t="str">
        <f t="shared" si="9"/>
        <v/>
      </c>
      <c r="AA30" s="7" t="str">
        <f t="shared" si="10"/>
        <v/>
      </c>
      <c r="AB30" s="7" t="str">
        <f t="shared" si="11"/>
        <v/>
      </c>
      <c r="AC30" s="7">
        <f t="shared" si="12"/>
        <v>5.4644808743169399E-3</v>
      </c>
      <c r="AD30" s="7">
        <f t="shared" si="13"/>
        <v>1.092896174863388E-2</v>
      </c>
      <c r="AE30" s="7">
        <f t="shared" si="14"/>
        <v>5.4644808743169399E-3</v>
      </c>
      <c r="AF30" s="7" t="str">
        <f t="shared" si="15"/>
        <v/>
      </c>
      <c r="AG30" s="7">
        <f t="shared" si="16"/>
        <v>5.4644808743169399E-3</v>
      </c>
    </row>
    <row r="31" spans="1:33">
      <c r="A31" t="s">
        <v>273</v>
      </c>
      <c r="B31" t="s">
        <v>274</v>
      </c>
      <c r="C31" s="66" t="s">
        <v>16</v>
      </c>
      <c r="D31" s="66">
        <v>45601</v>
      </c>
      <c r="E31" s="4">
        <v>91</v>
      </c>
      <c r="F31" s="4"/>
      <c r="G31" s="4"/>
      <c r="H31" s="4"/>
      <c r="I31" s="4"/>
      <c r="J31" s="4"/>
      <c r="K31" s="4"/>
      <c r="L31" s="4"/>
      <c r="M31" s="4"/>
      <c r="N31" s="4">
        <v>4</v>
      </c>
      <c r="O31" s="4">
        <v>1</v>
      </c>
      <c r="P31" s="4">
        <v>1</v>
      </c>
      <c r="Q31" s="4">
        <v>1</v>
      </c>
      <c r="R31" s="4"/>
      <c r="S31" s="4"/>
      <c r="T31" s="4"/>
      <c r="U31" s="7" t="str">
        <f t="shared" si="4"/>
        <v/>
      </c>
      <c r="V31" s="7" t="str">
        <f t="shared" si="5"/>
        <v/>
      </c>
      <c r="W31" s="7" t="str">
        <f t="shared" si="6"/>
        <v/>
      </c>
      <c r="X31" s="7" t="str">
        <f t="shared" si="7"/>
        <v/>
      </c>
      <c r="Y31" s="7" t="str">
        <f t="shared" si="8"/>
        <v/>
      </c>
      <c r="Z31" s="7" t="str">
        <f t="shared" si="9"/>
        <v/>
      </c>
      <c r="AA31" s="7" t="str">
        <f t="shared" si="10"/>
        <v/>
      </c>
      <c r="AB31" s="7" t="str">
        <f t="shared" si="11"/>
        <v/>
      </c>
      <c r="AC31" s="7">
        <f t="shared" si="12"/>
        <v>4.3956043956043959E-2</v>
      </c>
      <c r="AD31" s="7">
        <f t="shared" si="13"/>
        <v>1.098901098901099E-2</v>
      </c>
      <c r="AE31" s="7">
        <f t="shared" si="14"/>
        <v>1.098901098901099E-2</v>
      </c>
      <c r="AF31" s="7">
        <f t="shared" si="15"/>
        <v>1.098901098901099E-2</v>
      </c>
      <c r="AG31" s="7" t="str">
        <f t="shared" si="16"/>
        <v/>
      </c>
    </row>
    <row r="32" spans="1:33">
      <c r="A32" t="s">
        <v>273</v>
      </c>
      <c r="B32" t="s">
        <v>274</v>
      </c>
      <c r="C32" s="4" t="s">
        <v>319</v>
      </c>
      <c r="D32" s="66">
        <v>45517</v>
      </c>
      <c r="E32" s="4">
        <v>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v>1</v>
      </c>
      <c r="R32" s="4"/>
      <c r="S32" s="4"/>
      <c r="T32" s="4"/>
      <c r="U32" s="7" t="str">
        <f t="shared" si="4"/>
        <v/>
      </c>
      <c r="V32" s="7" t="str">
        <f t="shared" si="5"/>
        <v/>
      </c>
      <c r="W32" s="7" t="str">
        <f t="shared" si="6"/>
        <v/>
      </c>
      <c r="X32" s="7" t="str">
        <f t="shared" si="7"/>
        <v/>
      </c>
      <c r="Y32" s="7" t="str">
        <f t="shared" si="8"/>
        <v/>
      </c>
      <c r="Z32" s="7" t="str">
        <f t="shared" si="9"/>
        <v/>
      </c>
      <c r="AA32" s="7" t="str">
        <f t="shared" si="10"/>
        <v/>
      </c>
      <c r="AB32" s="7" t="str">
        <f t="shared" si="11"/>
        <v/>
      </c>
      <c r="AC32" s="7" t="str">
        <f t="shared" si="12"/>
        <v/>
      </c>
      <c r="AD32" s="7" t="str">
        <f t="shared" si="13"/>
        <v/>
      </c>
      <c r="AE32" s="7" t="str">
        <f t="shared" si="14"/>
        <v/>
      </c>
      <c r="AF32" s="7">
        <f t="shared" si="15"/>
        <v>0.125</v>
      </c>
      <c r="AG32" s="7" t="str">
        <f t="shared" si="16"/>
        <v/>
      </c>
    </row>
    <row r="33" spans="1:33">
      <c r="A33" t="s">
        <v>273</v>
      </c>
      <c r="B33" t="s">
        <v>274</v>
      </c>
      <c r="C33" s="4" t="s">
        <v>47</v>
      </c>
      <c r="D33" s="66">
        <v>45596</v>
      </c>
      <c r="E33" s="4">
        <v>99</v>
      </c>
      <c r="F33" s="4"/>
      <c r="G33" s="4"/>
      <c r="H33" s="4"/>
      <c r="I33" s="4"/>
      <c r="J33" s="4"/>
      <c r="K33" s="4"/>
      <c r="L33" s="4">
        <v>2</v>
      </c>
      <c r="M33" s="4"/>
      <c r="N33" s="4">
        <v>1</v>
      </c>
      <c r="O33" s="4">
        <v>3</v>
      </c>
      <c r="P33" s="4">
        <v>1</v>
      </c>
      <c r="Q33" s="4"/>
      <c r="R33" s="4">
        <v>1</v>
      </c>
      <c r="S33" s="4"/>
      <c r="T33" s="4"/>
      <c r="U33" s="7" t="str">
        <f t="shared" si="4"/>
        <v/>
      </c>
      <c r="V33" s="7" t="str">
        <f t="shared" si="5"/>
        <v/>
      </c>
      <c r="W33" s="7" t="str">
        <f t="shared" si="6"/>
        <v/>
      </c>
      <c r="X33" s="7" t="str">
        <f t="shared" si="7"/>
        <v/>
      </c>
      <c r="Y33" s="7" t="str">
        <f t="shared" si="8"/>
        <v/>
      </c>
      <c r="Z33" s="7" t="str">
        <f t="shared" si="9"/>
        <v/>
      </c>
      <c r="AA33" s="7">
        <f t="shared" si="10"/>
        <v>2.0202020202020204E-2</v>
      </c>
      <c r="AB33" s="7" t="str">
        <f t="shared" si="11"/>
        <v/>
      </c>
      <c r="AC33" s="7">
        <f t="shared" si="12"/>
        <v>1.0101010101010102E-2</v>
      </c>
      <c r="AD33" s="7">
        <f t="shared" si="13"/>
        <v>3.0303030303030304E-2</v>
      </c>
      <c r="AE33" s="7">
        <f t="shared" si="14"/>
        <v>1.0101010101010102E-2</v>
      </c>
      <c r="AF33" s="7" t="str">
        <f t="shared" si="15"/>
        <v/>
      </c>
      <c r="AG33" s="7">
        <f t="shared" si="16"/>
        <v>1.0101010101010102E-2</v>
      </c>
    </row>
    <row r="34" spans="1:33">
      <c r="A34" t="s">
        <v>273</v>
      </c>
      <c r="B34" t="s">
        <v>274</v>
      </c>
      <c r="C34" s="4" t="s">
        <v>23</v>
      </c>
      <c r="D34" s="66">
        <v>45596</v>
      </c>
      <c r="E34" s="4">
        <v>164</v>
      </c>
      <c r="F34" s="4"/>
      <c r="G34" s="4"/>
      <c r="H34" s="4"/>
      <c r="I34" s="4"/>
      <c r="J34" s="4"/>
      <c r="K34" s="4"/>
      <c r="L34" s="4">
        <v>2</v>
      </c>
      <c r="M34" s="4">
        <v>1</v>
      </c>
      <c r="N34" s="4">
        <v>6</v>
      </c>
      <c r="O34" s="4">
        <v>2</v>
      </c>
      <c r="P34" s="4"/>
      <c r="Q34" s="4"/>
      <c r="R34" s="4">
        <v>2</v>
      </c>
      <c r="S34" s="4"/>
      <c r="T34" s="4"/>
      <c r="U34" s="7" t="str">
        <f t="shared" si="4"/>
        <v/>
      </c>
      <c r="V34" s="7" t="str">
        <f t="shared" si="5"/>
        <v/>
      </c>
      <c r="W34" s="7" t="str">
        <f t="shared" si="6"/>
        <v/>
      </c>
      <c r="X34" s="7" t="str">
        <f t="shared" si="7"/>
        <v/>
      </c>
      <c r="Y34" s="7" t="str">
        <f t="shared" si="8"/>
        <v/>
      </c>
      <c r="Z34" s="7" t="str">
        <f t="shared" si="9"/>
        <v/>
      </c>
      <c r="AA34" s="7">
        <f t="shared" si="10"/>
        <v>1.2195121951219513E-2</v>
      </c>
      <c r="AB34" s="7">
        <f t="shared" si="11"/>
        <v>6.0975609756097563E-3</v>
      </c>
      <c r="AC34" s="7">
        <f t="shared" si="12"/>
        <v>3.6585365853658534E-2</v>
      </c>
      <c r="AD34" s="7">
        <f t="shared" si="13"/>
        <v>1.2195121951219513E-2</v>
      </c>
      <c r="AE34" s="7" t="str">
        <f t="shared" si="14"/>
        <v/>
      </c>
      <c r="AF34" s="7" t="str">
        <f t="shared" si="15"/>
        <v/>
      </c>
      <c r="AG34" s="7">
        <f t="shared" si="16"/>
        <v>1.2195121951219513E-2</v>
      </c>
    </row>
    <row r="35" spans="1:33">
      <c r="A35" t="s">
        <v>273</v>
      </c>
      <c r="B35" t="s">
        <v>274</v>
      </c>
      <c r="C35" s="4" t="s">
        <v>25</v>
      </c>
      <c r="D35" s="66">
        <v>45523</v>
      </c>
      <c r="E35" s="4">
        <v>70</v>
      </c>
      <c r="F35" s="4"/>
      <c r="G35" s="4"/>
      <c r="H35" s="4"/>
      <c r="I35" s="4">
        <v>14</v>
      </c>
      <c r="J35" s="4"/>
      <c r="K35" s="4"/>
      <c r="L35" s="4"/>
      <c r="M35" s="4"/>
      <c r="N35" s="4">
        <v>3</v>
      </c>
      <c r="O35" s="4"/>
      <c r="P35" s="4"/>
      <c r="Q35" s="4"/>
      <c r="R35" s="4"/>
      <c r="S35" s="4"/>
      <c r="T35" s="4"/>
      <c r="U35" s="7" t="str">
        <f t="shared" si="4"/>
        <v/>
      </c>
      <c r="V35" s="7" t="str">
        <f t="shared" si="5"/>
        <v/>
      </c>
      <c r="W35" s="7" t="str">
        <f t="shared" si="6"/>
        <v/>
      </c>
      <c r="X35" s="7">
        <f t="shared" si="7"/>
        <v>0.2</v>
      </c>
      <c r="Y35" s="7" t="str">
        <f t="shared" si="8"/>
        <v/>
      </c>
      <c r="Z35" s="7" t="str">
        <f t="shared" si="9"/>
        <v/>
      </c>
      <c r="AA35" s="7" t="str">
        <f t="shared" si="10"/>
        <v/>
      </c>
      <c r="AB35" s="7" t="str">
        <f t="shared" si="11"/>
        <v/>
      </c>
      <c r="AC35" s="7">
        <f t="shared" si="12"/>
        <v>4.2857142857142858E-2</v>
      </c>
      <c r="AD35" s="7" t="str">
        <f t="shared" si="13"/>
        <v/>
      </c>
      <c r="AE35" s="7" t="str">
        <f t="shared" si="14"/>
        <v/>
      </c>
      <c r="AF35" s="7" t="str">
        <f t="shared" si="15"/>
        <v/>
      </c>
      <c r="AG35" s="7" t="str">
        <f t="shared" si="16"/>
        <v/>
      </c>
    </row>
    <row r="36" spans="1:33">
      <c r="A36" t="s">
        <v>273</v>
      </c>
      <c r="B36" t="s">
        <v>274</v>
      </c>
      <c r="C36" s="4" t="s">
        <v>25</v>
      </c>
      <c r="D36" s="66">
        <v>45524</v>
      </c>
      <c r="E36" s="4">
        <v>58</v>
      </c>
      <c r="F36" s="4"/>
      <c r="G36" s="4"/>
      <c r="H36" s="4"/>
      <c r="I36" s="4">
        <v>12</v>
      </c>
      <c r="J36" s="4"/>
      <c r="K36" s="4"/>
      <c r="L36" s="4">
        <v>1</v>
      </c>
      <c r="M36" s="4">
        <v>1</v>
      </c>
      <c r="N36" s="4">
        <v>1</v>
      </c>
      <c r="O36" s="4"/>
      <c r="P36" s="4"/>
      <c r="Q36" s="4"/>
      <c r="R36" s="4"/>
      <c r="S36" s="4"/>
      <c r="T36" s="4"/>
      <c r="U36" s="7" t="str">
        <f t="shared" si="4"/>
        <v/>
      </c>
      <c r="V36" s="7" t="str">
        <f t="shared" si="5"/>
        <v/>
      </c>
      <c r="W36" s="7" t="str">
        <f t="shared" si="6"/>
        <v/>
      </c>
      <c r="X36" s="7">
        <f t="shared" si="7"/>
        <v>0.20689655172413793</v>
      </c>
      <c r="Y36" s="7" t="str">
        <f t="shared" si="8"/>
        <v/>
      </c>
      <c r="Z36" s="7" t="str">
        <f t="shared" si="9"/>
        <v/>
      </c>
      <c r="AA36" s="7">
        <f t="shared" si="10"/>
        <v>1.7241379310344827E-2</v>
      </c>
      <c r="AB36" s="7">
        <f t="shared" si="11"/>
        <v>1.7241379310344827E-2</v>
      </c>
      <c r="AC36" s="7">
        <f t="shared" si="12"/>
        <v>1.7241379310344827E-2</v>
      </c>
      <c r="AD36" s="7" t="str">
        <f t="shared" si="13"/>
        <v/>
      </c>
      <c r="AE36" s="7" t="str">
        <f t="shared" si="14"/>
        <v/>
      </c>
      <c r="AF36" s="7" t="str">
        <f t="shared" si="15"/>
        <v/>
      </c>
      <c r="AG36" s="7" t="str">
        <f t="shared" si="16"/>
        <v/>
      </c>
    </row>
    <row r="37" spans="1:33">
      <c r="A37" t="s">
        <v>273</v>
      </c>
      <c r="B37" t="s">
        <v>274</v>
      </c>
      <c r="C37" s="4" t="s">
        <v>25</v>
      </c>
      <c r="D37" s="66">
        <v>45552</v>
      </c>
      <c r="E37" s="4">
        <v>45</v>
      </c>
      <c r="F37" s="4"/>
      <c r="G37" s="4"/>
      <c r="H37" s="4"/>
      <c r="I37" s="4">
        <v>10</v>
      </c>
      <c r="J37" s="4"/>
      <c r="K37" s="4"/>
      <c r="L37" s="4"/>
      <c r="M37" s="4">
        <v>1</v>
      </c>
      <c r="N37" s="4">
        <v>1</v>
      </c>
      <c r="O37" s="4"/>
      <c r="P37" s="4"/>
      <c r="Q37" s="4"/>
      <c r="R37" s="4"/>
      <c r="S37" s="4"/>
      <c r="T37" s="4"/>
      <c r="U37" s="7" t="str">
        <f t="shared" ref="U37" si="17">IF(F37=0,"",F37/$E37)</f>
        <v/>
      </c>
      <c r="V37" s="7" t="str">
        <f t="shared" ref="V37" si="18">IF(G37=0,"",G37/$E37)</f>
        <v/>
      </c>
      <c r="W37" s="7" t="str">
        <f t="shared" ref="W37" si="19">IF(H37=0,"",H37/$E37)</f>
        <v/>
      </c>
      <c r="X37" s="7">
        <f t="shared" ref="X37" si="20">IF(I37=0,"",I37/$E37)</f>
        <v>0.22222222222222221</v>
      </c>
      <c r="Y37" s="7" t="str">
        <f t="shared" ref="Y37" si="21">IF(J37=0,"",J37/$E37)</f>
        <v/>
      </c>
      <c r="Z37" s="7" t="str">
        <f t="shared" ref="Z37" si="22">IF(K37=0,"",K37/$E37)</f>
        <v/>
      </c>
      <c r="AA37" s="7" t="str">
        <f t="shared" ref="AA37" si="23">IF(L37=0,"",L37/$E37)</f>
        <v/>
      </c>
      <c r="AB37" s="7">
        <f t="shared" ref="AB37" si="24">IF(M37=0,"",M37/$E37)</f>
        <v>2.2222222222222223E-2</v>
      </c>
      <c r="AC37" s="7">
        <f t="shared" ref="AC37" si="25">IF(N37=0,"",N37/$E37)</f>
        <v>2.2222222222222223E-2</v>
      </c>
      <c r="AD37" s="7" t="str">
        <f t="shared" ref="AD37" si="26">IF(O37=0,"",O37/$E37)</f>
        <v/>
      </c>
      <c r="AE37" s="7" t="str">
        <f t="shared" ref="AE37" si="27">IF(P37=0,"",P37/$E37)</f>
        <v/>
      </c>
      <c r="AF37" s="7" t="str">
        <f t="shared" ref="AF37" si="28">IF(Q37=0,"",Q37/$E37)</f>
        <v/>
      </c>
      <c r="AG37" s="7" t="str">
        <f t="shared" ref="AG37" si="29">IF(R37=0,"",R37/$E37)</f>
        <v/>
      </c>
    </row>
    <row r="38" spans="1:33">
      <c r="A38" t="s">
        <v>273</v>
      </c>
      <c r="B38" t="s">
        <v>274</v>
      </c>
      <c r="C38" s="4" t="s">
        <v>25</v>
      </c>
      <c r="D38" s="66">
        <v>45568</v>
      </c>
      <c r="E38" s="4">
        <v>255</v>
      </c>
      <c r="F38" s="4"/>
      <c r="G38" s="4"/>
      <c r="H38" s="4"/>
      <c r="I38" s="4">
        <v>72</v>
      </c>
      <c r="J38" s="4"/>
      <c r="K38" s="4"/>
      <c r="L38" s="4">
        <v>2</v>
      </c>
      <c r="M38" s="4">
        <v>1</v>
      </c>
      <c r="N38" s="4">
        <v>4</v>
      </c>
      <c r="O38" s="4">
        <v>3</v>
      </c>
      <c r="P38" s="4">
        <v>3</v>
      </c>
      <c r="Q38" s="4"/>
      <c r="R38" s="4">
        <v>1</v>
      </c>
      <c r="S38" s="4"/>
      <c r="T38" s="4"/>
      <c r="U38" s="7" t="str">
        <f t="shared" ref="U38" si="30">IF(F38=0,"",F38/$E38)</f>
        <v/>
      </c>
      <c r="V38" s="7" t="str">
        <f t="shared" ref="V38" si="31">IF(G38=0,"",G38/$E38)</f>
        <v/>
      </c>
      <c r="W38" s="7" t="str">
        <f t="shared" ref="W38" si="32">IF(H38=0,"",H38/$E38)</f>
        <v/>
      </c>
      <c r="X38" s="7">
        <f t="shared" ref="X38" si="33">IF(I38=0,"",I38/$E38)</f>
        <v>0.28235294117647058</v>
      </c>
      <c r="Y38" s="7" t="str">
        <f t="shared" ref="Y38" si="34">IF(J38=0,"",J38/$E38)</f>
        <v/>
      </c>
      <c r="Z38" s="7" t="str">
        <f t="shared" ref="Z38" si="35">IF(K38=0,"",K38/$E38)</f>
        <v/>
      </c>
      <c r="AA38" s="7">
        <f t="shared" ref="AA38" si="36">IF(L38=0,"",L38/$E38)</f>
        <v>7.8431372549019607E-3</v>
      </c>
      <c r="AB38" s="7">
        <f t="shared" ref="AB38" si="37">IF(M38=0,"",M38/$E38)</f>
        <v>3.9215686274509803E-3</v>
      </c>
      <c r="AC38" s="7">
        <f t="shared" ref="AC38" si="38">IF(N38=0,"",N38/$E38)</f>
        <v>1.5686274509803921E-2</v>
      </c>
      <c r="AD38" s="7">
        <f t="shared" ref="AD38" si="39">IF(O38=0,"",O38/$E38)</f>
        <v>1.1764705882352941E-2</v>
      </c>
      <c r="AE38" s="7">
        <f t="shared" ref="AE38" si="40">IF(P38=0,"",P38/$E38)</f>
        <v>1.1764705882352941E-2</v>
      </c>
      <c r="AF38" s="7" t="str">
        <f t="shared" ref="AF38" si="41">IF(Q38=0,"",Q38/$E38)</f>
        <v/>
      </c>
      <c r="AG38" s="7">
        <f t="shared" ref="AG38" si="42">IF(R38=0,"",R38/$E38)</f>
        <v>3.9215686274509803E-3</v>
      </c>
    </row>
    <row r="39" spans="1:33">
      <c r="A39" t="s">
        <v>273</v>
      </c>
      <c r="B39" t="s">
        <v>274</v>
      </c>
      <c r="C39" s="96" t="s">
        <v>11</v>
      </c>
      <c r="D39" s="97">
        <v>45581</v>
      </c>
      <c r="E39" s="96">
        <v>239</v>
      </c>
      <c r="F39" s="4"/>
      <c r="G39" s="4"/>
      <c r="H39" s="4"/>
      <c r="I39" s="4"/>
      <c r="J39" s="4"/>
      <c r="K39" s="4"/>
      <c r="L39" s="4"/>
      <c r="M39" s="4"/>
      <c r="N39" s="4">
        <v>6</v>
      </c>
      <c r="O39" s="4">
        <v>4</v>
      </c>
      <c r="P39" s="4">
        <v>1</v>
      </c>
      <c r="Q39" s="4">
        <v>1</v>
      </c>
      <c r="R39" s="4">
        <v>3</v>
      </c>
      <c r="S39" s="4"/>
      <c r="T39" s="4"/>
      <c r="U39" s="7" t="str">
        <f t="shared" ref="U39:U46" si="43">IF(F39=0,"",F39/$E39)</f>
        <v/>
      </c>
      <c r="V39" s="7" t="str">
        <f t="shared" ref="V39:V46" si="44">IF(G39=0,"",G39/$E39)</f>
        <v/>
      </c>
      <c r="W39" s="7" t="str">
        <f t="shared" ref="W39:W46" si="45">IF(H39=0,"",H39/$E39)</f>
        <v/>
      </c>
      <c r="X39" s="7" t="str">
        <f t="shared" ref="X39:X46" si="46">IF(I39=0,"",I39/$E39)</f>
        <v/>
      </c>
      <c r="Y39" s="7" t="str">
        <f t="shared" ref="Y39:Y46" si="47">IF(J39=0,"",J39/$E39)</f>
        <v/>
      </c>
      <c r="Z39" s="7" t="str">
        <f t="shared" ref="Z39:Z46" si="48">IF(K39=0,"",K39/$E39)</f>
        <v/>
      </c>
      <c r="AA39" s="7" t="str">
        <f t="shared" ref="AA39:AA46" si="49">IF(L39=0,"",L39/$E39)</f>
        <v/>
      </c>
      <c r="AB39" s="7" t="str">
        <f t="shared" ref="AB39:AB46" si="50">IF(M39=0,"",M39/$E39)</f>
        <v/>
      </c>
      <c r="AC39" s="7">
        <f t="shared" ref="AC39:AC46" si="51">IF(N39=0,"",N39/$E39)</f>
        <v>2.5104602510460251E-2</v>
      </c>
      <c r="AD39" s="7">
        <f t="shared" ref="AD39:AD46" si="52">IF(O39=0,"",O39/$E39)</f>
        <v>1.6736401673640166E-2</v>
      </c>
      <c r="AE39" s="7">
        <f t="shared" ref="AE39:AE46" si="53">IF(P39=0,"",P39/$E39)</f>
        <v>4.1841004184100415E-3</v>
      </c>
      <c r="AF39" s="7">
        <f t="shared" ref="AF39:AF46" si="54">IF(Q39=0,"",Q39/$E39)</f>
        <v>4.1841004184100415E-3</v>
      </c>
      <c r="AG39" s="7">
        <f t="shared" ref="AG39:AG46" si="55">IF(R39=0,"",R39/$E39)</f>
        <v>1.2552301255230125E-2</v>
      </c>
    </row>
    <row r="40" spans="1:33">
      <c r="A40" t="s">
        <v>273</v>
      </c>
      <c r="B40" t="s">
        <v>274</v>
      </c>
      <c r="C40" s="4" t="s">
        <v>132</v>
      </c>
      <c r="D40" s="66">
        <v>45579</v>
      </c>
      <c r="E40" s="4">
        <v>9</v>
      </c>
      <c r="F40" s="4"/>
      <c r="G40" s="4"/>
      <c r="H40" s="4"/>
      <c r="I40" s="4"/>
      <c r="J40" s="4"/>
      <c r="K40" s="4"/>
      <c r="L40" s="4"/>
      <c r="M40" s="4"/>
      <c r="N40" s="4">
        <v>1</v>
      </c>
      <c r="O40" s="4"/>
      <c r="P40" s="4"/>
      <c r="Q40" s="4"/>
      <c r="R40" s="4"/>
      <c r="S40" s="4"/>
      <c r="T40" s="4"/>
      <c r="U40" s="7" t="str">
        <f t="shared" si="43"/>
        <v/>
      </c>
      <c r="V40" s="7" t="str">
        <f t="shared" si="44"/>
        <v/>
      </c>
      <c r="W40" s="7" t="str">
        <f t="shared" si="45"/>
        <v/>
      </c>
      <c r="X40" s="7" t="str">
        <f t="shared" si="46"/>
        <v/>
      </c>
      <c r="Y40" s="7" t="str">
        <f t="shared" si="47"/>
        <v/>
      </c>
      <c r="Z40" s="7" t="str">
        <f t="shared" si="48"/>
        <v/>
      </c>
      <c r="AA40" s="7" t="str">
        <f t="shared" si="49"/>
        <v/>
      </c>
      <c r="AB40" s="7" t="str">
        <f t="shared" si="50"/>
        <v/>
      </c>
      <c r="AC40" s="7">
        <f t="shared" si="51"/>
        <v>0.1111111111111111</v>
      </c>
      <c r="AD40" s="7" t="str">
        <f t="shared" si="52"/>
        <v/>
      </c>
      <c r="AE40" s="7" t="str">
        <f t="shared" si="53"/>
        <v/>
      </c>
      <c r="AF40" s="7" t="str">
        <f t="shared" si="54"/>
        <v/>
      </c>
      <c r="AG40" s="7" t="str">
        <f t="shared" si="55"/>
        <v/>
      </c>
    </row>
    <row r="41" spans="1:33">
      <c r="A41" t="s">
        <v>273</v>
      </c>
      <c r="B41" t="s">
        <v>274</v>
      </c>
      <c r="C41" s="4" t="s">
        <v>18</v>
      </c>
      <c r="D41" s="66">
        <v>45539</v>
      </c>
      <c r="E41" s="4">
        <v>109</v>
      </c>
      <c r="F41" s="4"/>
      <c r="G41" s="4"/>
      <c r="H41" s="4"/>
      <c r="I41" s="4"/>
      <c r="J41" s="4"/>
      <c r="K41" s="4"/>
      <c r="L41" s="4">
        <v>3</v>
      </c>
      <c r="M41" s="4"/>
      <c r="N41" s="4">
        <v>4</v>
      </c>
      <c r="O41" s="4">
        <v>1</v>
      </c>
      <c r="P41" s="4"/>
      <c r="Q41" s="4"/>
      <c r="R41" s="4">
        <v>2</v>
      </c>
      <c r="S41" s="4"/>
      <c r="T41" s="4"/>
      <c r="U41" s="7" t="str">
        <f t="shared" si="43"/>
        <v/>
      </c>
      <c r="V41" s="7" t="str">
        <f t="shared" si="44"/>
        <v/>
      </c>
      <c r="W41" s="7" t="str">
        <f t="shared" si="45"/>
        <v/>
      </c>
      <c r="X41" s="7" t="str">
        <f t="shared" si="46"/>
        <v/>
      </c>
      <c r="Y41" s="7" t="str">
        <f t="shared" si="47"/>
        <v/>
      </c>
      <c r="Z41" s="7" t="str">
        <f t="shared" si="48"/>
        <v/>
      </c>
      <c r="AA41" s="7">
        <f t="shared" si="49"/>
        <v>2.7522935779816515E-2</v>
      </c>
      <c r="AB41" s="7" t="str">
        <f t="shared" si="50"/>
        <v/>
      </c>
      <c r="AC41" s="7">
        <f t="shared" si="51"/>
        <v>3.669724770642202E-2</v>
      </c>
      <c r="AD41" s="7">
        <f t="shared" si="52"/>
        <v>9.1743119266055051E-3</v>
      </c>
      <c r="AE41" s="7" t="str">
        <f t="shared" si="53"/>
        <v/>
      </c>
      <c r="AF41" s="7" t="str">
        <f t="shared" si="54"/>
        <v/>
      </c>
      <c r="AG41" s="7">
        <f t="shared" si="55"/>
        <v>1.834862385321101E-2</v>
      </c>
    </row>
    <row r="42" spans="1:33">
      <c r="A42" t="s">
        <v>273</v>
      </c>
      <c r="B42" t="s">
        <v>274</v>
      </c>
      <c r="C42" s="4" t="s">
        <v>18</v>
      </c>
      <c r="D42" s="66">
        <v>45544</v>
      </c>
      <c r="E42" s="4">
        <v>144</v>
      </c>
      <c r="F42" s="4"/>
      <c r="G42" s="4"/>
      <c r="H42" s="4"/>
      <c r="I42" s="4"/>
      <c r="J42" s="4"/>
      <c r="K42" s="4"/>
      <c r="L42" s="4"/>
      <c r="M42" s="4"/>
      <c r="N42" s="4"/>
      <c r="O42" s="4">
        <v>1</v>
      </c>
      <c r="P42" s="4"/>
      <c r="Q42" s="4"/>
      <c r="R42" s="4"/>
      <c r="S42" s="4"/>
      <c r="T42" s="4"/>
      <c r="U42" s="7" t="str">
        <f t="shared" si="43"/>
        <v/>
      </c>
      <c r="V42" s="7" t="str">
        <f t="shared" si="44"/>
        <v/>
      </c>
      <c r="W42" s="7" t="str">
        <f t="shared" si="45"/>
        <v/>
      </c>
      <c r="X42" s="7" t="str">
        <f t="shared" si="46"/>
        <v/>
      </c>
      <c r="Y42" s="7" t="str">
        <f t="shared" si="47"/>
        <v/>
      </c>
      <c r="Z42" s="7" t="str">
        <f t="shared" si="48"/>
        <v/>
      </c>
      <c r="AA42" s="7" t="str">
        <f t="shared" si="49"/>
        <v/>
      </c>
      <c r="AB42" s="7" t="str">
        <f t="shared" si="50"/>
        <v/>
      </c>
      <c r="AC42" s="7" t="str">
        <f t="shared" si="51"/>
        <v/>
      </c>
      <c r="AD42" s="7">
        <f t="shared" si="52"/>
        <v>6.9444444444444441E-3</v>
      </c>
      <c r="AE42" s="7" t="str">
        <f t="shared" si="53"/>
        <v/>
      </c>
      <c r="AF42" s="7" t="str">
        <f t="shared" si="54"/>
        <v/>
      </c>
      <c r="AG42" s="7" t="str">
        <f t="shared" si="55"/>
        <v/>
      </c>
    </row>
    <row r="43" spans="1:33">
      <c r="A43" t="s">
        <v>273</v>
      </c>
      <c r="B43" t="s">
        <v>274</v>
      </c>
      <c r="C43" s="4" t="s">
        <v>18</v>
      </c>
      <c r="D43" s="66">
        <v>45545</v>
      </c>
      <c r="E43" s="4">
        <v>69</v>
      </c>
      <c r="F43" s="4"/>
      <c r="G43" s="4"/>
      <c r="H43" s="4"/>
      <c r="I43" s="4"/>
      <c r="J43" s="4"/>
      <c r="K43" s="4"/>
      <c r="L43" s="4"/>
      <c r="M43" s="4"/>
      <c r="N43" s="4"/>
      <c r="O43" s="4">
        <v>1</v>
      </c>
      <c r="P43" s="4"/>
      <c r="Q43" s="4"/>
      <c r="R43" s="4"/>
      <c r="S43" s="4"/>
      <c r="T43" s="4"/>
      <c r="U43" s="7" t="str">
        <f t="shared" si="43"/>
        <v/>
      </c>
      <c r="V43" s="7" t="str">
        <f t="shared" si="44"/>
        <v/>
      </c>
      <c r="W43" s="7" t="str">
        <f t="shared" si="45"/>
        <v/>
      </c>
      <c r="X43" s="7" t="str">
        <f t="shared" si="46"/>
        <v/>
      </c>
      <c r="Y43" s="7" t="str">
        <f t="shared" si="47"/>
        <v/>
      </c>
      <c r="Z43" s="7" t="str">
        <f t="shared" si="48"/>
        <v/>
      </c>
      <c r="AA43" s="7" t="str">
        <f t="shared" si="49"/>
        <v/>
      </c>
      <c r="AB43" s="7" t="str">
        <f t="shared" si="50"/>
        <v/>
      </c>
      <c r="AC43" s="7" t="str">
        <f t="shared" si="51"/>
        <v/>
      </c>
      <c r="AD43" s="7">
        <f t="shared" si="52"/>
        <v>1.4492753623188406E-2</v>
      </c>
      <c r="AE43" s="7" t="str">
        <f t="shared" si="53"/>
        <v/>
      </c>
      <c r="AF43" s="7" t="str">
        <f t="shared" si="54"/>
        <v/>
      </c>
      <c r="AG43" s="7" t="str">
        <f t="shared" si="55"/>
        <v/>
      </c>
    </row>
    <row r="44" spans="1:33">
      <c r="A44" t="s">
        <v>273</v>
      </c>
      <c r="B44" t="s">
        <v>274</v>
      </c>
      <c r="C44" s="4" t="s">
        <v>18</v>
      </c>
      <c r="D44" s="66">
        <v>45551</v>
      </c>
      <c r="E44" s="4">
        <v>74</v>
      </c>
      <c r="F44" s="4"/>
      <c r="G44" s="4"/>
      <c r="H44" s="4"/>
      <c r="I44" s="4"/>
      <c r="J44" s="4"/>
      <c r="K44" s="4"/>
      <c r="L44" s="4">
        <v>2</v>
      </c>
      <c r="M44" s="4"/>
      <c r="N44" s="4">
        <v>4</v>
      </c>
      <c r="O44" s="4">
        <v>2</v>
      </c>
      <c r="P44" s="4"/>
      <c r="Q44" s="4">
        <v>1</v>
      </c>
      <c r="R44" s="4">
        <v>1</v>
      </c>
      <c r="S44" s="4"/>
      <c r="T44" s="4"/>
      <c r="U44" s="7" t="str">
        <f t="shared" si="43"/>
        <v/>
      </c>
      <c r="V44" s="7" t="str">
        <f t="shared" si="44"/>
        <v/>
      </c>
      <c r="W44" s="7" t="str">
        <f t="shared" si="45"/>
        <v/>
      </c>
      <c r="X44" s="7" t="str">
        <f t="shared" si="46"/>
        <v/>
      </c>
      <c r="Y44" s="7" t="str">
        <f t="shared" si="47"/>
        <v/>
      </c>
      <c r="Z44" s="7" t="str">
        <f t="shared" si="48"/>
        <v/>
      </c>
      <c r="AA44" s="7">
        <f t="shared" si="49"/>
        <v>2.7027027027027029E-2</v>
      </c>
      <c r="AB44" s="7" t="str">
        <f t="shared" si="50"/>
        <v/>
      </c>
      <c r="AC44" s="7">
        <f t="shared" si="51"/>
        <v>5.4054054054054057E-2</v>
      </c>
      <c r="AD44" s="7">
        <f t="shared" si="52"/>
        <v>2.7027027027027029E-2</v>
      </c>
      <c r="AE44" s="7" t="str">
        <f t="shared" si="53"/>
        <v/>
      </c>
      <c r="AF44" s="7">
        <f t="shared" si="54"/>
        <v>1.3513513513513514E-2</v>
      </c>
      <c r="AG44" s="7">
        <f t="shared" si="55"/>
        <v>1.3513513513513514E-2</v>
      </c>
    </row>
    <row r="45" spans="1:33">
      <c r="A45" t="s">
        <v>273</v>
      </c>
      <c r="B45" t="s">
        <v>274</v>
      </c>
      <c r="C45" s="4" t="s">
        <v>18</v>
      </c>
      <c r="D45" s="66">
        <v>45552</v>
      </c>
      <c r="E45" s="4">
        <v>91</v>
      </c>
      <c r="F45" s="4"/>
      <c r="G45" s="4"/>
      <c r="H45" s="4"/>
      <c r="I45" s="4"/>
      <c r="J45" s="4"/>
      <c r="K45" s="4"/>
      <c r="L45" s="4">
        <v>2</v>
      </c>
      <c r="M45" s="4"/>
      <c r="N45" s="4">
        <v>2</v>
      </c>
      <c r="O45" s="4">
        <v>1</v>
      </c>
      <c r="P45" s="4">
        <v>1</v>
      </c>
      <c r="Q45" s="4">
        <v>1</v>
      </c>
      <c r="R45" s="4">
        <v>1</v>
      </c>
      <c r="S45" s="4"/>
      <c r="T45" s="4"/>
      <c r="U45" s="7" t="str">
        <f t="shared" si="43"/>
        <v/>
      </c>
      <c r="V45" s="7" t="str">
        <f t="shared" si="44"/>
        <v/>
      </c>
      <c r="W45" s="7" t="str">
        <f t="shared" si="45"/>
        <v/>
      </c>
      <c r="X45" s="7" t="str">
        <f t="shared" si="46"/>
        <v/>
      </c>
      <c r="Y45" s="7" t="str">
        <f t="shared" si="47"/>
        <v/>
      </c>
      <c r="Z45" s="7" t="str">
        <f t="shared" si="48"/>
        <v/>
      </c>
      <c r="AA45" s="7">
        <f t="shared" si="49"/>
        <v>2.197802197802198E-2</v>
      </c>
      <c r="AB45" s="7" t="str">
        <f t="shared" si="50"/>
        <v/>
      </c>
      <c r="AC45" s="7">
        <f t="shared" si="51"/>
        <v>2.197802197802198E-2</v>
      </c>
      <c r="AD45" s="7">
        <f t="shared" si="52"/>
        <v>1.098901098901099E-2</v>
      </c>
      <c r="AE45" s="7">
        <f t="shared" si="53"/>
        <v>1.098901098901099E-2</v>
      </c>
      <c r="AF45" s="7">
        <f t="shared" si="54"/>
        <v>1.098901098901099E-2</v>
      </c>
      <c r="AG45" s="7">
        <f t="shared" si="55"/>
        <v>1.098901098901099E-2</v>
      </c>
    </row>
    <row r="46" spans="1:33">
      <c r="A46" t="s">
        <v>273</v>
      </c>
      <c r="B46" t="s">
        <v>274</v>
      </c>
      <c r="C46" s="4" t="s">
        <v>18</v>
      </c>
      <c r="D46" s="66">
        <v>45553</v>
      </c>
      <c r="E46" s="4">
        <v>21</v>
      </c>
      <c r="F46" s="4"/>
      <c r="G46" s="4"/>
      <c r="H46" s="4"/>
      <c r="I46" s="4"/>
      <c r="J46" s="4"/>
      <c r="K46" s="4"/>
      <c r="L46" s="4">
        <v>1</v>
      </c>
      <c r="M46" s="4"/>
      <c r="N46" s="4"/>
      <c r="O46" s="4"/>
      <c r="P46" s="4"/>
      <c r="Q46" s="4">
        <v>1</v>
      </c>
      <c r="R46" s="4"/>
      <c r="S46" s="4"/>
      <c r="T46" s="4"/>
      <c r="U46" s="7" t="str">
        <f t="shared" si="43"/>
        <v/>
      </c>
      <c r="V46" s="7" t="str">
        <f t="shared" si="44"/>
        <v/>
      </c>
      <c r="W46" s="7" t="str">
        <f t="shared" si="45"/>
        <v/>
      </c>
      <c r="X46" s="7" t="str">
        <f t="shared" si="46"/>
        <v/>
      </c>
      <c r="Y46" s="7" t="str">
        <f t="shared" si="47"/>
        <v/>
      </c>
      <c r="Z46" s="7" t="str">
        <f t="shared" si="48"/>
        <v/>
      </c>
      <c r="AA46" s="7">
        <f t="shared" si="49"/>
        <v>4.7619047619047616E-2</v>
      </c>
      <c r="AB46" s="7" t="str">
        <f t="shared" si="50"/>
        <v/>
      </c>
      <c r="AC46" s="7" t="str">
        <f t="shared" si="51"/>
        <v/>
      </c>
      <c r="AD46" s="7" t="str">
        <f t="shared" si="52"/>
        <v/>
      </c>
      <c r="AE46" s="7" t="str">
        <f t="shared" si="53"/>
        <v/>
      </c>
      <c r="AF46" s="7">
        <f t="shared" si="54"/>
        <v>4.7619047619047616E-2</v>
      </c>
      <c r="AG46" s="7" t="str">
        <f t="shared" si="55"/>
        <v/>
      </c>
    </row>
    <row r="47" spans="1:33">
      <c r="A47" t="s">
        <v>273</v>
      </c>
      <c r="B47" t="s">
        <v>274</v>
      </c>
      <c r="C47" s="4" t="s">
        <v>18</v>
      </c>
      <c r="D47" s="66">
        <v>45554</v>
      </c>
      <c r="E47" s="4">
        <v>94</v>
      </c>
      <c r="F47" s="4"/>
      <c r="G47" s="4">
        <v>6</v>
      </c>
      <c r="H47" s="4"/>
      <c r="I47" s="4"/>
      <c r="J47" s="4"/>
      <c r="K47" s="4"/>
      <c r="L47" s="4">
        <v>2</v>
      </c>
      <c r="M47" s="4">
        <v>2</v>
      </c>
      <c r="N47" s="4">
        <v>4</v>
      </c>
      <c r="O47" s="4"/>
      <c r="P47" s="4"/>
      <c r="Q47" s="4"/>
      <c r="R47" s="4"/>
      <c r="S47" s="4"/>
      <c r="T47" s="4"/>
      <c r="U47" s="7" t="str">
        <f t="shared" ref="U47:U50" si="56">IF(F47=0,"",F47/$E47)</f>
        <v/>
      </c>
      <c r="V47" s="7">
        <f t="shared" ref="V47:V50" si="57">IF(G47=0,"",G47/$E47)</f>
        <v>6.3829787234042548E-2</v>
      </c>
      <c r="W47" s="7" t="str">
        <f t="shared" ref="W47:W50" si="58">IF(H47=0,"",H47/$E47)</f>
        <v/>
      </c>
      <c r="X47" s="7" t="str">
        <f t="shared" ref="X47:X50" si="59">IF(I47=0,"",I47/$E47)</f>
        <v/>
      </c>
      <c r="Y47" s="7" t="str">
        <f t="shared" ref="Y47:Y50" si="60">IF(J47=0,"",J47/$E47)</f>
        <v/>
      </c>
      <c r="Z47" s="7" t="str">
        <f t="shared" ref="Z47:Z50" si="61">IF(K47=0,"",K47/$E47)</f>
        <v/>
      </c>
      <c r="AA47" s="7">
        <f t="shared" ref="AA47:AA50" si="62">IF(L47=0,"",L47/$E47)</f>
        <v>2.1276595744680851E-2</v>
      </c>
      <c r="AB47" s="7">
        <f t="shared" ref="AB47:AB50" si="63">IF(M47=0,"",M47/$E47)</f>
        <v>2.1276595744680851E-2</v>
      </c>
      <c r="AC47" s="7">
        <f t="shared" ref="AC47:AC50" si="64">IF(N47=0,"",N47/$E47)</f>
        <v>4.2553191489361701E-2</v>
      </c>
      <c r="AD47" s="7" t="str">
        <f t="shared" ref="AD47:AD50" si="65">IF(O47=0,"",O47/$E47)</f>
        <v/>
      </c>
      <c r="AE47" s="7" t="str">
        <f t="shared" ref="AE47:AE50" si="66">IF(P47=0,"",P47/$E47)</f>
        <v/>
      </c>
      <c r="AF47" s="7" t="str">
        <f t="shared" ref="AF47:AF50" si="67">IF(Q47=0,"",Q47/$E47)</f>
        <v/>
      </c>
      <c r="AG47" s="7" t="str">
        <f t="shared" ref="AG47:AG50" si="68">IF(R47=0,"",R47/$E47)</f>
        <v/>
      </c>
    </row>
    <row r="48" spans="1:33">
      <c r="A48" t="s">
        <v>273</v>
      </c>
      <c r="B48" t="s">
        <v>274</v>
      </c>
      <c r="C48" s="4" t="s">
        <v>18</v>
      </c>
      <c r="D48" s="66">
        <v>45558</v>
      </c>
      <c r="E48" s="4">
        <v>325</v>
      </c>
      <c r="F48" s="4">
        <v>6</v>
      </c>
      <c r="G48" s="4">
        <v>48</v>
      </c>
      <c r="H48" s="4"/>
      <c r="I48" s="4"/>
      <c r="J48" s="4"/>
      <c r="K48" s="4"/>
      <c r="L48" s="4">
        <v>3</v>
      </c>
      <c r="M48" s="4">
        <v>14</v>
      </c>
      <c r="N48" s="4">
        <v>20</v>
      </c>
      <c r="O48" s="4">
        <v>1</v>
      </c>
      <c r="P48" s="4">
        <v>1</v>
      </c>
      <c r="Q48" s="4"/>
      <c r="R48" s="4"/>
      <c r="S48" s="4"/>
      <c r="T48" s="4"/>
      <c r="U48" s="7">
        <f t="shared" si="56"/>
        <v>1.8461538461538463E-2</v>
      </c>
      <c r="V48" s="7">
        <f t="shared" si="57"/>
        <v>0.14769230769230771</v>
      </c>
      <c r="W48" s="7" t="str">
        <f t="shared" si="58"/>
        <v/>
      </c>
      <c r="X48" s="7" t="str">
        <f t="shared" si="59"/>
        <v/>
      </c>
      <c r="Y48" s="7" t="str">
        <f t="shared" si="60"/>
        <v/>
      </c>
      <c r="Z48" s="7" t="str">
        <f t="shared" si="61"/>
        <v/>
      </c>
      <c r="AA48" s="7">
        <f t="shared" si="62"/>
        <v>9.2307692307692316E-3</v>
      </c>
      <c r="AB48" s="7">
        <f t="shared" si="63"/>
        <v>4.3076923076923075E-2</v>
      </c>
      <c r="AC48" s="7">
        <f t="shared" si="64"/>
        <v>6.1538461538461542E-2</v>
      </c>
      <c r="AD48" s="7">
        <f t="shared" si="65"/>
        <v>3.0769230769230769E-3</v>
      </c>
      <c r="AE48" s="7">
        <f t="shared" si="66"/>
        <v>3.0769230769230769E-3</v>
      </c>
      <c r="AF48" s="7" t="str">
        <f t="shared" si="67"/>
        <v/>
      </c>
      <c r="AG48" s="7" t="str">
        <f t="shared" si="68"/>
        <v/>
      </c>
    </row>
    <row r="49" spans="1:33">
      <c r="A49" t="s">
        <v>273</v>
      </c>
      <c r="B49" t="s">
        <v>274</v>
      </c>
      <c r="C49" s="4" t="s">
        <v>18</v>
      </c>
      <c r="D49" s="66">
        <v>45561</v>
      </c>
      <c r="E49" s="4">
        <v>10</v>
      </c>
      <c r="F49" s="4"/>
      <c r="G49" s="4"/>
      <c r="H49" s="4"/>
      <c r="I49" s="4"/>
      <c r="J49" s="4"/>
      <c r="K49" s="4"/>
      <c r="L49" s="4"/>
      <c r="M49" s="4"/>
      <c r="N49" s="4">
        <v>1</v>
      </c>
      <c r="O49" s="4"/>
      <c r="P49" s="4"/>
      <c r="Q49" s="4"/>
      <c r="R49" s="4"/>
      <c r="S49" s="4"/>
      <c r="T49" s="4"/>
      <c r="U49" s="7" t="str">
        <f t="shared" si="56"/>
        <v/>
      </c>
      <c r="V49" s="7" t="str">
        <f t="shared" si="57"/>
        <v/>
      </c>
      <c r="W49" s="7" t="str">
        <f t="shared" si="58"/>
        <v/>
      </c>
      <c r="X49" s="7" t="str">
        <f t="shared" si="59"/>
        <v/>
      </c>
      <c r="Y49" s="7" t="str">
        <f t="shared" si="60"/>
        <v/>
      </c>
      <c r="Z49" s="7" t="str">
        <f t="shared" si="61"/>
        <v/>
      </c>
      <c r="AA49" s="7" t="str">
        <f t="shared" si="62"/>
        <v/>
      </c>
      <c r="AB49" s="7" t="str">
        <f t="shared" si="63"/>
        <v/>
      </c>
      <c r="AC49" s="7">
        <f t="shared" si="64"/>
        <v>0.1</v>
      </c>
      <c r="AD49" s="7" t="str">
        <f t="shared" si="65"/>
        <v/>
      </c>
      <c r="AE49" s="7" t="str">
        <f t="shared" si="66"/>
        <v/>
      </c>
      <c r="AF49" s="7" t="str">
        <f t="shared" si="67"/>
        <v/>
      </c>
      <c r="AG49" s="7" t="str">
        <f t="shared" si="68"/>
        <v/>
      </c>
    </row>
    <row r="50" spans="1:33">
      <c r="A50" t="s">
        <v>273</v>
      </c>
      <c r="B50" t="s">
        <v>274</v>
      </c>
      <c r="C50" s="4" t="s">
        <v>18</v>
      </c>
      <c r="D50" s="66">
        <v>45572</v>
      </c>
      <c r="E50" s="4">
        <v>452</v>
      </c>
      <c r="F50" s="4"/>
      <c r="G50" s="4"/>
      <c r="H50" s="4"/>
      <c r="I50" s="4">
        <v>1</v>
      </c>
      <c r="J50" s="4"/>
      <c r="K50" s="4"/>
      <c r="L50" s="4">
        <v>10</v>
      </c>
      <c r="M50" s="4">
        <v>2</v>
      </c>
      <c r="N50" s="4">
        <v>14</v>
      </c>
      <c r="O50" s="4">
        <v>10</v>
      </c>
      <c r="P50" s="4">
        <v>4</v>
      </c>
      <c r="Q50" s="4">
        <v>3</v>
      </c>
      <c r="R50" s="4">
        <v>2</v>
      </c>
      <c r="S50" s="4"/>
      <c r="T50" s="4"/>
      <c r="U50" s="7" t="str">
        <f t="shared" si="56"/>
        <v/>
      </c>
      <c r="V50" s="7" t="str">
        <f t="shared" si="57"/>
        <v/>
      </c>
      <c r="W50" s="7" t="str">
        <f t="shared" si="58"/>
        <v/>
      </c>
      <c r="X50" s="7">
        <f t="shared" si="59"/>
        <v>2.2123893805309734E-3</v>
      </c>
      <c r="Y50" s="7" t="str">
        <f t="shared" si="60"/>
        <v/>
      </c>
      <c r="Z50" s="7" t="str">
        <f t="shared" si="61"/>
        <v/>
      </c>
      <c r="AA50" s="7">
        <f t="shared" si="62"/>
        <v>2.2123893805309734E-2</v>
      </c>
      <c r="AB50" s="7">
        <f t="shared" si="63"/>
        <v>4.4247787610619468E-3</v>
      </c>
      <c r="AC50" s="7">
        <f t="shared" si="64"/>
        <v>3.0973451327433628E-2</v>
      </c>
      <c r="AD50" s="7">
        <f t="shared" si="65"/>
        <v>2.2123893805309734E-2</v>
      </c>
      <c r="AE50" s="7">
        <f t="shared" si="66"/>
        <v>8.8495575221238937E-3</v>
      </c>
      <c r="AF50" s="7">
        <f t="shared" si="67"/>
        <v>6.6371681415929203E-3</v>
      </c>
      <c r="AG50" s="7">
        <f t="shared" si="68"/>
        <v>4.4247787610619468E-3</v>
      </c>
    </row>
    <row r="51" spans="1:33">
      <c r="A51" t="s">
        <v>273</v>
      </c>
      <c r="B51" t="s">
        <v>274</v>
      </c>
      <c r="C51" s="4" t="s">
        <v>18</v>
      </c>
      <c r="D51" s="66">
        <v>45574</v>
      </c>
      <c r="E51" s="4">
        <v>97</v>
      </c>
      <c r="F51" s="4"/>
      <c r="G51" s="4"/>
      <c r="H51" s="4"/>
      <c r="I51" s="4"/>
      <c r="J51" s="4"/>
      <c r="K51" s="4"/>
      <c r="L51" s="4">
        <v>1</v>
      </c>
      <c r="M51" s="4"/>
      <c r="N51" s="4"/>
      <c r="O51" s="4"/>
      <c r="P51" s="4"/>
      <c r="Q51" s="4"/>
      <c r="R51" s="4"/>
      <c r="S51" s="4"/>
      <c r="T51" s="4"/>
      <c r="U51" s="7" t="str">
        <f t="shared" ref="U51" si="69">IF(F51=0,"",F51/$E51)</f>
        <v/>
      </c>
      <c r="V51" s="7" t="str">
        <f t="shared" ref="V51" si="70">IF(G51=0,"",G51/$E51)</f>
        <v/>
      </c>
      <c r="W51" s="7" t="str">
        <f t="shared" ref="W51" si="71">IF(H51=0,"",H51/$E51)</f>
        <v/>
      </c>
      <c r="X51" s="7" t="str">
        <f t="shared" ref="X51" si="72">IF(I51=0,"",I51/$E51)</f>
        <v/>
      </c>
      <c r="Y51" s="7" t="str">
        <f t="shared" ref="Y51" si="73">IF(J51=0,"",J51/$E51)</f>
        <v/>
      </c>
      <c r="Z51" s="7" t="str">
        <f t="shared" ref="Z51" si="74">IF(K51=0,"",K51/$E51)</f>
        <v/>
      </c>
      <c r="AA51" s="7">
        <f t="shared" ref="AA51" si="75">IF(L51=0,"",L51/$E51)</f>
        <v>1.0309278350515464E-2</v>
      </c>
      <c r="AB51" s="7" t="str">
        <f t="shared" ref="AB51" si="76">IF(M51=0,"",M51/$E51)</f>
        <v/>
      </c>
      <c r="AC51" s="7" t="str">
        <f t="shared" ref="AC51" si="77">IF(N51=0,"",N51/$E51)</f>
        <v/>
      </c>
      <c r="AD51" s="7" t="str">
        <f t="shared" ref="AD51" si="78">IF(O51=0,"",O51/$E51)</f>
        <v/>
      </c>
      <c r="AE51" s="7" t="str">
        <f t="shared" ref="AE51" si="79">IF(P51=0,"",P51/$E51)</f>
        <v/>
      </c>
      <c r="AF51" s="7" t="str">
        <f t="shared" ref="AF51" si="80">IF(Q51=0,"",Q51/$E51)</f>
        <v/>
      </c>
      <c r="AG51" s="7" t="str">
        <f t="shared" ref="AG51" si="81">IF(R51=0,"",R51/$E51)</f>
        <v/>
      </c>
    </row>
    <row r="52" spans="1:33">
      <c r="A52" t="s">
        <v>273</v>
      </c>
      <c r="B52" t="s">
        <v>274</v>
      </c>
      <c r="C52" s="4" t="s">
        <v>18</v>
      </c>
      <c r="D52" s="66">
        <v>45575</v>
      </c>
      <c r="E52" s="4">
        <v>687</v>
      </c>
      <c r="F52" s="4"/>
      <c r="G52" s="4"/>
      <c r="H52" s="4"/>
      <c r="I52" s="4">
        <v>2</v>
      </c>
      <c r="J52" s="4">
        <v>1</v>
      </c>
      <c r="K52" s="4">
        <v>1</v>
      </c>
      <c r="L52" s="4">
        <v>29</v>
      </c>
      <c r="M52" s="4">
        <v>2</v>
      </c>
      <c r="N52" s="4">
        <v>13</v>
      </c>
      <c r="O52" s="4">
        <v>6</v>
      </c>
      <c r="P52" s="4">
        <v>7</v>
      </c>
      <c r="Q52" s="4">
        <v>2</v>
      </c>
      <c r="R52" s="4">
        <v>3</v>
      </c>
      <c r="S52" s="4"/>
      <c r="T52" s="4"/>
      <c r="U52" s="7" t="str">
        <f t="shared" ref="U52:U53" si="82">IF(F52=0,"",F52/$E52)</f>
        <v/>
      </c>
      <c r="V52" s="7" t="str">
        <f t="shared" ref="V52:V53" si="83">IF(G52=0,"",G52/$E52)</f>
        <v/>
      </c>
      <c r="W52" s="7" t="str">
        <f t="shared" ref="W52:W53" si="84">IF(H52=0,"",H52/$E52)</f>
        <v/>
      </c>
      <c r="X52" s="7">
        <f t="shared" ref="X52:X53" si="85">IF(I52=0,"",I52/$E52)</f>
        <v>2.911208151382824E-3</v>
      </c>
      <c r="Y52" s="7">
        <f t="shared" ref="Y52:Y53" si="86">IF(J52=0,"",J52/$E52)</f>
        <v>1.455604075691412E-3</v>
      </c>
      <c r="Z52" s="7">
        <f t="shared" ref="Z52:Z53" si="87">IF(K52=0,"",K52/$E52)</f>
        <v>1.455604075691412E-3</v>
      </c>
      <c r="AA52" s="7">
        <f t="shared" ref="AA52:AA53" si="88">IF(L52=0,"",L52/$E52)</f>
        <v>4.2212518195050945E-2</v>
      </c>
      <c r="AB52" s="7">
        <f t="shared" ref="AB52:AB53" si="89">IF(M52=0,"",M52/$E52)</f>
        <v>2.911208151382824E-3</v>
      </c>
      <c r="AC52" s="7">
        <f t="shared" ref="AC52:AC53" si="90">IF(N52=0,"",N52/$E52)</f>
        <v>1.8922852983988356E-2</v>
      </c>
      <c r="AD52" s="7">
        <f t="shared" ref="AD52:AD53" si="91">IF(O52=0,"",O52/$E52)</f>
        <v>8.7336244541484712E-3</v>
      </c>
      <c r="AE52" s="7">
        <f t="shared" ref="AE52:AE53" si="92">IF(P52=0,"",P52/$E52)</f>
        <v>1.0189228529839884E-2</v>
      </c>
      <c r="AF52" s="7">
        <f t="shared" ref="AF52:AF53" si="93">IF(Q52=0,"",Q52/$E52)</f>
        <v>2.911208151382824E-3</v>
      </c>
      <c r="AG52" s="7">
        <f t="shared" ref="AG52:AG53" si="94">IF(R52=0,"",R52/$E52)</f>
        <v>4.3668122270742356E-3</v>
      </c>
    </row>
    <row r="53" spans="1:33">
      <c r="A53" t="s">
        <v>273</v>
      </c>
      <c r="B53" t="s">
        <v>274</v>
      </c>
      <c r="C53" s="4" t="s">
        <v>18</v>
      </c>
      <c r="D53" s="66">
        <v>45579</v>
      </c>
      <c r="E53" s="4">
        <v>24</v>
      </c>
      <c r="F53" s="4"/>
      <c r="G53" s="4"/>
      <c r="H53" s="4"/>
      <c r="I53" s="4"/>
      <c r="J53" s="4"/>
      <c r="K53" s="4"/>
      <c r="L53" s="4">
        <v>2</v>
      </c>
      <c r="M53" s="4"/>
      <c r="N53" s="4">
        <v>2</v>
      </c>
      <c r="O53" s="4"/>
      <c r="P53" s="4">
        <v>3</v>
      </c>
      <c r="Q53" s="4"/>
      <c r="R53" s="4"/>
      <c r="S53" s="4"/>
      <c r="T53" s="4"/>
      <c r="U53" s="7" t="str">
        <f t="shared" si="82"/>
        <v/>
      </c>
      <c r="V53" s="7" t="str">
        <f t="shared" si="83"/>
        <v/>
      </c>
      <c r="W53" s="7" t="str">
        <f t="shared" si="84"/>
        <v/>
      </c>
      <c r="X53" s="7" t="str">
        <f t="shared" si="85"/>
        <v/>
      </c>
      <c r="Y53" s="7" t="str">
        <f t="shared" si="86"/>
        <v/>
      </c>
      <c r="Z53" s="7" t="str">
        <f t="shared" si="87"/>
        <v/>
      </c>
      <c r="AA53" s="7">
        <f t="shared" si="88"/>
        <v>8.3333333333333329E-2</v>
      </c>
      <c r="AB53" s="7" t="str">
        <f t="shared" si="89"/>
        <v/>
      </c>
      <c r="AC53" s="7">
        <f t="shared" si="90"/>
        <v>8.3333333333333329E-2</v>
      </c>
      <c r="AD53" s="7" t="str">
        <f t="shared" si="91"/>
        <v/>
      </c>
      <c r="AE53" s="7">
        <f t="shared" si="92"/>
        <v>0.125</v>
      </c>
      <c r="AF53" s="7" t="str">
        <f t="shared" si="93"/>
        <v/>
      </c>
      <c r="AG53" s="7" t="str">
        <f t="shared" si="94"/>
        <v/>
      </c>
    </row>
    <row r="54" spans="1:33">
      <c r="A54" t="s">
        <v>273</v>
      </c>
      <c r="B54" t="s">
        <v>274</v>
      </c>
      <c r="C54" s="4" t="s">
        <v>18</v>
      </c>
      <c r="D54" s="66">
        <v>45582</v>
      </c>
      <c r="E54" s="4">
        <v>96</v>
      </c>
      <c r="F54" s="4"/>
      <c r="G54" s="4"/>
      <c r="H54" s="4"/>
      <c r="I54" s="4"/>
      <c r="J54" s="4"/>
      <c r="K54" s="4"/>
      <c r="L54" s="4">
        <v>3</v>
      </c>
      <c r="M54" s="4">
        <v>1</v>
      </c>
      <c r="N54" s="4">
        <v>2</v>
      </c>
      <c r="O54" s="4">
        <v>2</v>
      </c>
      <c r="P54" s="4"/>
      <c r="Q54" s="4"/>
      <c r="R54" s="4"/>
      <c r="S54" s="4"/>
      <c r="T54" s="4"/>
      <c r="U54" s="7" t="str">
        <f t="shared" ref="U54:U56" si="95">IF(F54=0,"",F54/$E54)</f>
        <v/>
      </c>
      <c r="V54" s="7" t="str">
        <f t="shared" ref="V54:V56" si="96">IF(G54=0,"",G54/$E54)</f>
        <v/>
      </c>
      <c r="W54" s="7" t="str">
        <f t="shared" ref="W54:W56" si="97">IF(H54=0,"",H54/$E54)</f>
        <v/>
      </c>
      <c r="X54" s="7" t="str">
        <f t="shared" ref="X54:X56" si="98">IF(I54=0,"",I54/$E54)</f>
        <v/>
      </c>
      <c r="Y54" s="7" t="str">
        <f t="shared" ref="Y54:Y56" si="99">IF(J54=0,"",J54/$E54)</f>
        <v/>
      </c>
      <c r="Z54" s="7" t="str">
        <f t="shared" ref="Z54:Z56" si="100">IF(K54=0,"",K54/$E54)</f>
        <v/>
      </c>
      <c r="AA54" s="7">
        <f t="shared" ref="AA54:AA56" si="101">IF(L54=0,"",L54/$E54)</f>
        <v>3.125E-2</v>
      </c>
      <c r="AB54" s="7">
        <f t="shared" ref="AB54:AB56" si="102">IF(M54=0,"",M54/$E54)</f>
        <v>1.0416666666666666E-2</v>
      </c>
      <c r="AC54" s="7">
        <f t="shared" ref="AC54:AC56" si="103">IF(N54=0,"",N54/$E54)</f>
        <v>2.0833333333333332E-2</v>
      </c>
      <c r="AD54" s="7">
        <f t="shared" ref="AD54:AD56" si="104">IF(O54=0,"",O54/$E54)</f>
        <v>2.0833333333333332E-2</v>
      </c>
      <c r="AE54" s="7" t="str">
        <f t="shared" ref="AE54:AE56" si="105">IF(P54=0,"",P54/$E54)</f>
        <v/>
      </c>
      <c r="AF54" s="7" t="str">
        <f t="shared" ref="AF54:AF56" si="106">IF(Q54=0,"",Q54/$E54)</f>
        <v/>
      </c>
      <c r="AG54" s="7" t="str">
        <f t="shared" ref="AG54:AG56" si="107">IF(R54=0,"",R54/$E54)</f>
        <v/>
      </c>
    </row>
    <row r="55" spans="1:33">
      <c r="A55" t="s">
        <v>273</v>
      </c>
      <c r="B55" t="s">
        <v>274</v>
      </c>
      <c r="C55" s="4" t="s">
        <v>18</v>
      </c>
      <c r="D55" s="66">
        <v>45586</v>
      </c>
      <c r="E55" s="4">
        <v>658</v>
      </c>
      <c r="F55" s="4"/>
      <c r="G55" s="4"/>
      <c r="H55" s="4"/>
      <c r="I55" s="4">
        <v>1</v>
      </c>
      <c r="J55" s="4"/>
      <c r="K55" s="4"/>
      <c r="L55" s="4">
        <v>17</v>
      </c>
      <c r="M55" s="4">
        <v>2</v>
      </c>
      <c r="N55" s="4">
        <v>16</v>
      </c>
      <c r="O55" s="4">
        <v>6</v>
      </c>
      <c r="P55" s="4">
        <v>5</v>
      </c>
      <c r="Q55" s="4">
        <v>2</v>
      </c>
      <c r="R55" s="4">
        <v>1</v>
      </c>
      <c r="S55" s="4"/>
      <c r="T55" s="4"/>
      <c r="U55" s="7" t="str">
        <f t="shared" si="95"/>
        <v/>
      </c>
      <c r="V55" s="7" t="str">
        <f t="shared" si="96"/>
        <v/>
      </c>
      <c r="W55" s="7" t="str">
        <f t="shared" si="97"/>
        <v/>
      </c>
      <c r="X55" s="7">
        <f t="shared" si="98"/>
        <v>1.5197568389057751E-3</v>
      </c>
      <c r="Y55" s="7" t="str">
        <f t="shared" si="99"/>
        <v/>
      </c>
      <c r="Z55" s="7" t="str">
        <f t="shared" si="100"/>
        <v/>
      </c>
      <c r="AA55" s="7">
        <f t="shared" si="101"/>
        <v>2.5835866261398176E-2</v>
      </c>
      <c r="AB55" s="7">
        <f t="shared" si="102"/>
        <v>3.0395136778115501E-3</v>
      </c>
      <c r="AC55" s="7">
        <f t="shared" si="103"/>
        <v>2.4316109422492401E-2</v>
      </c>
      <c r="AD55" s="7">
        <f t="shared" si="104"/>
        <v>9.11854103343465E-3</v>
      </c>
      <c r="AE55" s="7">
        <f t="shared" si="105"/>
        <v>7.5987841945288756E-3</v>
      </c>
      <c r="AF55" s="7">
        <f t="shared" si="106"/>
        <v>3.0395136778115501E-3</v>
      </c>
      <c r="AG55" s="7">
        <f t="shared" si="107"/>
        <v>1.5197568389057751E-3</v>
      </c>
    </row>
    <row r="56" spans="1:33">
      <c r="A56" t="s">
        <v>273</v>
      </c>
      <c r="B56" t="s">
        <v>274</v>
      </c>
      <c r="C56" s="4" t="s">
        <v>18</v>
      </c>
      <c r="D56" s="66">
        <v>45593</v>
      </c>
      <c r="E56" s="4">
        <v>630</v>
      </c>
      <c r="F56" s="4"/>
      <c r="G56" s="4"/>
      <c r="H56" s="4"/>
      <c r="I56" s="4">
        <v>2</v>
      </c>
      <c r="J56" s="4"/>
      <c r="K56" s="4"/>
      <c r="L56" s="4">
        <v>22</v>
      </c>
      <c r="M56" s="4">
        <v>1</v>
      </c>
      <c r="N56" s="4">
        <v>13</v>
      </c>
      <c r="O56" s="4">
        <v>8</v>
      </c>
      <c r="P56" s="4">
        <v>8</v>
      </c>
      <c r="Q56" s="4">
        <v>3</v>
      </c>
      <c r="R56" s="4"/>
      <c r="S56" s="4"/>
      <c r="T56" s="4"/>
      <c r="U56" s="7" t="str">
        <f t="shared" si="95"/>
        <v/>
      </c>
      <c r="V56" s="7" t="str">
        <f t="shared" si="96"/>
        <v/>
      </c>
      <c r="W56" s="7" t="str">
        <f t="shared" si="97"/>
        <v/>
      </c>
      <c r="X56" s="7">
        <f t="shared" si="98"/>
        <v>3.1746031746031746E-3</v>
      </c>
      <c r="Y56" s="7" t="str">
        <f t="shared" si="99"/>
        <v/>
      </c>
      <c r="Z56" s="7" t="str">
        <f t="shared" si="100"/>
        <v/>
      </c>
      <c r="AA56" s="7">
        <f t="shared" si="101"/>
        <v>3.4920634920634921E-2</v>
      </c>
      <c r="AB56" s="7">
        <f t="shared" si="102"/>
        <v>1.5873015873015873E-3</v>
      </c>
      <c r="AC56" s="7">
        <f t="shared" si="103"/>
        <v>2.0634920634920634E-2</v>
      </c>
      <c r="AD56" s="7">
        <f t="shared" si="104"/>
        <v>1.2698412698412698E-2</v>
      </c>
      <c r="AE56" s="7">
        <f t="shared" si="105"/>
        <v>1.2698412698412698E-2</v>
      </c>
      <c r="AF56" s="7">
        <f t="shared" si="106"/>
        <v>4.7619047619047623E-3</v>
      </c>
      <c r="AG56" s="7" t="str">
        <f t="shared" si="107"/>
        <v/>
      </c>
    </row>
    <row r="57" spans="1:33">
      <c r="A57" t="s">
        <v>273</v>
      </c>
      <c r="B57" t="s">
        <v>274</v>
      </c>
      <c r="C57" s="4" t="s">
        <v>18</v>
      </c>
      <c r="D57" s="66">
        <v>45596</v>
      </c>
      <c r="E57" s="4">
        <v>95</v>
      </c>
      <c r="F57" s="4"/>
      <c r="G57" s="4"/>
      <c r="H57" s="4"/>
      <c r="I57" s="4"/>
      <c r="J57" s="4"/>
      <c r="K57" s="4"/>
      <c r="L57" s="4">
        <v>2</v>
      </c>
      <c r="M57" s="4"/>
      <c r="N57" s="4">
        <v>1</v>
      </c>
      <c r="O57" s="4">
        <v>1</v>
      </c>
      <c r="P57" s="4">
        <v>1</v>
      </c>
      <c r="Q57" s="4"/>
      <c r="R57" s="4"/>
      <c r="S57" s="4"/>
      <c r="T57" s="4"/>
      <c r="U57" s="7" t="str">
        <f t="shared" ref="U57:U60" si="108">IF(F57=0,"",F57/$E57)</f>
        <v/>
      </c>
      <c r="V57" s="7" t="str">
        <f t="shared" ref="V57:V60" si="109">IF(G57=0,"",G57/$E57)</f>
        <v/>
      </c>
      <c r="W57" s="7" t="str">
        <f t="shared" ref="W57:W60" si="110">IF(H57=0,"",H57/$E57)</f>
        <v/>
      </c>
      <c r="X57" s="7" t="str">
        <f t="shared" ref="X57:X60" si="111">IF(I57=0,"",I57/$E57)</f>
        <v/>
      </c>
      <c r="Y57" s="7" t="str">
        <f t="shared" ref="Y57:Y60" si="112">IF(J57=0,"",J57/$E57)</f>
        <v/>
      </c>
      <c r="Z57" s="7" t="str">
        <f t="shared" ref="Z57:Z60" si="113">IF(K57=0,"",K57/$E57)</f>
        <v/>
      </c>
      <c r="AA57" s="7">
        <f t="shared" ref="AA57:AA60" si="114">IF(L57=0,"",L57/$E57)</f>
        <v>2.1052631578947368E-2</v>
      </c>
      <c r="AB57" s="7" t="str">
        <f t="shared" ref="AB57:AB60" si="115">IF(M57=0,"",M57/$E57)</f>
        <v/>
      </c>
      <c r="AC57" s="7">
        <f t="shared" ref="AC57:AC60" si="116">IF(N57=0,"",N57/$E57)</f>
        <v>1.0526315789473684E-2</v>
      </c>
      <c r="AD57" s="7">
        <f t="shared" ref="AD57:AD60" si="117">IF(O57=0,"",O57/$E57)</f>
        <v>1.0526315789473684E-2</v>
      </c>
      <c r="AE57" s="7">
        <f t="shared" ref="AE57:AE60" si="118">IF(P57=0,"",P57/$E57)</f>
        <v>1.0526315789473684E-2</v>
      </c>
      <c r="AF57" s="7" t="str">
        <f t="shared" ref="AF57:AF60" si="119">IF(Q57=0,"",Q57/$E57)</f>
        <v/>
      </c>
      <c r="AG57" s="7" t="str">
        <f t="shared" ref="AG57:AG60" si="120">IF(R57=0,"",R57/$E57)</f>
        <v/>
      </c>
    </row>
    <row r="58" spans="1:33">
      <c r="A58" t="s">
        <v>273</v>
      </c>
      <c r="B58" t="s">
        <v>274</v>
      </c>
      <c r="C58" s="4" t="s">
        <v>18</v>
      </c>
      <c r="D58" s="66">
        <v>45601</v>
      </c>
      <c r="E58" s="4">
        <v>201</v>
      </c>
      <c r="F58" s="4"/>
      <c r="G58" s="4"/>
      <c r="H58" s="4"/>
      <c r="I58" s="4"/>
      <c r="J58" s="4"/>
      <c r="K58" s="4"/>
      <c r="L58" s="4">
        <v>5</v>
      </c>
      <c r="M58" s="4"/>
      <c r="N58" s="4">
        <v>4</v>
      </c>
      <c r="O58" s="4">
        <v>5</v>
      </c>
      <c r="P58" s="4">
        <v>1</v>
      </c>
      <c r="Q58" s="4"/>
      <c r="R58" s="4">
        <v>2</v>
      </c>
      <c r="S58" s="4"/>
      <c r="T58" s="4"/>
      <c r="U58" s="7" t="str">
        <f t="shared" si="108"/>
        <v/>
      </c>
      <c r="V58" s="7" t="str">
        <f t="shared" si="109"/>
        <v/>
      </c>
      <c r="W58" s="7" t="str">
        <f t="shared" si="110"/>
        <v/>
      </c>
      <c r="X58" s="7" t="str">
        <f t="shared" si="111"/>
        <v/>
      </c>
      <c r="Y58" s="7" t="str">
        <f t="shared" si="112"/>
        <v/>
      </c>
      <c r="Z58" s="7" t="str">
        <f t="shared" si="113"/>
        <v/>
      </c>
      <c r="AA58" s="7">
        <f t="shared" si="114"/>
        <v>2.4875621890547265E-2</v>
      </c>
      <c r="AB58" s="7" t="str">
        <f t="shared" si="115"/>
        <v/>
      </c>
      <c r="AC58" s="7">
        <f t="shared" si="116"/>
        <v>1.9900497512437811E-2</v>
      </c>
      <c r="AD58" s="7">
        <f t="shared" si="117"/>
        <v>2.4875621890547265E-2</v>
      </c>
      <c r="AE58" s="7">
        <f t="shared" si="118"/>
        <v>4.9751243781094526E-3</v>
      </c>
      <c r="AF58" s="7" t="str">
        <f t="shared" si="119"/>
        <v/>
      </c>
      <c r="AG58" s="7">
        <f t="shared" si="120"/>
        <v>9.9502487562189053E-3</v>
      </c>
    </row>
    <row r="59" spans="1:33">
      <c r="A59" t="s">
        <v>273</v>
      </c>
      <c r="B59" t="s">
        <v>274</v>
      </c>
      <c r="C59" s="4" t="s">
        <v>18</v>
      </c>
      <c r="D59" s="66">
        <v>45602</v>
      </c>
      <c r="E59" s="4">
        <v>35</v>
      </c>
      <c r="F59" s="4"/>
      <c r="G59" s="4"/>
      <c r="H59" s="4"/>
      <c r="I59" s="4"/>
      <c r="J59" s="4"/>
      <c r="K59" s="4"/>
      <c r="L59" s="4">
        <v>1</v>
      </c>
      <c r="M59" s="4"/>
      <c r="N59" s="4"/>
      <c r="O59" s="4">
        <v>1</v>
      </c>
      <c r="P59" s="4"/>
      <c r="Q59" s="4"/>
      <c r="R59" s="4"/>
      <c r="S59" s="4"/>
      <c r="T59" s="4"/>
      <c r="U59" s="7" t="str">
        <f t="shared" si="108"/>
        <v/>
      </c>
      <c r="V59" s="7" t="str">
        <f t="shared" si="109"/>
        <v/>
      </c>
      <c r="W59" s="7" t="str">
        <f t="shared" si="110"/>
        <v/>
      </c>
      <c r="X59" s="7" t="str">
        <f t="shared" si="111"/>
        <v/>
      </c>
      <c r="Y59" s="7" t="str">
        <f t="shared" si="112"/>
        <v/>
      </c>
      <c r="Z59" s="7" t="str">
        <f t="shared" si="113"/>
        <v/>
      </c>
      <c r="AA59" s="7">
        <f t="shared" si="114"/>
        <v>2.8571428571428571E-2</v>
      </c>
      <c r="AB59" s="7" t="str">
        <f t="shared" si="115"/>
        <v/>
      </c>
      <c r="AC59" s="7" t="str">
        <f t="shared" si="116"/>
        <v/>
      </c>
      <c r="AD59" s="7">
        <f t="shared" si="117"/>
        <v>2.8571428571428571E-2</v>
      </c>
      <c r="AE59" s="7" t="str">
        <f t="shared" si="118"/>
        <v/>
      </c>
      <c r="AF59" s="7" t="str">
        <f t="shared" si="119"/>
        <v/>
      </c>
      <c r="AG59" s="7" t="str">
        <f t="shared" si="120"/>
        <v/>
      </c>
    </row>
    <row r="60" spans="1:33">
      <c r="A60" t="s">
        <v>273</v>
      </c>
      <c r="B60" t="s">
        <v>274</v>
      </c>
      <c r="C60" s="4" t="s">
        <v>18</v>
      </c>
      <c r="D60" s="66">
        <v>45693</v>
      </c>
      <c r="E60" s="4">
        <v>2</v>
      </c>
      <c r="F60" s="4"/>
      <c r="G60" s="4"/>
      <c r="H60" s="4"/>
      <c r="I60" s="4"/>
      <c r="J60" s="4"/>
      <c r="K60" s="4"/>
      <c r="L60" s="4">
        <v>2</v>
      </c>
      <c r="M60" s="4"/>
      <c r="N60" s="4"/>
      <c r="O60" s="4"/>
      <c r="P60" s="4"/>
      <c r="Q60" s="4"/>
      <c r="R60" s="4"/>
      <c r="S60" s="4"/>
      <c r="T60" s="4"/>
      <c r="U60" s="7" t="str">
        <f t="shared" si="108"/>
        <v/>
      </c>
      <c r="V60" s="7" t="str">
        <f t="shared" si="109"/>
        <v/>
      </c>
      <c r="W60" s="7" t="str">
        <f t="shared" si="110"/>
        <v/>
      </c>
      <c r="X60" s="7" t="str">
        <f t="shared" si="111"/>
        <v/>
      </c>
      <c r="Y60" s="7" t="str">
        <f t="shared" si="112"/>
        <v/>
      </c>
      <c r="Z60" s="7" t="str">
        <f t="shared" si="113"/>
        <v/>
      </c>
      <c r="AA60" s="7">
        <f t="shared" si="114"/>
        <v>1</v>
      </c>
      <c r="AB60" s="7" t="str">
        <f t="shared" si="115"/>
        <v/>
      </c>
      <c r="AC60" s="7" t="str">
        <f t="shared" si="116"/>
        <v/>
      </c>
      <c r="AD60" s="7" t="str">
        <f t="shared" si="117"/>
        <v/>
      </c>
      <c r="AE60" s="7" t="str">
        <f t="shared" si="118"/>
        <v/>
      </c>
      <c r="AF60" s="7" t="str">
        <f t="shared" si="119"/>
        <v/>
      </c>
      <c r="AG60" s="7" t="str">
        <f t="shared" si="120"/>
        <v/>
      </c>
    </row>
    <row r="61" spans="1:33" ht="13.15">
      <c r="C61" s="4"/>
      <c r="D61" s="4"/>
      <c r="E61" s="22">
        <f>SUM(E3:E60)</f>
        <v>10022</v>
      </c>
      <c r="F61" s="22">
        <f t="shared" ref="F61:S61" si="121">SUM(F3:F60)</f>
        <v>6</v>
      </c>
      <c r="G61" s="22">
        <f t="shared" si="121"/>
        <v>54</v>
      </c>
      <c r="H61" s="22">
        <f t="shared" si="121"/>
        <v>4</v>
      </c>
      <c r="I61" s="22">
        <f t="shared" si="121"/>
        <v>114</v>
      </c>
      <c r="J61" s="22">
        <f t="shared" si="121"/>
        <v>1</v>
      </c>
      <c r="K61" s="22">
        <f t="shared" si="121"/>
        <v>1</v>
      </c>
      <c r="L61" s="22">
        <f t="shared" si="121"/>
        <v>121</v>
      </c>
      <c r="M61" s="22">
        <f t="shared" si="121"/>
        <v>49</v>
      </c>
      <c r="N61" s="22">
        <f t="shared" si="121"/>
        <v>295</v>
      </c>
      <c r="O61" s="22">
        <f t="shared" si="121"/>
        <v>107</v>
      </c>
      <c r="P61" s="22">
        <f t="shared" si="121"/>
        <v>64</v>
      </c>
      <c r="Q61" s="22">
        <f t="shared" si="121"/>
        <v>34</v>
      </c>
      <c r="R61" s="22">
        <f t="shared" si="121"/>
        <v>47</v>
      </c>
      <c r="S61" s="22">
        <f t="shared" si="121"/>
        <v>0</v>
      </c>
      <c r="T61" s="22">
        <f>SUM(F61:S61)</f>
        <v>897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804D-2FDF-4CF5-9000-608F3F872582}">
  <dimension ref="A1:AF20"/>
  <sheetViews>
    <sheetView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3" width="13.19921875" bestFit="1" customWidth="1"/>
    <col min="4" max="4" width="7.796875" bestFit="1" customWidth="1"/>
    <col min="5" max="11" width="5.796875" style="100" customWidth="1"/>
    <col min="12" max="18" width="5.796875" customWidth="1"/>
    <col min="19" max="19" width="6.19921875" customWidth="1"/>
    <col min="20" max="26" width="6.3984375" customWidth="1"/>
    <col min="27" max="28" width="5.86328125" bestFit="1" customWidth="1"/>
    <col min="29" max="30" width="5.59765625" customWidth="1"/>
    <col min="31" max="31" width="6.1328125" customWidth="1"/>
    <col min="32" max="32" width="5.59765625" customWidth="1"/>
  </cols>
  <sheetData>
    <row r="1" spans="1:32">
      <c r="A1" s="38" t="s">
        <v>286</v>
      </c>
      <c r="C1" s="14"/>
    </row>
    <row r="2" spans="1:32" ht="13.5" thickBot="1">
      <c r="A2" s="38"/>
      <c r="C2" s="14"/>
      <c r="E2" s="6" t="str">
        <f>RIGHT(E3,3)</f>
        <v>KCH</v>
      </c>
      <c r="F2" s="6" t="str">
        <f t="shared" ref="F2:R2" si="0">RIGHT(F3,3)</f>
        <v>ESD</v>
      </c>
      <c r="G2" s="6" t="str">
        <f t="shared" si="0"/>
        <v>2LC</v>
      </c>
      <c r="H2" s="6" t="str">
        <f t="shared" si="0"/>
        <v>LMT</v>
      </c>
      <c r="I2" s="6" t="str">
        <f t="shared" si="0"/>
        <v>SWK</v>
      </c>
      <c r="J2" s="6" t="str">
        <f t="shared" si="0"/>
        <v>Tan</v>
      </c>
      <c r="K2" s="6" t="str">
        <f t="shared" si="0"/>
        <v>ROZ</v>
      </c>
      <c r="L2" s="6" t="str">
        <f t="shared" si="0"/>
        <v>SSJ</v>
      </c>
      <c r="M2" s="6" t="str">
        <f t="shared" si="0"/>
        <v>PRO</v>
      </c>
      <c r="N2" s="6" t="str">
        <f t="shared" si="0"/>
        <v>MCJ</v>
      </c>
      <c r="O2" s="6" t="str">
        <f t="shared" si="0"/>
        <v>JDJ</v>
      </c>
      <c r="P2" s="6" t="str">
        <f t="shared" si="0"/>
        <v>B2J</v>
      </c>
      <c r="Q2" s="6" t="str">
        <f t="shared" si="0"/>
        <v>BCC</v>
      </c>
      <c r="R2" s="6" t="str">
        <f t="shared" si="0"/>
        <v/>
      </c>
    </row>
    <row r="3" spans="1:32" ht="30.75" customHeight="1" thickBot="1">
      <c r="A3" s="2" t="s">
        <v>0</v>
      </c>
      <c r="B3" s="2" t="s">
        <v>7</v>
      </c>
      <c r="C3" s="11" t="s">
        <v>136</v>
      </c>
      <c r="D3" s="6" t="s">
        <v>8</v>
      </c>
      <c r="E3" s="104" t="s">
        <v>279</v>
      </c>
      <c r="F3" s="104" t="s">
        <v>280</v>
      </c>
      <c r="G3" s="104" t="s">
        <v>281</v>
      </c>
      <c r="H3" s="104" t="s">
        <v>282</v>
      </c>
      <c r="I3" s="104" t="s">
        <v>294</v>
      </c>
      <c r="J3" s="104" t="s">
        <v>283</v>
      </c>
      <c r="K3" s="104" t="s">
        <v>284</v>
      </c>
      <c r="L3" s="104" t="s">
        <v>295</v>
      </c>
      <c r="M3" s="104" t="s">
        <v>285</v>
      </c>
      <c r="N3" s="104" t="s">
        <v>296</v>
      </c>
      <c r="O3" s="104" t="s">
        <v>320</v>
      </c>
      <c r="P3" s="104" t="s">
        <v>321</v>
      </c>
      <c r="Q3" s="104" t="s">
        <v>322</v>
      </c>
      <c r="R3" s="104"/>
      <c r="S3" s="6"/>
      <c r="T3" s="6" t="str">
        <f>RIGHT(E3,3)</f>
        <v>KCH</v>
      </c>
      <c r="U3" s="6" t="str">
        <f t="shared" ref="U3:Z3" si="1">RIGHT(F3,3)</f>
        <v>ESD</v>
      </c>
      <c r="V3" s="6" t="str">
        <f t="shared" si="1"/>
        <v>2LC</v>
      </c>
      <c r="W3" s="6" t="str">
        <f t="shared" si="1"/>
        <v>LMT</v>
      </c>
      <c r="X3" s="6" t="str">
        <f t="shared" si="1"/>
        <v>SWK</v>
      </c>
      <c r="Y3" s="6" t="str">
        <f t="shared" si="1"/>
        <v>Tan</v>
      </c>
      <c r="Z3" s="6" t="str">
        <f t="shared" si="1"/>
        <v>ROZ</v>
      </c>
      <c r="AA3" s="6" t="str">
        <f t="shared" ref="AA3" si="2">RIGHT(L3,3)</f>
        <v>SSJ</v>
      </c>
      <c r="AB3" s="6" t="str">
        <f t="shared" ref="AB3" si="3">RIGHT(M3,3)</f>
        <v>PRO</v>
      </c>
      <c r="AC3" s="6" t="str">
        <f t="shared" ref="AC3" si="4">RIGHT(N3,3)</f>
        <v>MCJ</v>
      </c>
      <c r="AD3" s="6" t="str">
        <f t="shared" ref="AD3" si="5">RIGHT(O3,3)</f>
        <v>JDJ</v>
      </c>
      <c r="AE3" s="6" t="str">
        <f t="shared" ref="AE3" si="6">RIGHT(P3,3)</f>
        <v>B2J</v>
      </c>
      <c r="AF3" s="6" t="str">
        <f t="shared" ref="AF3" si="7">RIGHT(Q3,3)</f>
        <v>BCC</v>
      </c>
    </row>
    <row r="4" spans="1:32" ht="15" customHeight="1">
      <c r="A4" t="s">
        <v>273</v>
      </c>
      <c r="B4" t="s">
        <v>274</v>
      </c>
      <c r="C4" s="95" t="s">
        <v>129</v>
      </c>
      <c r="D4" s="4">
        <v>35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v>1</v>
      </c>
      <c r="Q4" s="4"/>
      <c r="R4" s="4"/>
      <c r="S4" s="4"/>
      <c r="T4" s="7" t="str">
        <f t="shared" ref="T4:AF14" si="8">IF(E4=0,"",E4/$D4)</f>
        <v/>
      </c>
      <c r="U4" s="7" t="str">
        <f t="shared" si="8"/>
        <v/>
      </c>
      <c r="V4" s="7" t="str">
        <f t="shared" si="8"/>
        <v/>
      </c>
      <c r="W4" s="7" t="str">
        <f t="shared" si="8"/>
        <v/>
      </c>
      <c r="X4" s="7" t="str">
        <f t="shared" si="8"/>
        <v/>
      </c>
      <c r="Y4" s="7" t="str">
        <f t="shared" si="8"/>
        <v/>
      </c>
      <c r="Z4" s="7" t="str">
        <f t="shared" si="8"/>
        <v/>
      </c>
      <c r="AA4" s="7" t="str">
        <f t="shared" si="8"/>
        <v/>
      </c>
      <c r="AB4" s="7" t="str">
        <f t="shared" si="8"/>
        <v/>
      </c>
      <c r="AC4" s="7" t="str">
        <f t="shared" si="8"/>
        <v/>
      </c>
      <c r="AD4" s="7" t="str">
        <f t="shared" si="8"/>
        <v/>
      </c>
      <c r="AE4" s="7">
        <f t="shared" si="8"/>
        <v>2.8571428571428571E-2</v>
      </c>
      <c r="AF4" s="7" t="str">
        <f t="shared" si="8"/>
        <v/>
      </c>
    </row>
    <row r="5" spans="1:32" ht="15" customHeight="1">
      <c r="A5" t="s">
        <v>273</v>
      </c>
      <c r="B5" t="s">
        <v>274</v>
      </c>
      <c r="C5" s="66" t="s">
        <v>130</v>
      </c>
      <c r="D5" s="4">
        <v>481</v>
      </c>
      <c r="E5" s="4"/>
      <c r="F5" s="4"/>
      <c r="G5" s="4"/>
      <c r="H5" s="4"/>
      <c r="I5" s="4"/>
      <c r="J5" s="4"/>
      <c r="K5" s="4"/>
      <c r="L5" s="4">
        <v>3</v>
      </c>
      <c r="M5" s="4">
        <v>19</v>
      </c>
      <c r="N5" s="4">
        <v>7</v>
      </c>
      <c r="O5" s="4">
        <v>1</v>
      </c>
      <c r="P5" s="4">
        <v>2</v>
      </c>
      <c r="Q5" s="4">
        <v>1</v>
      </c>
      <c r="R5" s="4"/>
      <c r="S5" s="4"/>
      <c r="T5" s="7" t="str">
        <f t="shared" si="8"/>
        <v/>
      </c>
      <c r="U5" s="7" t="str">
        <f t="shared" si="8"/>
        <v/>
      </c>
      <c r="V5" s="7" t="str">
        <f t="shared" si="8"/>
        <v/>
      </c>
      <c r="W5" s="7" t="str">
        <f t="shared" si="8"/>
        <v/>
      </c>
      <c r="X5" s="7" t="str">
        <f t="shared" si="8"/>
        <v/>
      </c>
      <c r="Y5" s="7" t="str">
        <f t="shared" si="8"/>
        <v/>
      </c>
      <c r="Z5" s="7" t="str">
        <f t="shared" si="8"/>
        <v/>
      </c>
      <c r="AA5" s="7">
        <f t="shared" si="8"/>
        <v>6.2370062370062374E-3</v>
      </c>
      <c r="AB5" s="7">
        <f t="shared" si="8"/>
        <v>3.9501039501039503E-2</v>
      </c>
      <c r="AC5" s="7">
        <f t="shared" si="8"/>
        <v>1.4553014553014554E-2</v>
      </c>
      <c r="AD5" s="7">
        <f t="shared" si="8"/>
        <v>2.0790020790020791E-3</v>
      </c>
      <c r="AE5" s="7">
        <f t="shared" si="8"/>
        <v>4.1580041580041582E-3</v>
      </c>
      <c r="AF5" s="7">
        <f t="shared" si="8"/>
        <v>2.0790020790020791E-3</v>
      </c>
    </row>
    <row r="6" spans="1:32" ht="15" customHeight="1">
      <c r="A6" t="s">
        <v>273</v>
      </c>
      <c r="B6" t="s">
        <v>274</v>
      </c>
      <c r="C6" s="66" t="s">
        <v>127</v>
      </c>
      <c r="D6" s="4">
        <v>312</v>
      </c>
      <c r="E6" s="4"/>
      <c r="F6" s="4"/>
      <c r="G6" s="4"/>
      <c r="H6" s="4"/>
      <c r="I6" s="4"/>
      <c r="J6" s="4"/>
      <c r="K6" s="4">
        <v>5</v>
      </c>
      <c r="L6" s="4">
        <v>2</v>
      </c>
      <c r="M6" s="4">
        <v>8</v>
      </c>
      <c r="N6" s="4">
        <v>3</v>
      </c>
      <c r="O6" s="4"/>
      <c r="P6" s="4">
        <v>2</v>
      </c>
      <c r="Q6" s="4">
        <v>1</v>
      </c>
      <c r="R6" s="4"/>
      <c r="S6" s="4"/>
      <c r="T6" s="7" t="str">
        <f t="shared" si="8"/>
        <v/>
      </c>
      <c r="U6" s="7" t="str">
        <f t="shared" si="8"/>
        <v/>
      </c>
      <c r="V6" s="7" t="str">
        <f t="shared" si="8"/>
        <v/>
      </c>
      <c r="W6" s="7" t="str">
        <f t="shared" si="8"/>
        <v/>
      </c>
      <c r="X6" s="7" t="str">
        <f t="shared" si="8"/>
        <v/>
      </c>
      <c r="Y6" s="7" t="str">
        <f t="shared" si="8"/>
        <v/>
      </c>
      <c r="Z6" s="7">
        <f t="shared" si="8"/>
        <v>1.6025641025641024E-2</v>
      </c>
      <c r="AA6" s="7">
        <f t="shared" si="8"/>
        <v>6.41025641025641E-3</v>
      </c>
      <c r="AB6" s="7">
        <f t="shared" si="8"/>
        <v>2.564102564102564E-2</v>
      </c>
      <c r="AC6" s="7">
        <f t="shared" si="8"/>
        <v>9.6153846153846159E-3</v>
      </c>
      <c r="AD6" s="7" t="str">
        <f t="shared" si="8"/>
        <v/>
      </c>
      <c r="AE6" s="7">
        <f t="shared" si="8"/>
        <v>6.41025641025641E-3</v>
      </c>
      <c r="AF6" s="7">
        <f t="shared" si="8"/>
        <v>3.205128205128205E-3</v>
      </c>
    </row>
    <row r="7" spans="1:32" ht="15" customHeight="1">
      <c r="A7" t="s">
        <v>273</v>
      </c>
      <c r="B7" t="s">
        <v>274</v>
      </c>
      <c r="C7" s="66" t="s">
        <v>163</v>
      </c>
      <c r="D7" s="4">
        <v>7</v>
      </c>
      <c r="E7" s="4"/>
      <c r="F7" s="4"/>
      <c r="G7" s="4">
        <v>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" t="str">
        <f t="shared" si="8"/>
        <v/>
      </c>
      <c r="U7" s="7" t="str">
        <f t="shared" si="8"/>
        <v/>
      </c>
      <c r="V7" s="7">
        <f t="shared" si="8"/>
        <v>0.5714285714285714</v>
      </c>
      <c r="W7" s="7" t="str">
        <f t="shared" si="8"/>
        <v/>
      </c>
      <c r="X7" s="7" t="str">
        <f t="shared" si="8"/>
        <v/>
      </c>
      <c r="Y7" s="7" t="str">
        <f t="shared" si="8"/>
        <v/>
      </c>
      <c r="Z7" s="7" t="str">
        <f t="shared" si="8"/>
        <v/>
      </c>
      <c r="AA7" s="7" t="str">
        <f t="shared" si="8"/>
        <v/>
      </c>
      <c r="AB7" s="7" t="str">
        <f t="shared" si="8"/>
        <v/>
      </c>
      <c r="AC7" s="7" t="str">
        <f t="shared" si="8"/>
        <v/>
      </c>
      <c r="AD7" s="7" t="str">
        <f t="shared" si="8"/>
        <v/>
      </c>
      <c r="AE7" s="7" t="str">
        <f t="shared" si="8"/>
        <v/>
      </c>
      <c r="AF7" s="7" t="str">
        <f t="shared" si="8"/>
        <v/>
      </c>
    </row>
    <row r="8" spans="1:32" ht="15" customHeight="1">
      <c r="A8" t="s">
        <v>273</v>
      </c>
      <c r="B8" t="s">
        <v>274</v>
      </c>
      <c r="C8" s="66" t="s">
        <v>125</v>
      </c>
      <c r="D8" s="4">
        <v>214</v>
      </c>
      <c r="E8" s="4"/>
      <c r="F8" s="4"/>
      <c r="G8" s="4"/>
      <c r="H8" s="4"/>
      <c r="I8" s="4"/>
      <c r="J8" s="4"/>
      <c r="K8" s="4"/>
      <c r="L8" s="4">
        <v>1</v>
      </c>
      <c r="M8" s="4">
        <v>5</v>
      </c>
      <c r="N8" s="4">
        <v>3</v>
      </c>
      <c r="O8" s="4">
        <v>2</v>
      </c>
      <c r="P8" s="4">
        <v>1</v>
      </c>
      <c r="Q8" s="4"/>
      <c r="R8" s="4"/>
      <c r="S8" s="4"/>
      <c r="T8" s="7" t="str">
        <f t="shared" si="8"/>
        <v/>
      </c>
      <c r="U8" s="7" t="str">
        <f t="shared" si="8"/>
        <v/>
      </c>
      <c r="V8" s="7" t="str">
        <f t="shared" si="8"/>
        <v/>
      </c>
      <c r="W8" s="7" t="str">
        <f t="shared" si="8"/>
        <v/>
      </c>
      <c r="X8" s="7" t="str">
        <f t="shared" si="8"/>
        <v/>
      </c>
      <c r="Y8" s="7" t="str">
        <f t="shared" si="8"/>
        <v/>
      </c>
      <c r="Z8" s="7" t="str">
        <f t="shared" si="8"/>
        <v/>
      </c>
      <c r="AA8" s="7">
        <f t="shared" si="8"/>
        <v>4.6728971962616819E-3</v>
      </c>
      <c r="AB8" s="7">
        <f t="shared" si="8"/>
        <v>2.336448598130841E-2</v>
      </c>
      <c r="AC8" s="7">
        <f t="shared" si="8"/>
        <v>1.4018691588785047E-2</v>
      </c>
      <c r="AD8" s="7">
        <f t="shared" si="8"/>
        <v>9.3457943925233638E-3</v>
      </c>
      <c r="AE8" s="7">
        <f t="shared" si="8"/>
        <v>4.6728971962616819E-3</v>
      </c>
      <c r="AF8" s="7" t="str">
        <f t="shared" si="8"/>
        <v/>
      </c>
    </row>
    <row r="9" spans="1:32" ht="15" customHeight="1">
      <c r="A9" t="s">
        <v>273</v>
      </c>
      <c r="B9" t="s">
        <v>274</v>
      </c>
      <c r="C9" s="66" t="s">
        <v>16</v>
      </c>
      <c r="D9" s="4">
        <v>4112</v>
      </c>
      <c r="E9" s="4"/>
      <c r="F9" s="4"/>
      <c r="G9" s="4"/>
      <c r="H9" s="4"/>
      <c r="I9" s="4"/>
      <c r="J9" s="4"/>
      <c r="K9" s="4">
        <v>2</v>
      </c>
      <c r="L9" s="4">
        <v>15</v>
      </c>
      <c r="M9" s="4">
        <v>140</v>
      </c>
      <c r="N9" s="4">
        <v>36</v>
      </c>
      <c r="O9" s="4">
        <v>25</v>
      </c>
      <c r="P9" s="4">
        <v>13</v>
      </c>
      <c r="Q9" s="4">
        <v>26</v>
      </c>
      <c r="R9" s="4"/>
      <c r="S9" s="4"/>
      <c r="T9" s="7" t="str">
        <f t="shared" si="8"/>
        <v/>
      </c>
      <c r="U9" s="7" t="str">
        <f t="shared" si="8"/>
        <v/>
      </c>
      <c r="V9" s="7" t="str">
        <f t="shared" si="8"/>
        <v/>
      </c>
      <c r="W9" s="7" t="str">
        <f t="shared" si="8"/>
        <v/>
      </c>
      <c r="X9" s="7" t="str">
        <f t="shared" si="8"/>
        <v/>
      </c>
      <c r="Y9" s="7" t="str">
        <f t="shared" si="8"/>
        <v/>
      </c>
      <c r="Z9" s="7">
        <f t="shared" si="8"/>
        <v>4.8638132295719845E-4</v>
      </c>
      <c r="AA9" s="7">
        <f t="shared" si="8"/>
        <v>3.6478599221789884E-3</v>
      </c>
      <c r="AB9" s="7">
        <f t="shared" si="8"/>
        <v>3.4046692607003888E-2</v>
      </c>
      <c r="AC9" s="7">
        <f t="shared" si="8"/>
        <v>8.7548638132295721E-3</v>
      </c>
      <c r="AD9" s="7">
        <f t="shared" si="8"/>
        <v>6.0797665369649806E-3</v>
      </c>
      <c r="AE9" s="7">
        <f t="shared" si="8"/>
        <v>3.1614785992217899E-3</v>
      </c>
      <c r="AF9" s="7">
        <f t="shared" si="8"/>
        <v>6.3229571984435799E-3</v>
      </c>
    </row>
    <row r="10" spans="1:32" ht="15" customHeight="1">
      <c r="A10" t="s">
        <v>273</v>
      </c>
      <c r="B10" t="s">
        <v>274</v>
      </c>
      <c r="C10" s="66" t="s">
        <v>319</v>
      </c>
      <c r="D10" s="4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</v>
      </c>
      <c r="Q10" s="4"/>
      <c r="R10" s="4"/>
      <c r="S10" s="4"/>
      <c r="T10" s="7" t="str">
        <f t="shared" si="8"/>
        <v/>
      </c>
      <c r="U10" s="7" t="str">
        <f t="shared" si="8"/>
        <v/>
      </c>
      <c r="V10" s="7" t="str">
        <f t="shared" si="8"/>
        <v/>
      </c>
      <c r="W10" s="7" t="str">
        <f t="shared" si="8"/>
        <v/>
      </c>
      <c r="X10" s="7" t="str">
        <f t="shared" si="8"/>
        <v/>
      </c>
      <c r="Y10" s="7" t="str">
        <f t="shared" si="8"/>
        <v/>
      </c>
      <c r="Z10" s="7" t="str">
        <f t="shared" si="8"/>
        <v/>
      </c>
      <c r="AA10" s="7" t="str">
        <f t="shared" si="8"/>
        <v/>
      </c>
      <c r="AB10" s="7" t="str">
        <f t="shared" si="8"/>
        <v/>
      </c>
      <c r="AC10" s="7" t="str">
        <f t="shared" si="8"/>
        <v/>
      </c>
      <c r="AD10" s="7" t="str">
        <f t="shared" si="8"/>
        <v/>
      </c>
      <c r="AE10" s="7">
        <f t="shared" si="8"/>
        <v>0.125</v>
      </c>
      <c r="AF10" s="7" t="str">
        <f t="shared" si="8"/>
        <v/>
      </c>
    </row>
    <row r="11" spans="1:32" ht="15" customHeight="1">
      <c r="A11" t="s">
        <v>273</v>
      </c>
      <c r="B11" t="s">
        <v>274</v>
      </c>
      <c r="C11" s="66" t="s">
        <v>47</v>
      </c>
      <c r="D11" s="4">
        <v>99</v>
      </c>
      <c r="E11" s="4"/>
      <c r="F11" s="4"/>
      <c r="G11" s="4"/>
      <c r="H11" s="4"/>
      <c r="I11" s="4"/>
      <c r="J11" s="4"/>
      <c r="K11" s="4">
        <v>2</v>
      </c>
      <c r="L11" s="4"/>
      <c r="M11" s="4">
        <v>1</v>
      </c>
      <c r="N11" s="4">
        <v>3</v>
      </c>
      <c r="O11" s="4">
        <v>1</v>
      </c>
      <c r="P11" s="4"/>
      <c r="Q11" s="4">
        <v>1</v>
      </c>
      <c r="R11" s="4"/>
      <c r="S11" s="4"/>
      <c r="T11" s="7" t="str">
        <f t="shared" si="8"/>
        <v/>
      </c>
      <c r="U11" s="7" t="str">
        <f t="shared" si="8"/>
        <v/>
      </c>
      <c r="V11" s="7" t="str">
        <f t="shared" si="8"/>
        <v/>
      </c>
      <c r="W11" s="7" t="str">
        <f t="shared" si="8"/>
        <v/>
      </c>
      <c r="X11" s="7" t="str">
        <f t="shared" si="8"/>
        <v/>
      </c>
      <c r="Y11" s="7" t="str">
        <f t="shared" si="8"/>
        <v/>
      </c>
      <c r="Z11" s="7">
        <f t="shared" si="8"/>
        <v>2.0202020202020204E-2</v>
      </c>
      <c r="AA11" s="7" t="str">
        <f t="shared" si="8"/>
        <v/>
      </c>
      <c r="AB11" s="7">
        <f t="shared" si="8"/>
        <v>1.0101010101010102E-2</v>
      </c>
      <c r="AC11" s="7">
        <f t="shared" si="8"/>
        <v>3.0303030303030304E-2</v>
      </c>
      <c r="AD11" s="7">
        <f t="shared" si="8"/>
        <v>1.0101010101010102E-2</v>
      </c>
      <c r="AE11" s="7" t="str">
        <f t="shared" si="8"/>
        <v/>
      </c>
      <c r="AF11" s="7">
        <f t="shared" si="8"/>
        <v>1.0101010101010102E-2</v>
      </c>
    </row>
    <row r="12" spans="1:32" ht="15" customHeight="1">
      <c r="A12" t="s">
        <v>273</v>
      </c>
      <c r="B12" t="s">
        <v>274</v>
      </c>
      <c r="C12" s="66" t="s">
        <v>23</v>
      </c>
      <c r="D12" s="4">
        <v>164</v>
      </c>
      <c r="E12" s="4"/>
      <c r="F12" s="4"/>
      <c r="G12" s="4"/>
      <c r="H12" s="4"/>
      <c r="I12" s="4"/>
      <c r="J12" s="4"/>
      <c r="K12" s="4">
        <v>2</v>
      </c>
      <c r="L12" s="4">
        <v>1</v>
      </c>
      <c r="M12" s="4">
        <v>6</v>
      </c>
      <c r="N12" s="4">
        <v>2</v>
      </c>
      <c r="O12" s="4"/>
      <c r="P12" s="4"/>
      <c r="Q12" s="4">
        <v>2</v>
      </c>
      <c r="R12" s="4"/>
      <c r="S12" s="4"/>
      <c r="T12" s="7" t="str">
        <f t="shared" si="8"/>
        <v/>
      </c>
      <c r="U12" s="7" t="str">
        <f t="shared" si="8"/>
        <v/>
      </c>
      <c r="V12" s="7" t="str">
        <f t="shared" si="8"/>
        <v/>
      </c>
      <c r="W12" s="7" t="str">
        <f t="shared" si="8"/>
        <v/>
      </c>
      <c r="X12" s="7" t="str">
        <f t="shared" si="8"/>
        <v/>
      </c>
      <c r="Y12" s="7" t="str">
        <f t="shared" si="8"/>
        <v/>
      </c>
      <c r="Z12" s="7">
        <f t="shared" si="8"/>
        <v>1.2195121951219513E-2</v>
      </c>
      <c r="AA12" s="7">
        <f t="shared" si="8"/>
        <v>6.0975609756097563E-3</v>
      </c>
      <c r="AB12" s="7">
        <f t="shared" si="8"/>
        <v>3.6585365853658534E-2</v>
      </c>
      <c r="AC12" s="7">
        <f t="shared" si="8"/>
        <v>1.2195121951219513E-2</v>
      </c>
      <c r="AD12" s="7" t="str">
        <f t="shared" si="8"/>
        <v/>
      </c>
      <c r="AE12" s="7" t="str">
        <f t="shared" si="8"/>
        <v/>
      </c>
      <c r="AF12" s="7">
        <f t="shared" si="8"/>
        <v>1.2195121951219513E-2</v>
      </c>
    </row>
    <row r="13" spans="1:32" ht="15" customHeight="1">
      <c r="A13" t="s">
        <v>273</v>
      </c>
      <c r="B13" t="s">
        <v>274</v>
      </c>
      <c r="C13" s="66" t="s">
        <v>25</v>
      </c>
      <c r="D13" s="4">
        <v>428</v>
      </c>
      <c r="E13" s="4"/>
      <c r="F13" s="4"/>
      <c r="G13" s="4"/>
      <c r="H13" s="4">
        <v>108</v>
      </c>
      <c r="I13" s="4"/>
      <c r="J13" s="4"/>
      <c r="K13" s="4">
        <v>3</v>
      </c>
      <c r="L13" s="4">
        <v>3</v>
      </c>
      <c r="M13" s="4">
        <v>9</v>
      </c>
      <c r="N13" s="4">
        <v>3</v>
      </c>
      <c r="O13" s="4">
        <v>3</v>
      </c>
      <c r="P13" s="4"/>
      <c r="Q13" s="4">
        <v>1</v>
      </c>
      <c r="R13" s="4"/>
      <c r="S13" s="4"/>
      <c r="T13" s="7" t="str">
        <f t="shared" si="8"/>
        <v/>
      </c>
      <c r="U13" s="7" t="str">
        <f t="shared" si="8"/>
        <v/>
      </c>
      <c r="V13" s="7" t="str">
        <f t="shared" si="8"/>
        <v/>
      </c>
      <c r="W13" s="7">
        <f t="shared" si="8"/>
        <v>0.25233644859813081</v>
      </c>
      <c r="X13" s="7" t="str">
        <f t="shared" si="8"/>
        <v/>
      </c>
      <c r="Y13" s="7" t="str">
        <f t="shared" si="8"/>
        <v/>
      </c>
      <c r="Z13" s="7">
        <f t="shared" si="8"/>
        <v>7.0093457943925233E-3</v>
      </c>
      <c r="AA13" s="7">
        <f t="shared" si="8"/>
        <v>7.0093457943925233E-3</v>
      </c>
      <c r="AB13" s="7">
        <f t="shared" si="8"/>
        <v>2.1028037383177569E-2</v>
      </c>
      <c r="AC13" s="7">
        <f t="shared" si="8"/>
        <v>7.0093457943925233E-3</v>
      </c>
      <c r="AD13" s="7">
        <f t="shared" si="8"/>
        <v>7.0093457943925233E-3</v>
      </c>
      <c r="AE13" s="7" t="str">
        <f t="shared" si="8"/>
        <v/>
      </c>
      <c r="AF13" s="7">
        <f t="shared" si="8"/>
        <v>2.3364485981308409E-3</v>
      </c>
    </row>
    <row r="14" spans="1:32" ht="15" customHeight="1">
      <c r="A14" t="s">
        <v>273</v>
      </c>
      <c r="B14" t="s">
        <v>274</v>
      </c>
      <c r="C14" s="97" t="s">
        <v>11</v>
      </c>
      <c r="D14" s="96">
        <v>239</v>
      </c>
      <c r="E14" s="4"/>
      <c r="F14" s="4"/>
      <c r="G14" s="4"/>
      <c r="H14" s="4"/>
      <c r="I14" s="4"/>
      <c r="J14" s="4"/>
      <c r="K14" s="4"/>
      <c r="L14" s="4"/>
      <c r="M14" s="4">
        <v>6</v>
      </c>
      <c r="N14" s="4">
        <v>4</v>
      </c>
      <c r="O14" s="4">
        <v>1</v>
      </c>
      <c r="P14" s="4">
        <v>1</v>
      </c>
      <c r="Q14" s="4">
        <v>3</v>
      </c>
      <c r="R14" s="4"/>
      <c r="S14" s="4"/>
      <c r="T14" s="7" t="str">
        <f t="shared" si="8"/>
        <v/>
      </c>
      <c r="U14" s="7" t="str">
        <f t="shared" si="8"/>
        <v/>
      </c>
      <c r="V14" s="7" t="str">
        <f t="shared" si="8"/>
        <v/>
      </c>
      <c r="W14" s="7" t="str">
        <f t="shared" si="8"/>
        <v/>
      </c>
      <c r="X14" s="7" t="str">
        <f t="shared" si="8"/>
        <v/>
      </c>
      <c r="Y14" s="7" t="str">
        <f t="shared" si="8"/>
        <v/>
      </c>
      <c r="Z14" s="7" t="str">
        <f t="shared" si="8"/>
        <v/>
      </c>
      <c r="AA14" s="7" t="str">
        <f t="shared" si="8"/>
        <v/>
      </c>
      <c r="AB14" s="7">
        <f t="shared" si="8"/>
        <v>2.5104602510460251E-2</v>
      </c>
      <c r="AC14" s="7">
        <f t="shared" si="8"/>
        <v>1.6736401673640166E-2</v>
      </c>
      <c r="AD14" s="7">
        <f t="shared" si="8"/>
        <v>4.1841004184100415E-3</v>
      </c>
      <c r="AE14" s="7">
        <f t="shared" si="8"/>
        <v>4.1841004184100415E-3</v>
      </c>
      <c r="AF14" s="7">
        <f t="shared" si="8"/>
        <v>1.2552301255230125E-2</v>
      </c>
    </row>
    <row r="15" spans="1:32">
      <c r="A15" t="s">
        <v>273</v>
      </c>
      <c r="B15" t="s">
        <v>274</v>
      </c>
      <c r="C15" s="4" t="s">
        <v>132</v>
      </c>
      <c r="D15" s="4">
        <v>9</v>
      </c>
      <c r="E15" s="4"/>
      <c r="F15" s="4"/>
      <c r="G15" s="4"/>
      <c r="H15" s="4"/>
      <c r="I15" s="4"/>
      <c r="J15" s="4"/>
      <c r="K15" s="4"/>
      <c r="L15" s="4"/>
      <c r="M15" s="4">
        <v>1</v>
      </c>
      <c r="N15" s="4"/>
      <c r="O15" s="4"/>
      <c r="P15" s="4"/>
      <c r="Q15" s="4"/>
      <c r="R15" s="4"/>
      <c r="S15" s="4"/>
      <c r="T15" s="7" t="str">
        <f t="shared" ref="T15:T16" si="9">IF(E15=0,"",E15/$D15)</f>
        <v/>
      </c>
      <c r="U15" s="7" t="str">
        <f t="shared" ref="U15:U16" si="10">IF(F15=0,"",F15/$D15)</f>
        <v/>
      </c>
      <c r="V15" s="7" t="str">
        <f t="shared" ref="V15:V16" si="11">IF(G15=0,"",G15/$D15)</f>
        <v/>
      </c>
      <c r="W15" s="7" t="str">
        <f t="shared" ref="W15:W16" si="12">IF(H15=0,"",H15/$D15)</f>
        <v/>
      </c>
      <c r="X15" s="7" t="str">
        <f t="shared" ref="X15:X16" si="13">IF(I15=0,"",I15/$D15)</f>
        <v/>
      </c>
      <c r="Y15" s="7" t="str">
        <f t="shared" ref="Y15:Y16" si="14">IF(J15=0,"",J15/$D15)</f>
        <v/>
      </c>
      <c r="Z15" s="7" t="str">
        <f t="shared" ref="Z15:Z16" si="15">IF(K15=0,"",K15/$D15)</f>
        <v/>
      </c>
      <c r="AA15" s="7" t="str">
        <f t="shared" ref="AA15:AA16" si="16">IF(L15=0,"",L15/$D15)</f>
        <v/>
      </c>
      <c r="AB15" s="7">
        <f t="shared" ref="AB15:AB16" si="17">IF(M15=0,"",M15/$D15)</f>
        <v>0.1111111111111111</v>
      </c>
      <c r="AC15" s="7" t="str">
        <f t="shared" ref="AC15:AC16" si="18">IF(N15=0,"",N15/$D15)</f>
        <v/>
      </c>
      <c r="AD15" s="7" t="str">
        <f t="shared" ref="AD15:AD16" si="19">IF(O15=0,"",O15/$D15)</f>
        <v/>
      </c>
      <c r="AE15" s="7" t="str">
        <f t="shared" ref="AE15:AE16" si="20">IF(P15=0,"",P15/$D15)</f>
        <v/>
      </c>
      <c r="AF15" s="7" t="str">
        <f t="shared" ref="AF15:AF16" si="21">IF(Q15=0,"",Q15/$D15)</f>
        <v/>
      </c>
    </row>
    <row r="16" spans="1:32">
      <c r="A16" t="s">
        <v>273</v>
      </c>
      <c r="B16" t="s">
        <v>274</v>
      </c>
      <c r="C16" s="4" t="s">
        <v>18</v>
      </c>
      <c r="D16" s="4">
        <v>3914</v>
      </c>
      <c r="E16" s="4">
        <v>6</v>
      </c>
      <c r="F16" s="4">
        <v>54</v>
      </c>
      <c r="G16" s="4"/>
      <c r="H16" s="4">
        <v>6</v>
      </c>
      <c r="I16" s="4">
        <v>1</v>
      </c>
      <c r="J16" s="4">
        <v>1</v>
      </c>
      <c r="K16" s="4">
        <v>107</v>
      </c>
      <c r="L16" s="4">
        <v>24</v>
      </c>
      <c r="M16" s="4">
        <v>100</v>
      </c>
      <c r="N16" s="4">
        <v>46</v>
      </c>
      <c r="O16" s="4">
        <v>31</v>
      </c>
      <c r="P16" s="4">
        <v>13</v>
      </c>
      <c r="Q16" s="4">
        <v>12</v>
      </c>
      <c r="R16" s="4"/>
      <c r="S16" s="4"/>
      <c r="T16" s="7">
        <f t="shared" si="9"/>
        <v>1.5329586101175269E-3</v>
      </c>
      <c r="U16" s="7">
        <f t="shared" si="10"/>
        <v>1.3796627491057742E-2</v>
      </c>
      <c r="V16" s="7" t="str">
        <f t="shared" si="11"/>
        <v/>
      </c>
      <c r="W16" s="7">
        <f t="shared" si="12"/>
        <v>1.5329586101175269E-3</v>
      </c>
      <c r="X16" s="7">
        <f t="shared" si="13"/>
        <v>2.554931016862545E-4</v>
      </c>
      <c r="Y16" s="7">
        <f t="shared" si="14"/>
        <v>2.554931016862545E-4</v>
      </c>
      <c r="Z16" s="7">
        <f t="shared" si="15"/>
        <v>2.7337761880429228E-2</v>
      </c>
      <c r="AA16" s="7">
        <f t="shared" si="16"/>
        <v>6.1318344404701075E-3</v>
      </c>
      <c r="AB16" s="7">
        <f t="shared" si="17"/>
        <v>2.5549310168625446E-2</v>
      </c>
      <c r="AC16" s="7">
        <f t="shared" si="18"/>
        <v>1.1752682677567705E-2</v>
      </c>
      <c r="AD16" s="7">
        <f t="shared" si="19"/>
        <v>7.9202861522738883E-3</v>
      </c>
      <c r="AE16" s="7">
        <f t="shared" si="20"/>
        <v>3.3214103219213081E-3</v>
      </c>
      <c r="AF16" s="7">
        <f t="shared" si="21"/>
        <v>3.0659172202350538E-3</v>
      </c>
    </row>
    <row r="17" spans="3:3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3:3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7" t="str">
        <f t="shared" ref="T18:AA19" si="22">IF(E18=0,"",E18/$D18)</f>
        <v/>
      </c>
      <c r="U18" s="7" t="str">
        <f t="shared" si="22"/>
        <v/>
      </c>
      <c r="V18" s="7" t="str">
        <f t="shared" si="22"/>
        <v/>
      </c>
      <c r="W18" s="7" t="str">
        <f t="shared" si="22"/>
        <v/>
      </c>
      <c r="X18" s="7" t="str">
        <f t="shared" si="22"/>
        <v/>
      </c>
      <c r="Y18" s="7" t="str">
        <f t="shared" si="22"/>
        <v/>
      </c>
      <c r="Z18" s="7" t="str">
        <f t="shared" si="22"/>
        <v/>
      </c>
      <c r="AA18" s="7" t="str">
        <f t="shared" si="22"/>
        <v/>
      </c>
      <c r="AB18" s="7" t="str">
        <f t="shared" ref="AB18:AF19" si="23">IF(M18=0,"",M18/$D18)</f>
        <v/>
      </c>
      <c r="AC18" s="7" t="str">
        <f t="shared" si="23"/>
        <v/>
      </c>
      <c r="AD18" s="7" t="str">
        <f t="shared" si="23"/>
        <v/>
      </c>
      <c r="AE18" s="7" t="str">
        <f t="shared" si="23"/>
        <v/>
      </c>
      <c r="AF18" s="7" t="str">
        <f t="shared" si="23"/>
        <v/>
      </c>
    </row>
    <row r="19" spans="3:3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7" t="str">
        <f t="shared" si="22"/>
        <v/>
      </c>
      <c r="U19" s="7" t="str">
        <f t="shared" si="22"/>
        <v/>
      </c>
      <c r="V19" s="7" t="str">
        <f t="shared" si="22"/>
        <v/>
      </c>
      <c r="W19" s="7" t="str">
        <f t="shared" si="22"/>
        <v/>
      </c>
      <c r="X19" s="7" t="str">
        <f t="shared" si="22"/>
        <v/>
      </c>
      <c r="Y19" s="7" t="str">
        <f t="shared" si="22"/>
        <v/>
      </c>
      <c r="Z19" s="7" t="str">
        <f t="shared" si="22"/>
        <v/>
      </c>
      <c r="AA19" s="7" t="str">
        <f t="shared" si="22"/>
        <v/>
      </c>
      <c r="AB19" s="7" t="str">
        <f t="shared" si="23"/>
        <v/>
      </c>
      <c r="AC19" s="7" t="str">
        <f t="shared" si="23"/>
        <v/>
      </c>
      <c r="AD19" s="7" t="str">
        <f t="shared" si="23"/>
        <v/>
      </c>
      <c r="AE19" s="7" t="str">
        <f t="shared" si="23"/>
        <v/>
      </c>
      <c r="AF19" s="7" t="str">
        <f t="shared" si="23"/>
        <v/>
      </c>
    </row>
    <row r="20" spans="3:32" ht="13.15">
      <c r="C20" s="4"/>
      <c r="D20" s="22">
        <f>SUM(D4:D19)</f>
        <v>10022</v>
      </c>
      <c r="E20" s="22">
        <f t="shared" ref="E20:R20" si="24">SUM(E4:E19)</f>
        <v>6</v>
      </c>
      <c r="F20" s="22">
        <f t="shared" si="24"/>
        <v>54</v>
      </c>
      <c r="G20" s="22">
        <f t="shared" si="24"/>
        <v>4</v>
      </c>
      <c r="H20" s="22">
        <f t="shared" si="24"/>
        <v>114</v>
      </c>
      <c r="I20" s="22">
        <f t="shared" si="24"/>
        <v>1</v>
      </c>
      <c r="J20" s="22">
        <f t="shared" si="24"/>
        <v>1</v>
      </c>
      <c r="K20" s="22">
        <f t="shared" si="24"/>
        <v>121</v>
      </c>
      <c r="L20" s="22">
        <f t="shared" si="24"/>
        <v>49</v>
      </c>
      <c r="M20" s="22">
        <f t="shared" si="24"/>
        <v>295</v>
      </c>
      <c r="N20" s="22">
        <f t="shared" si="24"/>
        <v>107</v>
      </c>
      <c r="O20" s="22">
        <f t="shared" si="24"/>
        <v>64</v>
      </c>
      <c r="P20" s="22">
        <f t="shared" si="24"/>
        <v>34</v>
      </c>
      <c r="Q20" s="22">
        <f t="shared" si="24"/>
        <v>47</v>
      </c>
      <c r="R20" s="22">
        <f t="shared" si="24"/>
        <v>0</v>
      </c>
      <c r="S20" s="22">
        <f>SUM(E20:R20)</f>
        <v>897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54B0-CDA4-422D-9799-1695BBA8E614}">
  <dimension ref="A1:R161"/>
  <sheetViews>
    <sheetView workbookViewId="0"/>
  </sheetViews>
  <sheetFormatPr defaultRowHeight="12.75"/>
  <cols>
    <col min="1" max="1" width="12.796875" bestFit="1" customWidth="1"/>
    <col min="12" max="12" width="9.796875" bestFit="1" customWidth="1"/>
  </cols>
  <sheetData>
    <row r="1" spans="1:18">
      <c r="A1" t="s">
        <v>300</v>
      </c>
    </row>
    <row r="3" spans="1:18">
      <c r="A3" t="s">
        <v>41</v>
      </c>
      <c r="B3" t="s">
        <v>19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J3" t="s">
        <v>103</v>
      </c>
      <c r="M3" t="str">
        <f>B3</f>
        <v>ROZ</v>
      </c>
      <c r="N3" t="str">
        <f>C3</f>
        <v>PRO</v>
      </c>
      <c r="O3" t="str">
        <f>D3</f>
        <v>MCJ</v>
      </c>
      <c r="P3" t="str">
        <f t="shared" ref="P3" si="0">E3</f>
        <v>JDJ</v>
      </c>
      <c r="Q3" t="s">
        <v>301</v>
      </c>
      <c r="R3" t="str">
        <f>H3</f>
        <v>TWX</v>
      </c>
    </row>
    <row r="4" spans="1:18">
      <c r="A4" s="10">
        <v>45628</v>
      </c>
      <c r="L4" s="10">
        <f t="shared" ref="L4:L46" si="1">A4</f>
        <v>45628</v>
      </c>
      <c r="M4">
        <f>B4/EIT_SpCk_TotalsByRelSite!$D$20</f>
        <v>0</v>
      </c>
      <c r="N4">
        <f>C4/EIT_SpCk_TotalsByRelSite!$D$20</f>
        <v>0</v>
      </c>
      <c r="O4">
        <f>D4/EIT_SpCk_TotalsByRelSite!$D$20</f>
        <v>0</v>
      </c>
      <c r="P4">
        <f>E4/EIT_SpCk_TotalsByRelSite!$D$20</f>
        <v>0</v>
      </c>
      <c r="Q4">
        <f>(F4+G4)/EIT_SpCk_TotalsByRelSite!$D$20</f>
        <v>0</v>
      </c>
      <c r="R4">
        <f>H4/EIT_SpCk_TotalsByRelSite!$D$20</f>
        <v>0</v>
      </c>
    </row>
    <row r="5" spans="1:18">
      <c r="A5" s="10">
        <v>45635</v>
      </c>
      <c r="L5" s="10">
        <f t="shared" si="1"/>
        <v>45635</v>
      </c>
      <c r="M5">
        <f>M4+B5/EIT_SpCk_TotalsByRelSite!$D$20</f>
        <v>0</v>
      </c>
      <c r="N5">
        <f>N4+C5/EIT_SpCk_TotalsByRelSite!$D$20</f>
        <v>0</v>
      </c>
      <c r="O5">
        <f>O4+D5/EIT_SpCk_TotalsByRelSite!$D$20</f>
        <v>0</v>
      </c>
      <c r="P5">
        <f>P4+E5/EIT_SpCk_TotalsByRelSite!$D$20</f>
        <v>0</v>
      </c>
      <c r="Q5">
        <f>Q4+F5/EIT_SpCk_TotalsByRelSite!$D$20</f>
        <v>0</v>
      </c>
      <c r="R5">
        <f>R4+H5/EIT_SpCk_TotalsByRelSite!$D$20</f>
        <v>0</v>
      </c>
    </row>
    <row r="6" spans="1:18">
      <c r="A6" s="10">
        <v>45636</v>
      </c>
      <c r="L6" s="10">
        <f t="shared" si="1"/>
        <v>45636</v>
      </c>
      <c r="M6">
        <f>M5+B6/EIT_SpCk_TotalsByRelSite!$D$20</f>
        <v>0</v>
      </c>
      <c r="N6">
        <f>N5+C6/EIT_SpCk_TotalsByRelSite!$D$20</f>
        <v>0</v>
      </c>
      <c r="O6">
        <f>O5+D6/EIT_SpCk_TotalsByRelSite!$D$20</f>
        <v>0</v>
      </c>
      <c r="P6">
        <f>P5+E6/EIT_SpCk_TotalsByRelSite!$D$20</f>
        <v>0</v>
      </c>
      <c r="Q6">
        <f>Q5+F6/EIT_SpCk_TotalsByRelSite!$D$20</f>
        <v>0</v>
      </c>
      <c r="R6">
        <f>R5+H6/EIT_SpCk_TotalsByRelSite!$D$20</f>
        <v>0</v>
      </c>
    </row>
    <row r="7" spans="1:18">
      <c r="A7" s="10">
        <v>45637</v>
      </c>
      <c r="B7">
        <v>1</v>
      </c>
      <c r="L7" s="10">
        <f t="shared" si="1"/>
        <v>45637</v>
      </c>
      <c r="M7">
        <f>M6+B7/EIT_SpCk_TotalsByRelSite!$D$20</f>
        <v>9.9780482937537424E-5</v>
      </c>
      <c r="N7">
        <f>N6+C7/EIT_SpCk_TotalsByRelSite!$D$20</f>
        <v>0</v>
      </c>
      <c r="O7">
        <f>O6+D7/EIT_SpCk_TotalsByRelSite!$D$20</f>
        <v>0</v>
      </c>
      <c r="P7">
        <f>P6+E7/EIT_SpCk_TotalsByRelSite!$D$20</f>
        <v>0</v>
      </c>
      <c r="Q7">
        <f>Q6+F7/EIT_SpCk_TotalsByRelSite!$D$20</f>
        <v>0</v>
      </c>
      <c r="R7">
        <f>R6+H7/EIT_SpCk_TotalsByRelSite!$D$20</f>
        <v>0</v>
      </c>
    </row>
    <row r="8" spans="1:18">
      <c r="A8" s="10">
        <v>45638</v>
      </c>
      <c r="B8">
        <v>1</v>
      </c>
      <c r="L8" s="10">
        <f t="shared" si="1"/>
        <v>45638</v>
      </c>
      <c r="M8">
        <f>M7+B8/EIT_SpCk_TotalsByRelSite!$D$20</f>
        <v>1.9956096587507485E-4</v>
      </c>
      <c r="N8">
        <f>N7+C8/EIT_SpCk_TotalsByRelSite!$D$20</f>
        <v>0</v>
      </c>
      <c r="O8">
        <f>O7+D8/EIT_SpCk_TotalsByRelSite!$D$20</f>
        <v>0</v>
      </c>
      <c r="P8">
        <f>P7+E8/EIT_SpCk_TotalsByRelSite!$D$20</f>
        <v>0</v>
      </c>
      <c r="Q8">
        <f>Q7+F8/EIT_SpCk_TotalsByRelSite!$D$20</f>
        <v>0</v>
      </c>
      <c r="R8">
        <f>R7+H8/EIT_SpCk_TotalsByRelSite!$D$20</f>
        <v>0</v>
      </c>
    </row>
    <row r="9" spans="1:18">
      <c r="A9" s="10">
        <v>45639</v>
      </c>
      <c r="B9">
        <v>1</v>
      </c>
      <c r="L9" s="10">
        <f t="shared" si="1"/>
        <v>45639</v>
      </c>
      <c r="M9">
        <f>M8+B9/EIT_SpCk_TotalsByRelSite!$D$20</f>
        <v>2.9934144881261224E-4</v>
      </c>
      <c r="N9">
        <f>N8+C9/EIT_SpCk_TotalsByRelSite!$D$20</f>
        <v>0</v>
      </c>
      <c r="O9">
        <f>O8+D9/EIT_SpCk_TotalsByRelSite!$D$20</f>
        <v>0</v>
      </c>
      <c r="P9">
        <f>P8+E9/EIT_SpCk_TotalsByRelSite!$D$20</f>
        <v>0</v>
      </c>
      <c r="Q9">
        <f>Q8+F9/EIT_SpCk_TotalsByRelSite!$D$20</f>
        <v>0</v>
      </c>
      <c r="R9">
        <f>R8+H9/EIT_SpCk_TotalsByRelSite!$D$20</f>
        <v>0</v>
      </c>
    </row>
    <row r="10" spans="1:18">
      <c r="A10" s="10">
        <v>45640</v>
      </c>
      <c r="B10">
        <v>1</v>
      </c>
      <c r="L10" s="10">
        <f t="shared" si="1"/>
        <v>45640</v>
      </c>
      <c r="M10">
        <f>M9+B10/EIT_SpCk_TotalsByRelSite!$D$20</f>
        <v>3.9912193175014969E-4</v>
      </c>
      <c r="N10">
        <f>N9+C10/EIT_SpCk_TotalsByRelSite!$D$20</f>
        <v>0</v>
      </c>
      <c r="O10">
        <f>O9+D10/EIT_SpCk_TotalsByRelSite!$D$20</f>
        <v>0</v>
      </c>
      <c r="P10">
        <f>P9+E10/EIT_SpCk_TotalsByRelSite!$D$20</f>
        <v>0</v>
      </c>
      <c r="Q10">
        <f>Q9+F10/EIT_SpCk_TotalsByRelSite!$D$20</f>
        <v>0</v>
      </c>
      <c r="R10">
        <f>R9+H10/EIT_SpCk_TotalsByRelSite!$D$20</f>
        <v>0</v>
      </c>
    </row>
    <row r="11" spans="1:18">
      <c r="A11" s="10">
        <v>45641</v>
      </c>
      <c r="B11">
        <v>1</v>
      </c>
      <c r="J11">
        <v>1</v>
      </c>
      <c r="L11" s="10">
        <f t="shared" si="1"/>
        <v>45641</v>
      </c>
      <c r="M11">
        <f>M10+B11/EIT_SpCk_TotalsByRelSite!$D$20</f>
        <v>4.9890241468768714E-4</v>
      </c>
      <c r="N11">
        <f>N10+C11/EIT_SpCk_TotalsByRelSite!$D$20</f>
        <v>0</v>
      </c>
      <c r="O11">
        <f>O10+D11/EIT_SpCk_TotalsByRelSite!$D$20</f>
        <v>0</v>
      </c>
      <c r="P11">
        <f>P10+E11/EIT_SpCk_TotalsByRelSite!$D$20</f>
        <v>0</v>
      </c>
      <c r="Q11">
        <f>Q10+F11/EIT_SpCk_TotalsByRelSite!$D$20</f>
        <v>0</v>
      </c>
      <c r="R11">
        <f>R10+H11/EIT_SpCk_TotalsByRelSite!$D$20</f>
        <v>0</v>
      </c>
    </row>
    <row r="12" spans="1:18">
      <c r="A12" s="10">
        <v>45642</v>
      </c>
      <c r="B12">
        <v>3</v>
      </c>
      <c r="L12" s="10">
        <f t="shared" si="1"/>
        <v>45642</v>
      </c>
      <c r="M12">
        <f>M11+B12/EIT_SpCk_TotalsByRelSite!$D$20</f>
        <v>7.9824386350029939E-4</v>
      </c>
      <c r="N12">
        <f>N11+C12/EIT_SpCk_TotalsByRelSite!$D$20</f>
        <v>0</v>
      </c>
      <c r="O12">
        <f>O11+D12/EIT_SpCk_TotalsByRelSite!$D$20</f>
        <v>0</v>
      </c>
      <c r="P12">
        <f>P11+E12/EIT_SpCk_TotalsByRelSite!$D$20</f>
        <v>0</v>
      </c>
      <c r="Q12">
        <f>Q11+F12/EIT_SpCk_TotalsByRelSite!$D$20</f>
        <v>0</v>
      </c>
      <c r="R12">
        <f>R11+H12/EIT_SpCk_TotalsByRelSite!$D$20</f>
        <v>0</v>
      </c>
    </row>
    <row r="13" spans="1:18">
      <c r="A13" s="10">
        <v>45643</v>
      </c>
      <c r="B13">
        <v>2</v>
      </c>
      <c r="L13" s="10">
        <f t="shared" si="1"/>
        <v>45643</v>
      </c>
      <c r="M13">
        <f>M12+B13/EIT_SpCk_TotalsByRelSite!$D$20</f>
        <v>9.9780482937537429E-4</v>
      </c>
      <c r="N13">
        <f>N12+C13/EIT_SpCk_TotalsByRelSite!$D$20</f>
        <v>0</v>
      </c>
      <c r="O13">
        <f>O12+D13/EIT_SpCk_TotalsByRelSite!$D$20</f>
        <v>0</v>
      </c>
      <c r="P13">
        <f>P12+E13/EIT_SpCk_TotalsByRelSite!$D$20</f>
        <v>0</v>
      </c>
      <c r="Q13">
        <f>Q12+F13/EIT_SpCk_TotalsByRelSite!$D$20</f>
        <v>0</v>
      </c>
      <c r="R13">
        <f>R12+H13/EIT_SpCk_TotalsByRelSite!$D$20</f>
        <v>0</v>
      </c>
    </row>
    <row r="14" spans="1:18">
      <c r="A14" s="10">
        <v>45644</v>
      </c>
      <c r="B14">
        <v>2</v>
      </c>
      <c r="L14" s="10">
        <f t="shared" si="1"/>
        <v>45644</v>
      </c>
      <c r="M14">
        <f>M13+B14/EIT_SpCk_TotalsByRelSite!$D$20</f>
        <v>1.1973657952504492E-3</v>
      </c>
      <c r="N14">
        <f>N13+C14/EIT_SpCk_TotalsByRelSite!$D$20</f>
        <v>0</v>
      </c>
      <c r="O14">
        <f>O13+D14/EIT_SpCk_TotalsByRelSite!$D$20</f>
        <v>0</v>
      </c>
      <c r="P14">
        <f>P13+E14/EIT_SpCk_TotalsByRelSite!$D$20</f>
        <v>0</v>
      </c>
      <c r="Q14">
        <f>Q13+F14/EIT_SpCk_TotalsByRelSite!$D$20</f>
        <v>0</v>
      </c>
      <c r="R14">
        <f>R13+H14/EIT_SpCk_TotalsByRelSite!$D$20</f>
        <v>0</v>
      </c>
    </row>
    <row r="15" spans="1:18">
      <c r="A15" s="10">
        <v>45645</v>
      </c>
      <c r="B15">
        <v>1</v>
      </c>
      <c r="L15" s="10">
        <f t="shared" si="1"/>
        <v>45645</v>
      </c>
      <c r="M15">
        <f>M14+B15/EIT_SpCk_TotalsByRelSite!$D$20</f>
        <v>1.2971462781879866E-3</v>
      </c>
      <c r="N15">
        <f>N14+C15/EIT_SpCk_TotalsByRelSite!$D$20</f>
        <v>0</v>
      </c>
      <c r="O15">
        <f>O14+D15/EIT_SpCk_TotalsByRelSite!$D$20</f>
        <v>0</v>
      </c>
      <c r="P15">
        <f>P14+E15/EIT_SpCk_TotalsByRelSite!$D$20</f>
        <v>0</v>
      </c>
      <c r="Q15">
        <f>Q14+F15/EIT_SpCk_TotalsByRelSite!$D$20</f>
        <v>0</v>
      </c>
      <c r="R15">
        <f>R14+H15/EIT_SpCk_TotalsByRelSite!$D$20</f>
        <v>0</v>
      </c>
    </row>
    <row r="16" spans="1:18">
      <c r="A16" s="10">
        <v>45646</v>
      </c>
      <c r="B16">
        <v>3</v>
      </c>
      <c r="J16">
        <v>1</v>
      </c>
      <c r="L16" s="10">
        <f t="shared" si="1"/>
        <v>45646</v>
      </c>
      <c r="M16">
        <f>M15+B16/EIT_SpCk_TotalsByRelSite!$D$20</f>
        <v>1.5964877270005988E-3</v>
      </c>
      <c r="N16">
        <f>N15+C16/EIT_SpCk_TotalsByRelSite!$D$20</f>
        <v>0</v>
      </c>
      <c r="O16">
        <f>O15+D16/EIT_SpCk_TotalsByRelSite!$D$20</f>
        <v>0</v>
      </c>
      <c r="P16">
        <f>P15+E16/EIT_SpCk_TotalsByRelSite!$D$20</f>
        <v>0</v>
      </c>
      <c r="Q16">
        <f>Q15+F16/EIT_SpCk_TotalsByRelSite!$D$20</f>
        <v>0</v>
      </c>
      <c r="R16">
        <f>R15+H16/EIT_SpCk_TotalsByRelSite!$D$20</f>
        <v>0</v>
      </c>
    </row>
    <row r="17" spans="1:18">
      <c r="A17" s="10">
        <v>45647</v>
      </c>
      <c r="B17">
        <v>4</v>
      </c>
      <c r="L17" s="10">
        <f t="shared" si="1"/>
        <v>45647</v>
      </c>
      <c r="M17">
        <f>M16+B17/EIT_SpCk_TotalsByRelSite!$D$20</f>
        <v>1.9956096587507486E-3</v>
      </c>
      <c r="N17">
        <f>N16+C17/EIT_SpCk_TotalsByRelSite!$D$20</f>
        <v>0</v>
      </c>
      <c r="O17">
        <f>O16+D17/EIT_SpCk_TotalsByRelSite!$D$20</f>
        <v>0</v>
      </c>
      <c r="P17">
        <f>P16+E17/EIT_SpCk_TotalsByRelSite!$D$20</f>
        <v>0</v>
      </c>
      <c r="Q17">
        <f>Q16+F17/EIT_SpCk_TotalsByRelSite!$D$20</f>
        <v>0</v>
      </c>
      <c r="R17">
        <f>R16+H17/EIT_SpCk_TotalsByRelSite!$D$20</f>
        <v>0</v>
      </c>
    </row>
    <row r="18" spans="1:18">
      <c r="A18" s="10">
        <v>45648</v>
      </c>
      <c r="B18">
        <v>7</v>
      </c>
      <c r="L18" s="10">
        <f t="shared" si="1"/>
        <v>45648</v>
      </c>
      <c r="M18">
        <f>M17+B18/EIT_SpCk_TotalsByRelSite!$D$20</f>
        <v>2.6940730393135107E-3</v>
      </c>
      <c r="N18">
        <f>N17+C18/EIT_SpCk_TotalsByRelSite!$D$20</f>
        <v>0</v>
      </c>
      <c r="O18">
        <f>O17+D18/EIT_SpCk_TotalsByRelSite!$D$20</f>
        <v>0</v>
      </c>
      <c r="P18">
        <f>P17+E18/EIT_SpCk_TotalsByRelSite!$D$20</f>
        <v>0</v>
      </c>
      <c r="Q18">
        <f>Q17+F18/EIT_SpCk_TotalsByRelSite!$D$20</f>
        <v>0</v>
      </c>
      <c r="R18">
        <f>R17+H18/EIT_SpCk_TotalsByRelSite!$D$20</f>
        <v>0</v>
      </c>
    </row>
    <row r="19" spans="1:18">
      <c r="A19" s="10">
        <v>45649</v>
      </c>
      <c r="B19">
        <v>4</v>
      </c>
      <c r="L19" s="10">
        <f t="shared" si="1"/>
        <v>45649</v>
      </c>
      <c r="M19">
        <f>M18+B19/EIT_SpCk_TotalsByRelSite!$D$20</f>
        <v>3.0931949710636605E-3</v>
      </c>
      <c r="N19">
        <f>N18+C19/EIT_SpCk_TotalsByRelSite!$D$20</f>
        <v>0</v>
      </c>
      <c r="O19">
        <f>O18+D19/EIT_SpCk_TotalsByRelSite!$D$20</f>
        <v>0</v>
      </c>
      <c r="P19">
        <f>P18+E19/EIT_SpCk_TotalsByRelSite!$D$20</f>
        <v>0</v>
      </c>
      <c r="Q19">
        <f>Q18+F19/EIT_SpCk_TotalsByRelSite!$D$20</f>
        <v>0</v>
      </c>
      <c r="R19">
        <f>R18+H19/EIT_SpCk_TotalsByRelSite!$D$20</f>
        <v>0</v>
      </c>
    </row>
    <row r="20" spans="1:18">
      <c r="A20" s="10">
        <v>45650</v>
      </c>
      <c r="L20" s="10">
        <f t="shared" si="1"/>
        <v>45650</v>
      </c>
      <c r="M20">
        <f>M19+B20/EIT_SpCk_TotalsByRelSite!$D$20</f>
        <v>3.0931949710636605E-3</v>
      </c>
      <c r="N20">
        <f>N19+C20/EIT_SpCk_TotalsByRelSite!$D$20</f>
        <v>0</v>
      </c>
      <c r="O20">
        <f>O19+D20/EIT_SpCk_TotalsByRelSite!$D$20</f>
        <v>0</v>
      </c>
      <c r="P20">
        <f>P19+E20/EIT_SpCk_TotalsByRelSite!$D$20</f>
        <v>0</v>
      </c>
      <c r="Q20">
        <f>Q19+F20/EIT_SpCk_TotalsByRelSite!$D$20</f>
        <v>0</v>
      </c>
      <c r="R20">
        <f>R19+H20/EIT_SpCk_TotalsByRelSite!$D$20</f>
        <v>0</v>
      </c>
    </row>
    <row r="21" spans="1:18">
      <c r="A21" s="10">
        <v>45651</v>
      </c>
      <c r="B21">
        <v>1</v>
      </c>
      <c r="L21" s="10">
        <f t="shared" si="1"/>
        <v>45651</v>
      </c>
      <c r="M21">
        <f>M20+B21/EIT_SpCk_TotalsByRelSite!$D$20</f>
        <v>3.192975454001198E-3</v>
      </c>
      <c r="N21">
        <f>N20+C21/EIT_SpCk_TotalsByRelSite!$D$20</f>
        <v>0</v>
      </c>
      <c r="O21">
        <f>O20+D21/EIT_SpCk_TotalsByRelSite!$D$20</f>
        <v>0</v>
      </c>
      <c r="P21">
        <f>P20+E21/EIT_SpCk_TotalsByRelSite!$D$20</f>
        <v>0</v>
      </c>
      <c r="Q21">
        <f>Q20+F21/EIT_SpCk_TotalsByRelSite!$D$20</f>
        <v>0</v>
      </c>
      <c r="R21">
        <f>R20+H21/EIT_SpCk_TotalsByRelSite!$D$20</f>
        <v>0</v>
      </c>
    </row>
    <row r="22" spans="1:18">
      <c r="A22" s="10">
        <v>45652</v>
      </c>
      <c r="B22">
        <v>3</v>
      </c>
      <c r="L22" s="10">
        <f t="shared" si="1"/>
        <v>45652</v>
      </c>
      <c r="M22">
        <f>M21+B22/EIT_SpCk_TotalsByRelSite!$D$20</f>
        <v>3.4923169028138103E-3</v>
      </c>
      <c r="N22">
        <f>N21+C22/EIT_SpCk_TotalsByRelSite!$D$20</f>
        <v>0</v>
      </c>
      <c r="O22">
        <f>O21+D22/EIT_SpCk_TotalsByRelSite!$D$20</f>
        <v>0</v>
      </c>
      <c r="P22">
        <f>P21+E22/EIT_SpCk_TotalsByRelSite!$D$20</f>
        <v>0</v>
      </c>
      <c r="Q22">
        <f>Q21+F22/EIT_SpCk_TotalsByRelSite!$D$20</f>
        <v>0</v>
      </c>
      <c r="R22">
        <f>R21+H22/EIT_SpCk_TotalsByRelSite!$D$20</f>
        <v>0</v>
      </c>
    </row>
    <row r="23" spans="1:18">
      <c r="A23" s="10">
        <v>45653</v>
      </c>
      <c r="B23">
        <v>2</v>
      </c>
      <c r="L23" s="10">
        <f t="shared" si="1"/>
        <v>45653</v>
      </c>
      <c r="M23">
        <f>M22+B23/EIT_SpCk_TotalsByRelSite!$D$20</f>
        <v>3.6918778686888852E-3</v>
      </c>
      <c r="N23">
        <f>N22+C23/EIT_SpCk_TotalsByRelSite!$D$20</f>
        <v>0</v>
      </c>
      <c r="O23">
        <f>O22+D23/EIT_SpCk_TotalsByRelSite!$D$20</f>
        <v>0</v>
      </c>
      <c r="P23">
        <f>P22+E23/EIT_SpCk_TotalsByRelSite!$D$20</f>
        <v>0</v>
      </c>
      <c r="Q23">
        <f>Q22+F23/EIT_SpCk_TotalsByRelSite!$D$20</f>
        <v>0</v>
      </c>
      <c r="R23">
        <f>R22+H23/EIT_SpCk_TotalsByRelSite!$D$20</f>
        <v>0</v>
      </c>
    </row>
    <row r="24" spans="1:18">
      <c r="A24" s="10">
        <v>45654</v>
      </c>
      <c r="B24">
        <v>4</v>
      </c>
      <c r="L24" s="10">
        <f t="shared" si="1"/>
        <v>45654</v>
      </c>
      <c r="M24">
        <f>M23+B24/EIT_SpCk_TotalsByRelSite!$D$20</f>
        <v>4.090999800439035E-3</v>
      </c>
      <c r="N24">
        <f>N23+C24/EIT_SpCk_TotalsByRelSite!$D$20</f>
        <v>0</v>
      </c>
      <c r="O24">
        <f>O23+D24/EIT_SpCk_TotalsByRelSite!$D$20</f>
        <v>0</v>
      </c>
      <c r="P24">
        <f>P23+E24/EIT_SpCk_TotalsByRelSite!$D$20</f>
        <v>0</v>
      </c>
      <c r="Q24">
        <f>Q23+F24/EIT_SpCk_TotalsByRelSite!$D$20</f>
        <v>0</v>
      </c>
      <c r="R24">
        <f>R23+H24/EIT_SpCk_TotalsByRelSite!$D$20</f>
        <v>0</v>
      </c>
    </row>
    <row r="25" spans="1:18">
      <c r="A25" s="10">
        <v>45655</v>
      </c>
      <c r="B25">
        <v>4</v>
      </c>
      <c r="L25" s="10">
        <f t="shared" si="1"/>
        <v>45655</v>
      </c>
      <c r="M25">
        <f>M24+B25/EIT_SpCk_TotalsByRelSite!$D$20</f>
        <v>4.4901217321891848E-3</v>
      </c>
      <c r="N25">
        <f>N24+C25/EIT_SpCk_TotalsByRelSite!$D$20</f>
        <v>0</v>
      </c>
      <c r="O25">
        <f>O24+D25/EIT_SpCk_TotalsByRelSite!$D$20</f>
        <v>0</v>
      </c>
      <c r="P25">
        <f>P24+E25/EIT_SpCk_TotalsByRelSite!$D$20</f>
        <v>0</v>
      </c>
      <c r="Q25">
        <f>Q24+F25/EIT_SpCk_TotalsByRelSite!$D$20</f>
        <v>0</v>
      </c>
      <c r="R25">
        <f>R24+H25/EIT_SpCk_TotalsByRelSite!$D$20</f>
        <v>0</v>
      </c>
    </row>
    <row r="26" spans="1:18">
      <c r="A26" s="10">
        <v>45656</v>
      </c>
      <c r="B26">
        <v>2</v>
      </c>
      <c r="L26" s="10">
        <f t="shared" si="1"/>
        <v>45656</v>
      </c>
      <c r="M26">
        <f>M25+B26/EIT_SpCk_TotalsByRelSite!$D$20</f>
        <v>4.6896826980642597E-3</v>
      </c>
      <c r="N26">
        <f>N25+C26/EIT_SpCk_TotalsByRelSite!$D$20</f>
        <v>0</v>
      </c>
      <c r="O26">
        <f>O25+D26/EIT_SpCk_TotalsByRelSite!$D$20</f>
        <v>0</v>
      </c>
      <c r="P26">
        <f>P25+E26/EIT_SpCk_TotalsByRelSite!$D$20</f>
        <v>0</v>
      </c>
      <c r="Q26">
        <f>Q25+F26/EIT_SpCk_TotalsByRelSite!$D$20</f>
        <v>0</v>
      </c>
      <c r="R26">
        <f>R25+H26/EIT_SpCk_TotalsByRelSite!$D$20</f>
        <v>0</v>
      </c>
    </row>
    <row r="27" spans="1:18">
      <c r="A27" s="10">
        <v>45657</v>
      </c>
      <c r="B27">
        <v>5</v>
      </c>
      <c r="L27" s="10">
        <f t="shared" si="1"/>
        <v>45657</v>
      </c>
      <c r="M27">
        <f>M26+B27/EIT_SpCk_TotalsByRelSite!$D$20</f>
        <v>5.1885851127519466E-3</v>
      </c>
      <c r="N27">
        <f>N26+C27/EIT_SpCk_TotalsByRelSite!$D$20</f>
        <v>0</v>
      </c>
      <c r="O27">
        <f>O26+D27/EIT_SpCk_TotalsByRelSite!$D$20</f>
        <v>0</v>
      </c>
      <c r="P27">
        <f>P26+E27/EIT_SpCk_TotalsByRelSite!$D$20</f>
        <v>0</v>
      </c>
      <c r="Q27">
        <f>Q26+F27/EIT_SpCk_TotalsByRelSite!$D$20</f>
        <v>0</v>
      </c>
      <c r="R27">
        <f>R26+H27/EIT_SpCk_TotalsByRelSite!$D$20</f>
        <v>0</v>
      </c>
    </row>
    <row r="28" spans="1:18">
      <c r="A28" s="10">
        <v>45658</v>
      </c>
      <c r="B28">
        <v>4</v>
      </c>
      <c r="L28" s="10">
        <f t="shared" si="1"/>
        <v>45658</v>
      </c>
      <c r="M28">
        <f>M27+B28/EIT_SpCk_TotalsByRelSite!$D$20</f>
        <v>5.5877070445020964E-3</v>
      </c>
      <c r="N28">
        <f>N27+C28/EIT_SpCk_TotalsByRelSite!$D$20</f>
        <v>0</v>
      </c>
      <c r="O28">
        <f>O27+D28/EIT_SpCk_TotalsByRelSite!$D$20</f>
        <v>0</v>
      </c>
      <c r="P28">
        <f>P27+E28/EIT_SpCk_TotalsByRelSite!$D$20</f>
        <v>0</v>
      </c>
      <c r="Q28">
        <f>Q27+F28/EIT_SpCk_TotalsByRelSite!$D$20</f>
        <v>0</v>
      </c>
      <c r="R28">
        <f>R27+H28/EIT_SpCk_TotalsByRelSite!$D$20</f>
        <v>0</v>
      </c>
    </row>
    <row r="29" spans="1:18">
      <c r="A29" s="10">
        <v>45659</v>
      </c>
      <c r="B29">
        <v>4</v>
      </c>
      <c r="L29" s="10">
        <f t="shared" si="1"/>
        <v>45659</v>
      </c>
      <c r="M29">
        <f>M28+B29/EIT_SpCk_TotalsByRelSite!$D$20</f>
        <v>5.9868289762522462E-3</v>
      </c>
      <c r="N29">
        <f>N28+C29/EIT_SpCk_TotalsByRelSite!$D$20</f>
        <v>0</v>
      </c>
      <c r="O29">
        <f>O28+D29/EIT_SpCk_TotalsByRelSite!$D$20</f>
        <v>0</v>
      </c>
      <c r="P29">
        <f>P28+E29/EIT_SpCk_TotalsByRelSite!$D$20</f>
        <v>0</v>
      </c>
      <c r="Q29">
        <f>Q28+F29/EIT_SpCk_TotalsByRelSite!$D$20</f>
        <v>0</v>
      </c>
      <c r="R29">
        <f>R28+H29/EIT_SpCk_TotalsByRelSite!$D$20</f>
        <v>0</v>
      </c>
    </row>
    <row r="30" spans="1:18">
      <c r="A30" s="10">
        <v>45660</v>
      </c>
      <c r="B30">
        <v>1</v>
      </c>
      <c r="L30" s="10">
        <f t="shared" si="1"/>
        <v>45660</v>
      </c>
      <c r="M30">
        <f>M29+B30/EIT_SpCk_TotalsByRelSite!$D$20</f>
        <v>6.0866094591897832E-3</v>
      </c>
      <c r="N30">
        <f>N29+C30/EIT_SpCk_TotalsByRelSite!$D$20</f>
        <v>0</v>
      </c>
      <c r="O30">
        <f>O29+D30/EIT_SpCk_TotalsByRelSite!$D$20</f>
        <v>0</v>
      </c>
      <c r="P30">
        <f>P29+E30/EIT_SpCk_TotalsByRelSite!$D$20</f>
        <v>0</v>
      </c>
      <c r="Q30">
        <f>Q29+F30/EIT_SpCk_TotalsByRelSite!$D$20</f>
        <v>0</v>
      </c>
      <c r="R30">
        <f>R29+H30/EIT_SpCk_TotalsByRelSite!$D$20</f>
        <v>0</v>
      </c>
    </row>
    <row r="31" spans="1:18">
      <c r="A31" s="10">
        <v>45661</v>
      </c>
      <c r="B31">
        <v>2</v>
      </c>
      <c r="L31" s="10">
        <f t="shared" si="1"/>
        <v>45661</v>
      </c>
      <c r="M31">
        <f>M30+B31/EIT_SpCk_TotalsByRelSite!$D$20</f>
        <v>6.2861704250648581E-3</v>
      </c>
      <c r="N31">
        <f>N30+C31/EIT_SpCk_TotalsByRelSite!$D$20</f>
        <v>0</v>
      </c>
      <c r="O31">
        <f>O30+D31/EIT_SpCk_TotalsByRelSite!$D$20</f>
        <v>0</v>
      </c>
      <c r="P31">
        <f>P30+E31/EIT_SpCk_TotalsByRelSite!$D$20</f>
        <v>0</v>
      </c>
      <c r="Q31">
        <f>Q30+F31/EIT_SpCk_TotalsByRelSite!$D$20</f>
        <v>0</v>
      </c>
      <c r="R31">
        <f>R30+H31/EIT_SpCk_TotalsByRelSite!$D$20</f>
        <v>0</v>
      </c>
    </row>
    <row r="32" spans="1:18">
      <c r="A32" s="10">
        <v>45662</v>
      </c>
      <c r="B32">
        <v>2</v>
      </c>
      <c r="L32" s="10">
        <f t="shared" si="1"/>
        <v>45662</v>
      </c>
      <c r="M32">
        <f>M31+B32/EIT_SpCk_TotalsByRelSite!$D$20</f>
        <v>6.485731390939933E-3</v>
      </c>
      <c r="N32">
        <f>N31+C32/EIT_SpCk_TotalsByRelSite!$D$20</f>
        <v>0</v>
      </c>
      <c r="O32">
        <f>O31+D32/EIT_SpCk_TotalsByRelSite!$D$20</f>
        <v>0</v>
      </c>
      <c r="P32">
        <f>P31+E32/EIT_SpCk_TotalsByRelSite!$D$20</f>
        <v>0</v>
      </c>
      <c r="Q32">
        <f>Q31+F32/EIT_SpCk_TotalsByRelSite!$D$20</f>
        <v>0</v>
      </c>
      <c r="R32">
        <f>R31+H32/EIT_SpCk_TotalsByRelSite!$D$20</f>
        <v>0</v>
      </c>
    </row>
    <row r="33" spans="1:18">
      <c r="A33" s="10">
        <v>45663</v>
      </c>
      <c r="B33">
        <v>1</v>
      </c>
      <c r="L33" s="10">
        <f t="shared" si="1"/>
        <v>45663</v>
      </c>
      <c r="M33">
        <f>M32+B33/EIT_SpCk_TotalsByRelSite!$D$20</f>
        <v>6.58551187387747E-3</v>
      </c>
      <c r="N33">
        <f>N32+C33/EIT_SpCk_TotalsByRelSite!$D$20</f>
        <v>0</v>
      </c>
      <c r="O33">
        <f>O32+D33/EIT_SpCk_TotalsByRelSite!$D$20</f>
        <v>0</v>
      </c>
      <c r="P33">
        <f>P32+E33/EIT_SpCk_TotalsByRelSite!$D$20</f>
        <v>0</v>
      </c>
      <c r="Q33">
        <f>Q32+F33/EIT_SpCk_TotalsByRelSite!$D$20</f>
        <v>0</v>
      </c>
      <c r="R33">
        <f>R32+H33/EIT_SpCk_TotalsByRelSite!$D$20</f>
        <v>0</v>
      </c>
    </row>
    <row r="34" spans="1:18">
      <c r="A34" s="10">
        <v>45665</v>
      </c>
      <c r="B34">
        <v>1</v>
      </c>
      <c r="C34">
        <v>1</v>
      </c>
      <c r="L34" s="10">
        <f t="shared" si="1"/>
        <v>45665</v>
      </c>
      <c r="M34">
        <f>M33+B34/EIT_SpCk_TotalsByRelSite!$D$20</f>
        <v>6.685292356815007E-3</v>
      </c>
      <c r="N34">
        <f>N33+C34/EIT_SpCk_TotalsByRelSite!$D$20</f>
        <v>9.9780482937537424E-5</v>
      </c>
      <c r="O34">
        <f>O33+D34/EIT_SpCk_TotalsByRelSite!$D$20</f>
        <v>0</v>
      </c>
      <c r="P34">
        <f>P33+E34/EIT_SpCk_TotalsByRelSite!$D$20</f>
        <v>0</v>
      </c>
      <c r="Q34">
        <f>Q33+F34/EIT_SpCk_TotalsByRelSite!$D$20</f>
        <v>0</v>
      </c>
      <c r="R34">
        <f>R33+H34/EIT_SpCk_TotalsByRelSite!$D$20</f>
        <v>0</v>
      </c>
    </row>
    <row r="35" spans="1:18">
      <c r="A35" s="10">
        <v>45666</v>
      </c>
      <c r="B35">
        <v>1</v>
      </c>
      <c r="L35" s="10">
        <f t="shared" si="1"/>
        <v>45666</v>
      </c>
      <c r="M35">
        <f>M34+B35/EIT_SpCk_TotalsByRelSite!$D$20</f>
        <v>6.785072839752544E-3</v>
      </c>
      <c r="N35">
        <f>N34+C35/EIT_SpCk_TotalsByRelSite!$D$20</f>
        <v>9.9780482937537424E-5</v>
      </c>
      <c r="O35">
        <f>O34+D35/EIT_SpCk_TotalsByRelSite!$D$20</f>
        <v>0</v>
      </c>
      <c r="P35">
        <f>P34+E35/EIT_SpCk_TotalsByRelSite!$D$20</f>
        <v>0</v>
      </c>
      <c r="Q35">
        <f>Q34+F35/EIT_SpCk_TotalsByRelSite!$D$20</f>
        <v>0</v>
      </c>
      <c r="R35">
        <f>R34+H35/EIT_SpCk_TotalsByRelSite!$D$20</f>
        <v>0</v>
      </c>
    </row>
    <row r="36" spans="1:18">
      <c r="A36" s="10">
        <v>45667</v>
      </c>
      <c r="B36">
        <v>2</v>
      </c>
      <c r="L36" s="10">
        <f t="shared" si="1"/>
        <v>45667</v>
      </c>
      <c r="M36">
        <f>M35+B36/EIT_SpCk_TotalsByRelSite!$D$20</f>
        <v>6.9846338056276189E-3</v>
      </c>
      <c r="N36">
        <f>N35+C36/EIT_SpCk_TotalsByRelSite!$D$20</f>
        <v>9.9780482937537424E-5</v>
      </c>
      <c r="O36">
        <f>O35+D36/EIT_SpCk_TotalsByRelSite!$D$20</f>
        <v>0</v>
      </c>
      <c r="P36">
        <f>P35+E36/EIT_SpCk_TotalsByRelSite!$D$20</f>
        <v>0</v>
      </c>
      <c r="Q36">
        <f>Q35+F36/EIT_SpCk_TotalsByRelSite!$D$20</f>
        <v>0</v>
      </c>
      <c r="R36">
        <f>R35+H36/EIT_SpCk_TotalsByRelSite!$D$20</f>
        <v>0</v>
      </c>
    </row>
    <row r="37" spans="1:18">
      <c r="A37" s="10">
        <v>45668</v>
      </c>
      <c r="B37">
        <v>3</v>
      </c>
      <c r="C37">
        <v>2</v>
      </c>
      <c r="L37" s="10">
        <f t="shared" si="1"/>
        <v>45668</v>
      </c>
      <c r="M37">
        <f>M36+B37/EIT_SpCk_TotalsByRelSite!$D$20</f>
        <v>7.2839752544402309E-3</v>
      </c>
      <c r="N37">
        <f>N36+C37/EIT_SpCk_TotalsByRelSite!$D$20</f>
        <v>2.9934144881261224E-4</v>
      </c>
      <c r="O37">
        <f>O36+D37/EIT_SpCk_TotalsByRelSite!$D$20</f>
        <v>0</v>
      </c>
      <c r="P37">
        <f>P36+E37/EIT_SpCk_TotalsByRelSite!$D$20</f>
        <v>0</v>
      </c>
      <c r="Q37">
        <f>Q36+F37/EIT_SpCk_TotalsByRelSite!$D$20</f>
        <v>0</v>
      </c>
      <c r="R37">
        <f>R36+H37/EIT_SpCk_TotalsByRelSite!$D$20</f>
        <v>0</v>
      </c>
    </row>
    <row r="38" spans="1:18">
      <c r="A38" s="10">
        <v>45669</v>
      </c>
      <c r="C38">
        <v>4</v>
      </c>
      <c r="L38" s="10">
        <f t="shared" si="1"/>
        <v>45669</v>
      </c>
      <c r="M38">
        <f>M37+B38/EIT_SpCk_TotalsByRelSite!$D$20</f>
        <v>7.2839752544402309E-3</v>
      </c>
      <c r="N38">
        <f>N37+C38/EIT_SpCk_TotalsByRelSite!$D$20</f>
        <v>6.9846338056276194E-4</v>
      </c>
      <c r="O38">
        <f>O37+D38/EIT_SpCk_TotalsByRelSite!$D$20</f>
        <v>0</v>
      </c>
      <c r="P38">
        <f>P37+E38/EIT_SpCk_TotalsByRelSite!$D$20</f>
        <v>0</v>
      </c>
      <c r="Q38">
        <f>Q37+F38/EIT_SpCk_TotalsByRelSite!$D$20</f>
        <v>0</v>
      </c>
      <c r="R38">
        <f>R37+H38/EIT_SpCk_TotalsByRelSite!$D$20</f>
        <v>0</v>
      </c>
    </row>
    <row r="39" spans="1:18">
      <c r="A39" s="10">
        <v>45670</v>
      </c>
      <c r="B39">
        <v>1</v>
      </c>
      <c r="C39">
        <v>4</v>
      </c>
      <c r="L39" s="10">
        <f t="shared" si="1"/>
        <v>45670</v>
      </c>
      <c r="M39">
        <f>M38+B39/EIT_SpCk_TotalsByRelSite!$D$20</f>
        <v>7.3837557373777679E-3</v>
      </c>
      <c r="N39">
        <f>N38+C39/EIT_SpCk_TotalsByRelSite!$D$20</f>
        <v>1.0975853123129115E-3</v>
      </c>
      <c r="O39">
        <f>O38+D39/EIT_SpCk_TotalsByRelSite!$D$20</f>
        <v>0</v>
      </c>
      <c r="P39">
        <f>P38+E39/EIT_SpCk_TotalsByRelSite!$D$20</f>
        <v>0</v>
      </c>
      <c r="Q39">
        <f>Q38+F39/EIT_SpCk_TotalsByRelSite!$D$20</f>
        <v>0</v>
      </c>
      <c r="R39">
        <f>R38+H39/EIT_SpCk_TotalsByRelSite!$D$20</f>
        <v>0</v>
      </c>
    </row>
    <row r="40" spans="1:18">
      <c r="A40" s="10">
        <v>45671</v>
      </c>
      <c r="B40">
        <v>1</v>
      </c>
      <c r="C40">
        <v>4</v>
      </c>
      <c r="L40" s="10">
        <f t="shared" si="1"/>
        <v>45671</v>
      </c>
      <c r="M40">
        <f>M39+B40/EIT_SpCk_TotalsByRelSite!$D$20</f>
        <v>7.4835362203153049E-3</v>
      </c>
      <c r="N40">
        <f>N39+C40/EIT_SpCk_TotalsByRelSite!$D$20</f>
        <v>1.4967072440630613E-3</v>
      </c>
      <c r="O40">
        <f>O39+D40/EIT_SpCk_TotalsByRelSite!$D$20</f>
        <v>0</v>
      </c>
      <c r="P40">
        <f>P39+E40/EIT_SpCk_TotalsByRelSite!$D$20</f>
        <v>0</v>
      </c>
      <c r="Q40">
        <f>Q39+F40/EIT_SpCk_TotalsByRelSite!$D$20</f>
        <v>0</v>
      </c>
      <c r="R40">
        <f>R39+H40/EIT_SpCk_TotalsByRelSite!$D$20</f>
        <v>0</v>
      </c>
    </row>
    <row r="41" spans="1:18">
      <c r="A41" s="10">
        <v>45672</v>
      </c>
      <c r="B41">
        <v>2</v>
      </c>
      <c r="C41">
        <v>3</v>
      </c>
      <c r="L41" s="10">
        <f t="shared" si="1"/>
        <v>45672</v>
      </c>
      <c r="M41">
        <f>M40+B41/EIT_SpCk_TotalsByRelSite!$D$20</f>
        <v>7.6830971861903798E-3</v>
      </c>
      <c r="N41">
        <f>N40+C41/EIT_SpCk_TotalsByRelSite!$D$20</f>
        <v>1.7960486928756737E-3</v>
      </c>
      <c r="O41">
        <f>O40+D41/EIT_SpCk_TotalsByRelSite!$D$20</f>
        <v>0</v>
      </c>
      <c r="P41">
        <f>P40+E41/EIT_SpCk_TotalsByRelSite!$D$20</f>
        <v>0</v>
      </c>
      <c r="Q41">
        <f>Q40+F41/EIT_SpCk_TotalsByRelSite!$D$20</f>
        <v>0</v>
      </c>
      <c r="R41">
        <f>R40+H41/EIT_SpCk_TotalsByRelSite!$D$20</f>
        <v>0</v>
      </c>
    </row>
    <row r="42" spans="1:18">
      <c r="A42" s="10">
        <v>45673</v>
      </c>
      <c r="B42">
        <v>2</v>
      </c>
      <c r="C42">
        <v>2</v>
      </c>
      <c r="L42" s="10">
        <f t="shared" si="1"/>
        <v>45673</v>
      </c>
      <c r="M42">
        <f>M41+B42/EIT_SpCk_TotalsByRelSite!$D$20</f>
        <v>7.8826581520654547E-3</v>
      </c>
      <c r="N42">
        <f>N41+C42/EIT_SpCk_TotalsByRelSite!$D$20</f>
        <v>1.9956096587507486E-3</v>
      </c>
      <c r="O42">
        <f>O41+D42/EIT_SpCk_TotalsByRelSite!$D$20</f>
        <v>0</v>
      </c>
      <c r="P42">
        <f>P41+E42/EIT_SpCk_TotalsByRelSite!$D$20</f>
        <v>0</v>
      </c>
      <c r="Q42">
        <f>Q41+F42/EIT_SpCk_TotalsByRelSite!$D$20</f>
        <v>0</v>
      </c>
      <c r="R42">
        <f>R41+H42/EIT_SpCk_TotalsByRelSite!$D$20</f>
        <v>0</v>
      </c>
    </row>
    <row r="43" spans="1:18">
      <c r="A43" s="10">
        <v>45674</v>
      </c>
      <c r="B43">
        <v>4</v>
      </c>
      <c r="C43">
        <v>5</v>
      </c>
      <c r="L43" s="10">
        <f t="shared" si="1"/>
        <v>45674</v>
      </c>
      <c r="M43">
        <f>M42+B43/EIT_SpCk_TotalsByRelSite!$D$20</f>
        <v>8.2817800838156045E-3</v>
      </c>
      <c r="N43">
        <f>N42+C43/EIT_SpCk_TotalsByRelSite!$D$20</f>
        <v>2.4945120734384358E-3</v>
      </c>
      <c r="O43">
        <f>O42+D43/EIT_SpCk_TotalsByRelSite!$D$20</f>
        <v>0</v>
      </c>
      <c r="P43">
        <f>P42+E43/EIT_SpCk_TotalsByRelSite!$D$20</f>
        <v>0</v>
      </c>
      <c r="Q43">
        <f>Q42+F43/EIT_SpCk_TotalsByRelSite!$D$20</f>
        <v>0</v>
      </c>
      <c r="R43">
        <f>R42+H43/EIT_SpCk_TotalsByRelSite!$D$20</f>
        <v>0</v>
      </c>
    </row>
    <row r="44" spans="1:18">
      <c r="A44" s="10">
        <v>45676</v>
      </c>
      <c r="C44">
        <v>1</v>
      </c>
      <c r="L44" s="10">
        <f t="shared" si="1"/>
        <v>45676</v>
      </c>
      <c r="M44">
        <f>M43+B44/EIT_SpCk_TotalsByRelSite!$D$20</f>
        <v>8.2817800838156045E-3</v>
      </c>
      <c r="N44">
        <f>N43+C44/EIT_SpCk_TotalsByRelSite!$D$20</f>
        <v>2.5942925563759733E-3</v>
      </c>
      <c r="O44">
        <f>O43+D44/EIT_SpCk_TotalsByRelSite!$D$20</f>
        <v>0</v>
      </c>
      <c r="P44">
        <f>P43+E44/EIT_SpCk_TotalsByRelSite!$D$20</f>
        <v>0</v>
      </c>
      <c r="Q44">
        <f>Q43+F44/EIT_SpCk_TotalsByRelSite!$D$20</f>
        <v>0</v>
      </c>
      <c r="R44">
        <f>R43+H44/EIT_SpCk_TotalsByRelSite!$D$20</f>
        <v>0</v>
      </c>
    </row>
    <row r="45" spans="1:18">
      <c r="A45" s="10">
        <v>45677</v>
      </c>
      <c r="C45">
        <v>2</v>
      </c>
      <c r="L45" s="10">
        <f t="shared" si="1"/>
        <v>45677</v>
      </c>
      <c r="M45">
        <f>M44+B45/EIT_SpCk_TotalsByRelSite!$D$20</f>
        <v>8.2817800838156045E-3</v>
      </c>
      <c r="N45">
        <f>N44+C45/EIT_SpCk_TotalsByRelSite!$D$20</f>
        <v>2.7938535222510482E-3</v>
      </c>
      <c r="O45">
        <f>O44+D45/EIT_SpCk_TotalsByRelSite!$D$20</f>
        <v>0</v>
      </c>
      <c r="P45">
        <f>P44+E45/EIT_SpCk_TotalsByRelSite!$D$20</f>
        <v>0</v>
      </c>
      <c r="Q45">
        <f>Q44+F45/EIT_SpCk_TotalsByRelSite!$D$20</f>
        <v>0</v>
      </c>
      <c r="R45">
        <f>R44+H45/EIT_SpCk_TotalsByRelSite!$D$20</f>
        <v>0</v>
      </c>
    </row>
    <row r="46" spans="1:18">
      <c r="A46" s="10">
        <v>45678</v>
      </c>
      <c r="B46">
        <v>1</v>
      </c>
      <c r="C46">
        <v>2</v>
      </c>
      <c r="L46" s="10">
        <f t="shared" si="1"/>
        <v>45678</v>
      </c>
      <c r="M46">
        <f>M45+B46/EIT_SpCk_TotalsByRelSite!$D$20</f>
        <v>8.3815605667531424E-3</v>
      </c>
      <c r="N46">
        <f>N45+C46/EIT_SpCk_TotalsByRelSite!$D$20</f>
        <v>2.9934144881261231E-3</v>
      </c>
      <c r="O46">
        <f>O45+D46/EIT_SpCk_TotalsByRelSite!$D$20</f>
        <v>0</v>
      </c>
      <c r="P46">
        <f>P45+E46/EIT_SpCk_TotalsByRelSite!$D$20</f>
        <v>0</v>
      </c>
      <c r="Q46">
        <f>Q45+F46/EIT_SpCk_TotalsByRelSite!$D$20</f>
        <v>0</v>
      </c>
      <c r="R46">
        <f>R45+H46/EIT_SpCk_TotalsByRelSite!$D$20</f>
        <v>0</v>
      </c>
    </row>
    <row r="47" spans="1:18">
      <c r="A47" s="10">
        <v>45679</v>
      </c>
      <c r="C47">
        <v>1</v>
      </c>
      <c r="L47" s="10">
        <f t="shared" ref="L47:L110" si="2">A47</f>
        <v>45679</v>
      </c>
      <c r="M47">
        <f>M46+B47/EIT_SpCk_TotalsByRelSite!$D$20</f>
        <v>8.3815605667531424E-3</v>
      </c>
      <c r="N47">
        <f>N46+C47/EIT_SpCk_TotalsByRelSite!$D$20</f>
        <v>3.0931949710636605E-3</v>
      </c>
      <c r="O47">
        <f>O46+D47/EIT_SpCk_TotalsByRelSite!$D$20</f>
        <v>0</v>
      </c>
      <c r="P47">
        <f>P46+E47/EIT_SpCk_TotalsByRelSite!$D$20</f>
        <v>0</v>
      </c>
      <c r="Q47">
        <f>Q46+F47/EIT_SpCk_TotalsByRelSite!$D$20</f>
        <v>0</v>
      </c>
      <c r="R47">
        <f>R46+H47/EIT_SpCk_TotalsByRelSite!$D$20</f>
        <v>0</v>
      </c>
    </row>
    <row r="48" spans="1:18">
      <c r="A48" s="10">
        <v>45680</v>
      </c>
      <c r="C48">
        <v>1</v>
      </c>
      <c r="L48" s="10">
        <f t="shared" si="2"/>
        <v>45680</v>
      </c>
      <c r="M48">
        <f>M47+B48/EIT_SpCk_TotalsByRelSite!$D$20</f>
        <v>8.3815605667531424E-3</v>
      </c>
      <c r="N48">
        <f>N47+C48/EIT_SpCk_TotalsByRelSite!$D$20</f>
        <v>3.192975454001198E-3</v>
      </c>
      <c r="O48">
        <f>O47+D48/EIT_SpCk_TotalsByRelSite!$D$20</f>
        <v>0</v>
      </c>
      <c r="P48">
        <f>P47+E48/EIT_SpCk_TotalsByRelSite!$D$20</f>
        <v>0</v>
      </c>
      <c r="Q48">
        <f>Q47+F48/EIT_SpCk_TotalsByRelSite!$D$20</f>
        <v>0</v>
      </c>
      <c r="R48">
        <f>R47+H48/EIT_SpCk_TotalsByRelSite!$D$20</f>
        <v>0</v>
      </c>
    </row>
    <row r="49" spans="1:18">
      <c r="A49" s="10">
        <v>45681</v>
      </c>
      <c r="C49">
        <v>2</v>
      </c>
      <c r="L49" s="10">
        <f t="shared" si="2"/>
        <v>45681</v>
      </c>
      <c r="M49">
        <f>M48+B49/EIT_SpCk_TotalsByRelSite!$D$20</f>
        <v>8.3815605667531424E-3</v>
      </c>
      <c r="N49">
        <f>N48+C49/EIT_SpCk_TotalsByRelSite!$D$20</f>
        <v>3.3925364198762729E-3</v>
      </c>
      <c r="O49">
        <f>O48+D49/EIT_SpCk_TotalsByRelSite!$D$20</f>
        <v>0</v>
      </c>
      <c r="P49">
        <f>P48+E49/EIT_SpCk_TotalsByRelSite!$D$20</f>
        <v>0</v>
      </c>
      <c r="Q49">
        <f>Q48+F49/EIT_SpCk_TotalsByRelSite!$D$20</f>
        <v>0</v>
      </c>
      <c r="R49">
        <f>R48+H49/EIT_SpCk_TotalsByRelSite!$D$20</f>
        <v>0</v>
      </c>
    </row>
    <row r="50" spans="1:18">
      <c r="A50" s="10">
        <v>45682</v>
      </c>
      <c r="C50">
        <v>2</v>
      </c>
      <c r="L50" s="10">
        <f t="shared" si="2"/>
        <v>45682</v>
      </c>
      <c r="M50">
        <f>M49+B50/EIT_SpCk_TotalsByRelSite!$D$20</f>
        <v>8.3815605667531424E-3</v>
      </c>
      <c r="N50">
        <f>N49+C50/EIT_SpCk_TotalsByRelSite!$D$20</f>
        <v>3.5920973857513478E-3</v>
      </c>
      <c r="O50">
        <f>O49+D50/EIT_SpCk_TotalsByRelSite!$D$20</f>
        <v>0</v>
      </c>
      <c r="P50">
        <f>P49+E50/EIT_SpCk_TotalsByRelSite!$D$20</f>
        <v>0</v>
      </c>
      <c r="Q50">
        <f>Q49+F50/EIT_SpCk_TotalsByRelSite!$D$20</f>
        <v>0</v>
      </c>
      <c r="R50">
        <f>R49+H50/EIT_SpCk_TotalsByRelSite!$D$20</f>
        <v>0</v>
      </c>
    </row>
    <row r="51" spans="1:18">
      <c r="A51" s="10">
        <v>45683</v>
      </c>
      <c r="C51">
        <v>2</v>
      </c>
      <c r="L51" s="10">
        <f t="shared" si="2"/>
        <v>45683</v>
      </c>
      <c r="M51">
        <f>M50+B51/EIT_SpCk_TotalsByRelSite!$D$20</f>
        <v>8.3815605667531424E-3</v>
      </c>
      <c r="N51">
        <f>N50+C51/EIT_SpCk_TotalsByRelSite!$D$20</f>
        <v>3.7916583516264227E-3</v>
      </c>
      <c r="O51">
        <f>O50+D51/EIT_SpCk_TotalsByRelSite!$D$20</f>
        <v>0</v>
      </c>
      <c r="P51">
        <f>P50+E51/EIT_SpCk_TotalsByRelSite!$D$20</f>
        <v>0</v>
      </c>
      <c r="Q51">
        <f>Q50+F51/EIT_SpCk_TotalsByRelSite!$D$20</f>
        <v>0</v>
      </c>
      <c r="R51">
        <f>R50+H51/EIT_SpCk_TotalsByRelSite!$D$20</f>
        <v>0</v>
      </c>
    </row>
    <row r="52" spans="1:18">
      <c r="A52" s="10">
        <v>45684</v>
      </c>
      <c r="C52">
        <v>1</v>
      </c>
      <c r="L52" s="10">
        <f t="shared" si="2"/>
        <v>45684</v>
      </c>
      <c r="M52">
        <f>M51+B52/EIT_SpCk_TotalsByRelSite!$D$20</f>
        <v>8.3815605667531424E-3</v>
      </c>
      <c r="N52">
        <f>N51+C52/EIT_SpCk_TotalsByRelSite!$D$20</f>
        <v>3.8914388345639601E-3</v>
      </c>
      <c r="O52">
        <f>O51+D52/EIT_SpCk_TotalsByRelSite!$D$20</f>
        <v>0</v>
      </c>
      <c r="P52">
        <f>P51+E52/EIT_SpCk_TotalsByRelSite!$D$20</f>
        <v>0</v>
      </c>
      <c r="Q52">
        <f>Q51+F52/EIT_SpCk_TotalsByRelSite!$D$20</f>
        <v>0</v>
      </c>
      <c r="R52">
        <f>R51+H52/EIT_SpCk_TotalsByRelSite!$D$20</f>
        <v>0</v>
      </c>
    </row>
    <row r="53" spans="1:18">
      <c r="A53" s="10">
        <v>45685</v>
      </c>
      <c r="C53">
        <v>3</v>
      </c>
      <c r="L53" s="10">
        <f t="shared" si="2"/>
        <v>45685</v>
      </c>
      <c r="M53">
        <f>M52+B53/EIT_SpCk_TotalsByRelSite!$D$20</f>
        <v>8.3815605667531424E-3</v>
      </c>
      <c r="N53">
        <f>N52+C53/EIT_SpCk_TotalsByRelSite!$D$20</f>
        <v>4.1907802833765721E-3</v>
      </c>
      <c r="O53">
        <f>O52+D53/EIT_SpCk_TotalsByRelSite!$D$20</f>
        <v>0</v>
      </c>
      <c r="P53">
        <f>P52+E53/EIT_SpCk_TotalsByRelSite!$D$20</f>
        <v>0</v>
      </c>
      <c r="Q53">
        <f>Q52+F53/EIT_SpCk_TotalsByRelSite!$D$20</f>
        <v>0</v>
      </c>
      <c r="R53">
        <f>R52+H53/EIT_SpCk_TotalsByRelSite!$D$20</f>
        <v>0</v>
      </c>
    </row>
    <row r="54" spans="1:18">
      <c r="A54" s="10">
        <v>45686</v>
      </c>
      <c r="C54">
        <v>1</v>
      </c>
      <c r="L54" s="10">
        <f t="shared" si="2"/>
        <v>45686</v>
      </c>
      <c r="M54">
        <f>M53+B54/EIT_SpCk_TotalsByRelSite!$D$20</f>
        <v>8.3815605667531424E-3</v>
      </c>
      <c r="N54">
        <f>N53+C54/EIT_SpCk_TotalsByRelSite!$D$20</f>
        <v>4.2905607663141091E-3</v>
      </c>
      <c r="O54">
        <f>O53+D54/EIT_SpCk_TotalsByRelSite!$D$20</f>
        <v>0</v>
      </c>
      <c r="P54">
        <f>P53+E54/EIT_SpCk_TotalsByRelSite!$D$20</f>
        <v>0</v>
      </c>
      <c r="Q54">
        <f>Q53+F54/EIT_SpCk_TotalsByRelSite!$D$20</f>
        <v>0</v>
      </c>
      <c r="R54">
        <f>R53+H54/EIT_SpCk_TotalsByRelSite!$D$20</f>
        <v>0</v>
      </c>
    </row>
    <row r="55" spans="1:18">
      <c r="A55" s="10">
        <v>45687</v>
      </c>
      <c r="C55">
        <v>4</v>
      </c>
      <c r="L55" s="10">
        <f t="shared" si="2"/>
        <v>45687</v>
      </c>
      <c r="M55">
        <f>M54+B55/EIT_SpCk_TotalsByRelSite!$D$20</f>
        <v>8.3815605667531424E-3</v>
      </c>
      <c r="N55">
        <f>N54+C55/EIT_SpCk_TotalsByRelSite!$D$20</f>
        <v>4.6896826980642589E-3</v>
      </c>
      <c r="O55">
        <f>O54+D55/EIT_SpCk_TotalsByRelSite!$D$20</f>
        <v>0</v>
      </c>
      <c r="P55">
        <f>P54+E55/EIT_SpCk_TotalsByRelSite!$D$20</f>
        <v>0</v>
      </c>
      <c r="Q55">
        <f>Q54+F55/EIT_SpCk_TotalsByRelSite!$D$20</f>
        <v>0</v>
      </c>
      <c r="R55">
        <f>R54+H55/EIT_SpCk_TotalsByRelSite!$D$20</f>
        <v>0</v>
      </c>
    </row>
    <row r="56" spans="1:18">
      <c r="A56" s="10">
        <v>45688</v>
      </c>
      <c r="C56">
        <v>2</v>
      </c>
      <c r="L56" s="10">
        <f t="shared" si="2"/>
        <v>45688</v>
      </c>
      <c r="M56">
        <f>M55+B56/EIT_SpCk_TotalsByRelSite!$D$20</f>
        <v>8.3815605667531424E-3</v>
      </c>
      <c r="N56">
        <f>N55+C56/EIT_SpCk_TotalsByRelSite!$D$20</f>
        <v>4.8892436639393338E-3</v>
      </c>
      <c r="O56">
        <f>O55+D56/EIT_SpCk_TotalsByRelSite!$D$20</f>
        <v>0</v>
      </c>
      <c r="P56">
        <f>P55+E56/EIT_SpCk_TotalsByRelSite!$D$20</f>
        <v>0</v>
      </c>
      <c r="Q56">
        <f>Q55+F56/EIT_SpCk_TotalsByRelSite!$D$20</f>
        <v>0</v>
      </c>
      <c r="R56">
        <f>R55+H56/EIT_SpCk_TotalsByRelSite!$D$20</f>
        <v>0</v>
      </c>
    </row>
    <row r="57" spans="1:18">
      <c r="A57" s="10">
        <v>45689</v>
      </c>
      <c r="C57">
        <v>1</v>
      </c>
      <c r="L57" s="10">
        <f t="shared" si="2"/>
        <v>45689</v>
      </c>
      <c r="M57">
        <f>M56+B57/EIT_SpCk_TotalsByRelSite!$D$20</f>
        <v>8.3815605667531424E-3</v>
      </c>
      <c r="N57">
        <f>N56+C57/EIT_SpCk_TotalsByRelSite!$D$20</f>
        <v>4.9890241468768708E-3</v>
      </c>
      <c r="O57">
        <f>O56+D57/EIT_SpCk_TotalsByRelSite!$D$20</f>
        <v>0</v>
      </c>
      <c r="P57">
        <f>P56+E57/EIT_SpCk_TotalsByRelSite!$D$20</f>
        <v>0</v>
      </c>
      <c r="Q57">
        <f>Q56+F57/EIT_SpCk_TotalsByRelSite!$D$20</f>
        <v>0</v>
      </c>
      <c r="R57">
        <f>R56+H57/EIT_SpCk_TotalsByRelSite!$D$20</f>
        <v>0</v>
      </c>
    </row>
    <row r="58" spans="1:18">
      <c r="A58" s="10">
        <v>45690</v>
      </c>
      <c r="C58">
        <v>1</v>
      </c>
      <c r="L58" s="10">
        <f t="shared" si="2"/>
        <v>45690</v>
      </c>
      <c r="M58">
        <f>M57+B58/EIT_SpCk_TotalsByRelSite!$D$20</f>
        <v>8.3815605667531424E-3</v>
      </c>
      <c r="N58">
        <f>N57+C58/EIT_SpCk_TotalsByRelSite!$D$20</f>
        <v>5.0888046298144078E-3</v>
      </c>
      <c r="O58">
        <f>O57+D58/EIT_SpCk_TotalsByRelSite!$D$20</f>
        <v>0</v>
      </c>
      <c r="P58">
        <f>P57+E58/EIT_SpCk_TotalsByRelSite!$D$20</f>
        <v>0</v>
      </c>
      <c r="Q58">
        <f>Q57+F58/EIT_SpCk_TotalsByRelSite!$D$20</f>
        <v>0</v>
      </c>
      <c r="R58">
        <f>R57+H58/EIT_SpCk_TotalsByRelSite!$D$20</f>
        <v>0</v>
      </c>
    </row>
    <row r="59" spans="1:18">
      <c r="A59" s="10">
        <v>45692</v>
      </c>
      <c r="C59">
        <v>5</v>
      </c>
      <c r="L59" s="10">
        <f t="shared" si="2"/>
        <v>45692</v>
      </c>
      <c r="M59">
        <f>M58+B59/EIT_SpCk_TotalsByRelSite!$D$20</f>
        <v>8.3815605667531424E-3</v>
      </c>
      <c r="N59">
        <f>N58+C59/EIT_SpCk_TotalsByRelSite!$D$20</f>
        <v>5.5877070445020946E-3</v>
      </c>
      <c r="O59">
        <f>O58+D59/EIT_SpCk_TotalsByRelSite!$D$20</f>
        <v>0</v>
      </c>
      <c r="P59">
        <f>P58+E59/EIT_SpCk_TotalsByRelSite!$D$20</f>
        <v>0</v>
      </c>
      <c r="Q59">
        <f>Q58+F59/EIT_SpCk_TotalsByRelSite!$D$20</f>
        <v>0</v>
      </c>
      <c r="R59">
        <f>R58+H59/EIT_SpCk_TotalsByRelSite!$D$20</f>
        <v>0</v>
      </c>
    </row>
    <row r="60" spans="1:18">
      <c r="A60" s="10">
        <v>45693</v>
      </c>
      <c r="C60">
        <v>5</v>
      </c>
      <c r="L60" s="10">
        <f t="shared" si="2"/>
        <v>45693</v>
      </c>
      <c r="M60">
        <f>M59+B60/EIT_SpCk_TotalsByRelSite!$D$20</f>
        <v>8.3815605667531424E-3</v>
      </c>
      <c r="N60">
        <f>N59+C60/EIT_SpCk_TotalsByRelSite!$D$20</f>
        <v>6.0866094591897815E-3</v>
      </c>
      <c r="O60">
        <f>O59+D60/EIT_SpCk_TotalsByRelSite!$D$20</f>
        <v>0</v>
      </c>
      <c r="P60">
        <f>P59+E60/EIT_SpCk_TotalsByRelSite!$D$20</f>
        <v>0</v>
      </c>
      <c r="Q60">
        <f>Q59+F60/EIT_SpCk_TotalsByRelSite!$D$20</f>
        <v>0</v>
      </c>
      <c r="R60">
        <f>R59+H60/EIT_SpCk_TotalsByRelSite!$D$20</f>
        <v>0</v>
      </c>
    </row>
    <row r="61" spans="1:18">
      <c r="A61" s="10">
        <v>45694</v>
      </c>
      <c r="C61">
        <v>2</v>
      </c>
      <c r="L61" s="10">
        <f t="shared" si="2"/>
        <v>45694</v>
      </c>
      <c r="M61">
        <f>M60+B61/EIT_SpCk_TotalsByRelSite!$D$20</f>
        <v>8.3815605667531424E-3</v>
      </c>
      <c r="N61">
        <f>N60+C61/EIT_SpCk_TotalsByRelSite!$D$20</f>
        <v>6.2861704250648564E-3</v>
      </c>
      <c r="O61">
        <f>O60+D61/EIT_SpCk_TotalsByRelSite!$D$20</f>
        <v>0</v>
      </c>
      <c r="P61">
        <f>P60+E61/EIT_SpCk_TotalsByRelSite!$D$20</f>
        <v>0</v>
      </c>
      <c r="Q61">
        <f>Q60+F61/EIT_SpCk_TotalsByRelSite!$D$20</f>
        <v>0</v>
      </c>
      <c r="R61">
        <f>R60+H61/EIT_SpCk_TotalsByRelSite!$D$20</f>
        <v>0</v>
      </c>
    </row>
    <row r="62" spans="1:18">
      <c r="A62" s="10">
        <v>45695</v>
      </c>
      <c r="C62">
        <v>5</v>
      </c>
      <c r="L62" s="10">
        <f t="shared" si="2"/>
        <v>45695</v>
      </c>
      <c r="M62">
        <f>M61+B62/EIT_SpCk_TotalsByRelSite!$D$20</f>
        <v>8.3815605667531424E-3</v>
      </c>
      <c r="N62">
        <f>N61+C62/EIT_SpCk_TotalsByRelSite!$D$20</f>
        <v>6.7850728397525432E-3</v>
      </c>
      <c r="O62">
        <f>O61+D62/EIT_SpCk_TotalsByRelSite!$D$20</f>
        <v>0</v>
      </c>
      <c r="P62">
        <f>P61+E62/EIT_SpCk_TotalsByRelSite!$D$20</f>
        <v>0</v>
      </c>
      <c r="Q62">
        <f>Q61+F62/EIT_SpCk_TotalsByRelSite!$D$20</f>
        <v>0</v>
      </c>
      <c r="R62">
        <f>R61+H62/EIT_SpCk_TotalsByRelSite!$D$20</f>
        <v>0</v>
      </c>
    </row>
    <row r="63" spans="1:18">
      <c r="A63" s="10">
        <v>45696</v>
      </c>
      <c r="C63">
        <v>1</v>
      </c>
      <c r="L63" s="10">
        <f t="shared" si="2"/>
        <v>45696</v>
      </c>
      <c r="M63">
        <f>M62+B63/EIT_SpCk_TotalsByRelSite!$D$20</f>
        <v>8.3815605667531424E-3</v>
      </c>
      <c r="N63">
        <f>N62+C63/EIT_SpCk_TotalsByRelSite!$D$20</f>
        <v>6.8848533226900802E-3</v>
      </c>
      <c r="O63">
        <f>O62+D63/EIT_SpCk_TotalsByRelSite!$D$20</f>
        <v>0</v>
      </c>
      <c r="P63">
        <f>P62+E63/EIT_SpCk_TotalsByRelSite!$D$20</f>
        <v>0</v>
      </c>
      <c r="Q63">
        <f>Q62+F63/EIT_SpCk_TotalsByRelSite!$D$20</f>
        <v>0</v>
      </c>
      <c r="R63">
        <f>R62+H63/EIT_SpCk_TotalsByRelSite!$D$20</f>
        <v>0</v>
      </c>
    </row>
    <row r="64" spans="1:18">
      <c r="A64" s="10">
        <v>45699</v>
      </c>
      <c r="C64">
        <v>1</v>
      </c>
      <c r="L64" s="10">
        <f t="shared" si="2"/>
        <v>45699</v>
      </c>
      <c r="M64">
        <f>M63+B64/EIT_SpCk_TotalsByRelSite!$D$20</f>
        <v>8.3815605667531424E-3</v>
      </c>
      <c r="N64">
        <f>N63+C64/EIT_SpCk_TotalsByRelSite!$D$20</f>
        <v>6.9846338056276172E-3</v>
      </c>
      <c r="O64">
        <f>O63+D64/EIT_SpCk_TotalsByRelSite!$D$20</f>
        <v>0</v>
      </c>
      <c r="P64">
        <f>P63+E64/EIT_SpCk_TotalsByRelSite!$D$20</f>
        <v>0</v>
      </c>
      <c r="Q64">
        <f>Q63+F64/EIT_SpCk_TotalsByRelSite!$D$20</f>
        <v>0</v>
      </c>
      <c r="R64">
        <f>R63+H64/EIT_SpCk_TotalsByRelSite!$D$20</f>
        <v>0</v>
      </c>
    </row>
    <row r="65" spans="1:18">
      <c r="A65" s="10">
        <v>45701</v>
      </c>
      <c r="C65">
        <v>5</v>
      </c>
      <c r="L65" s="10">
        <f t="shared" si="2"/>
        <v>45701</v>
      </c>
      <c r="M65">
        <f>M64+B65/EIT_SpCk_TotalsByRelSite!$D$20</f>
        <v>8.3815605667531424E-3</v>
      </c>
      <c r="N65">
        <f>N64+C65/EIT_SpCk_TotalsByRelSite!$D$20</f>
        <v>7.483536220315304E-3</v>
      </c>
      <c r="O65">
        <f>O64+D65/EIT_SpCk_TotalsByRelSite!$D$20</f>
        <v>0</v>
      </c>
      <c r="P65">
        <f>P64+E65/EIT_SpCk_TotalsByRelSite!$D$20</f>
        <v>0</v>
      </c>
      <c r="Q65">
        <f>Q64+F65/EIT_SpCk_TotalsByRelSite!$D$20</f>
        <v>0</v>
      </c>
      <c r="R65">
        <f>R64+H65/EIT_SpCk_TotalsByRelSite!$D$20</f>
        <v>0</v>
      </c>
    </row>
    <row r="66" spans="1:18">
      <c r="A66" s="10">
        <v>45702</v>
      </c>
      <c r="C66">
        <v>9</v>
      </c>
      <c r="L66" s="10">
        <f t="shared" si="2"/>
        <v>45702</v>
      </c>
      <c r="M66">
        <f>M65+B66/EIT_SpCk_TotalsByRelSite!$D$20</f>
        <v>8.3815605667531424E-3</v>
      </c>
      <c r="N66">
        <f>N65+C66/EIT_SpCk_TotalsByRelSite!$D$20</f>
        <v>8.3815605667531407E-3</v>
      </c>
      <c r="O66">
        <f>O65+D66/EIT_SpCk_TotalsByRelSite!$D$20</f>
        <v>0</v>
      </c>
      <c r="P66">
        <f>P65+E66/EIT_SpCk_TotalsByRelSite!$D$20</f>
        <v>0</v>
      </c>
      <c r="Q66">
        <f>Q65+F66/EIT_SpCk_TotalsByRelSite!$D$20</f>
        <v>0</v>
      </c>
      <c r="R66">
        <f>R65+H66/EIT_SpCk_TotalsByRelSite!$D$20</f>
        <v>0</v>
      </c>
    </row>
    <row r="67" spans="1:18">
      <c r="A67" s="10">
        <v>45703</v>
      </c>
      <c r="C67">
        <v>5</v>
      </c>
      <c r="L67" s="10">
        <f t="shared" si="2"/>
        <v>45703</v>
      </c>
      <c r="M67">
        <f>M66+B67/EIT_SpCk_TotalsByRelSite!$D$20</f>
        <v>8.3815605667531424E-3</v>
      </c>
      <c r="N67">
        <f>N66+C67/EIT_SpCk_TotalsByRelSite!$D$20</f>
        <v>8.8804629814408283E-3</v>
      </c>
      <c r="O67">
        <f>O66+D67/EIT_SpCk_TotalsByRelSite!$D$20</f>
        <v>0</v>
      </c>
      <c r="P67">
        <f>P66+E67/EIT_SpCk_TotalsByRelSite!$D$20</f>
        <v>0</v>
      </c>
      <c r="Q67">
        <f>Q66+F67/EIT_SpCk_TotalsByRelSite!$D$20</f>
        <v>0</v>
      </c>
      <c r="R67">
        <f>R66+H67/EIT_SpCk_TotalsByRelSite!$D$20</f>
        <v>0</v>
      </c>
    </row>
    <row r="68" spans="1:18">
      <c r="A68" s="10">
        <v>45704</v>
      </c>
      <c r="C68">
        <v>5</v>
      </c>
      <c r="L68" s="10">
        <f t="shared" si="2"/>
        <v>45704</v>
      </c>
      <c r="M68">
        <f>M67+B68/EIT_SpCk_TotalsByRelSite!$D$20</f>
        <v>8.3815605667531424E-3</v>
      </c>
      <c r="N68">
        <f>N67+C68/EIT_SpCk_TotalsByRelSite!$D$20</f>
        <v>9.379365396128516E-3</v>
      </c>
      <c r="O68">
        <f>O67+D68/EIT_SpCk_TotalsByRelSite!$D$20</f>
        <v>0</v>
      </c>
      <c r="P68">
        <f>P67+E68/EIT_SpCk_TotalsByRelSite!$D$20</f>
        <v>0</v>
      </c>
      <c r="Q68">
        <f>Q67+F68/EIT_SpCk_TotalsByRelSite!$D$20</f>
        <v>0</v>
      </c>
      <c r="R68">
        <f>R67+H68/EIT_SpCk_TotalsByRelSite!$D$20</f>
        <v>0</v>
      </c>
    </row>
    <row r="69" spans="1:18">
      <c r="A69" s="10">
        <v>45705</v>
      </c>
      <c r="C69">
        <v>2</v>
      </c>
      <c r="L69" s="10">
        <f t="shared" si="2"/>
        <v>45705</v>
      </c>
      <c r="M69">
        <f>M68+B69/EIT_SpCk_TotalsByRelSite!$D$20</f>
        <v>8.3815605667531424E-3</v>
      </c>
      <c r="N69">
        <f>N68+C69/EIT_SpCk_TotalsByRelSite!$D$20</f>
        <v>9.5789263620035901E-3</v>
      </c>
      <c r="O69">
        <f>O68+D69/EIT_SpCk_TotalsByRelSite!$D$20</f>
        <v>0</v>
      </c>
      <c r="P69">
        <f>P68+E69/EIT_SpCk_TotalsByRelSite!$D$20</f>
        <v>0</v>
      </c>
      <c r="Q69">
        <f>Q68+F69/EIT_SpCk_TotalsByRelSite!$D$20</f>
        <v>0</v>
      </c>
      <c r="R69">
        <f>R68+H69/EIT_SpCk_TotalsByRelSite!$D$20</f>
        <v>0</v>
      </c>
    </row>
    <row r="70" spans="1:18">
      <c r="A70" s="10">
        <v>45706</v>
      </c>
      <c r="C70">
        <v>1</v>
      </c>
      <c r="L70" s="10">
        <f t="shared" si="2"/>
        <v>45706</v>
      </c>
      <c r="M70">
        <f>M69+B70/EIT_SpCk_TotalsByRelSite!$D$20</f>
        <v>8.3815605667531424E-3</v>
      </c>
      <c r="N70">
        <f>N69+C70/EIT_SpCk_TotalsByRelSite!$D$20</f>
        <v>9.6787068449411279E-3</v>
      </c>
      <c r="O70">
        <f>O69+D70/EIT_SpCk_TotalsByRelSite!$D$20</f>
        <v>0</v>
      </c>
      <c r="P70">
        <f>P69+E70/EIT_SpCk_TotalsByRelSite!$D$20</f>
        <v>0</v>
      </c>
      <c r="Q70">
        <f>Q69+F70/EIT_SpCk_TotalsByRelSite!$D$20</f>
        <v>0</v>
      </c>
      <c r="R70">
        <f>R69+H70/EIT_SpCk_TotalsByRelSite!$D$20</f>
        <v>0</v>
      </c>
    </row>
    <row r="71" spans="1:18">
      <c r="A71" s="10">
        <v>45709</v>
      </c>
      <c r="C71">
        <v>1</v>
      </c>
      <c r="L71" s="10">
        <f t="shared" si="2"/>
        <v>45709</v>
      </c>
      <c r="M71">
        <f>M70+B71/EIT_SpCk_TotalsByRelSite!$D$20</f>
        <v>8.3815605667531424E-3</v>
      </c>
      <c r="N71">
        <f>N70+C71/EIT_SpCk_TotalsByRelSite!$D$20</f>
        <v>9.7784873278786658E-3</v>
      </c>
      <c r="O71">
        <f>O70+D71/EIT_SpCk_TotalsByRelSite!$D$20</f>
        <v>0</v>
      </c>
      <c r="P71">
        <f>P70+E71/EIT_SpCk_TotalsByRelSite!$D$20</f>
        <v>0</v>
      </c>
      <c r="Q71">
        <f>Q70+F71/EIT_SpCk_TotalsByRelSite!$D$20</f>
        <v>0</v>
      </c>
      <c r="R71">
        <f>R70+H71/EIT_SpCk_TotalsByRelSite!$D$20</f>
        <v>0</v>
      </c>
    </row>
    <row r="72" spans="1:18">
      <c r="A72" s="10">
        <v>45711</v>
      </c>
      <c r="L72" s="10">
        <f t="shared" si="2"/>
        <v>45711</v>
      </c>
      <c r="M72">
        <f>M71+B72/EIT_SpCk_TotalsByRelSite!$D$20</f>
        <v>8.3815605667531424E-3</v>
      </c>
      <c r="N72">
        <f>N71+C72/EIT_SpCk_TotalsByRelSite!$D$20</f>
        <v>9.7784873278786658E-3</v>
      </c>
      <c r="O72">
        <f>O71+D72/EIT_SpCk_TotalsByRelSite!$D$20</f>
        <v>0</v>
      </c>
      <c r="P72">
        <f>P71+E72/EIT_SpCk_TotalsByRelSite!$D$20</f>
        <v>0</v>
      </c>
      <c r="Q72">
        <f>Q71+F72/EIT_SpCk_TotalsByRelSite!$D$20</f>
        <v>0</v>
      </c>
      <c r="R72">
        <f>R71+H72/EIT_SpCk_TotalsByRelSite!$D$20</f>
        <v>0</v>
      </c>
    </row>
    <row r="73" spans="1:18">
      <c r="A73" s="10">
        <v>45712</v>
      </c>
      <c r="C73">
        <v>1</v>
      </c>
      <c r="L73" s="10">
        <f t="shared" si="2"/>
        <v>45712</v>
      </c>
      <c r="M73">
        <f>M72+B73/EIT_SpCk_TotalsByRelSite!$D$20</f>
        <v>8.3815605667531424E-3</v>
      </c>
      <c r="N73">
        <f>N72+C73/EIT_SpCk_TotalsByRelSite!$D$20</f>
        <v>9.8782678108162037E-3</v>
      </c>
      <c r="O73">
        <f>O72+D73/EIT_SpCk_TotalsByRelSite!$D$20</f>
        <v>0</v>
      </c>
      <c r="P73">
        <f>P72+E73/EIT_SpCk_TotalsByRelSite!$D$20</f>
        <v>0</v>
      </c>
      <c r="Q73">
        <f>Q72+F73/EIT_SpCk_TotalsByRelSite!$D$20</f>
        <v>0</v>
      </c>
      <c r="R73">
        <f>R72+H73/EIT_SpCk_TotalsByRelSite!$D$20</f>
        <v>0</v>
      </c>
    </row>
    <row r="74" spans="1:18">
      <c r="A74" s="10">
        <v>45713</v>
      </c>
      <c r="C74">
        <v>1</v>
      </c>
      <c r="L74" s="10">
        <f t="shared" si="2"/>
        <v>45713</v>
      </c>
      <c r="M74">
        <f>M73+B74/EIT_SpCk_TotalsByRelSite!$D$20</f>
        <v>8.3815605667531424E-3</v>
      </c>
      <c r="N74">
        <f>N73+C74/EIT_SpCk_TotalsByRelSite!$D$20</f>
        <v>9.9780482937537416E-3</v>
      </c>
      <c r="O74">
        <f>O73+D74/EIT_SpCk_TotalsByRelSite!$D$20</f>
        <v>0</v>
      </c>
      <c r="P74">
        <f>P73+E74/EIT_SpCk_TotalsByRelSite!$D$20</f>
        <v>0</v>
      </c>
      <c r="Q74">
        <f>Q73+F74/EIT_SpCk_TotalsByRelSite!$D$20</f>
        <v>0</v>
      </c>
      <c r="R74">
        <f>R73+H74/EIT_SpCk_TotalsByRelSite!$D$20</f>
        <v>0</v>
      </c>
    </row>
    <row r="75" spans="1:18">
      <c r="A75" s="10">
        <v>45714</v>
      </c>
      <c r="L75" s="10">
        <f t="shared" si="2"/>
        <v>45714</v>
      </c>
      <c r="M75">
        <f>M74+B75/EIT_SpCk_TotalsByRelSite!$D$20</f>
        <v>8.3815605667531424E-3</v>
      </c>
      <c r="N75">
        <f>N74+C75/EIT_SpCk_TotalsByRelSite!$D$20</f>
        <v>9.9780482937537416E-3</v>
      </c>
      <c r="O75">
        <f>O74+D75/EIT_SpCk_TotalsByRelSite!$D$20</f>
        <v>0</v>
      </c>
      <c r="P75">
        <f>P74+E75/EIT_SpCk_TotalsByRelSite!$D$20</f>
        <v>0</v>
      </c>
      <c r="Q75">
        <f>Q74+F75/EIT_SpCk_TotalsByRelSite!$D$20</f>
        <v>0</v>
      </c>
      <c r="R75">
        <f>R74+H75/EIT_SpCk_TotalsByRelSite!$D$20</f>
        <v>0</v>
      </c>
    </row>
    <row r="76" spans="1:18">
      <c r="A76" s="10">
        <v>45715</v>
      </c>
      <c r="L76" s="10">
        <f t="shared" si="2"/>
        <v>45715</v>
      </c>
      <c r="M76">
        <f>M75+B76/EIT_SpCk_TotalsByRelSite!$D$20</f>
        <v>8.3815605667531424E-3</v>
      </c>
      <c r="N76">
        <f>N75+C76/EIT_SpCk_TotalsByRelSite!$D$20</f>
        <v>9.9780482937537416E-3</v>
      </c>
      <c r="O76">
        <f>O75+D76/EIT_SpCk_TotalsByRelSite!$D$20</f>
        <v>0</v>
      </c>
      <c r="P76">
        <f>P75+E76/EIT_SpCk_TotalsByRelSite!$D$20</f>
        <v>0</v>
      </c>
      <c r="Q76">
        <f>Q75+F76/EIT_SpCk_TotalsByRelSite!$D$20</f>
        <v>0</v>
      </c>
      <c r="R76">
        <f>R75+H76/EIT_SpCk_TotalsByRelSite!$D$20</f>
        <v>0</v>
      </c>
    </row>
    <row r="77" spans="1:18">
      <c r="A77" s="10">
        <v>45716</v>
      </c>
      <c r="L77" s="10">
        <f t="shared" si="2"/>
        <v>45716</v>
      </c>
      <c r="M77">
        <f>M76+B77/EIT_SpCk_TotalsByRelSite!$D$20</f>
        <v>8.3815605667531424E-3</v>
      </c>
      <c r="N77">
        <f>N76+C77/EIT_SpCk_TotalsByRelSite!$D$20</f>
        <v>9.9780482937537416E-3</v>
      </c>
      <c r="O77">
        <f>O76+D77/EIT_SpCk_TotalsByRelSite!$D$20</f>
        <v>0</v>
      </c>
      <c r="P77">
        <f>P76+E77/EIT_SpCk_TotalsByRelSite!$D$20</f>
        <v>0</v>
      </c>
      <c r="Q77">
        <f>Q76+F77/EIT_SpCk_TotalsByRelSite!$D$20</f>
        <v>0</v>
      </c>
      <c r="R77">
        <f>R76+H77/EIT_SpCk_TotalsByRelSite!$D$20</f>
        <v>0</v>
      </c>
    </row>
    <row r="78" spans="1:18">
      <c r="A78" s="10">
        <v>45717</v>
      </c>
      <c r="B78">
        <v>1</v>
      </c>
      <c r="L78" s="10">
        <f t="shared" si="2"/>
        <v>45717</v>
      </c>
      <c r="M78">
        <f>M77+B78/EIT_SpCk_TotalsByRelSite!$D$20</f>
        <v>8.4813410496906803E-3</v>
      </c>
      <c r="N78">
        <f>N77+C78/EIT_SpCk_TotalsByRelSite!$D$20</f>
        <v>9.9780482937537416E-3</v>
      </c>
      <c r="O78">
        <f>O77+D78/EIT_SpCk_TotalsByRelSite!$D$20</f>
        <v>0</v>
      </c>
      <c r="P78">
        <f>P77+E78/EIT_SpCk_TotalsByRelSite!$D$20</f>
        <v>0</v>
      </c>
      <c r="Q78">
        <f>Q77+F78/EIT_SpCk_TotalsByRelSite!$D$20</f>
        <v>0</v>
      </c>
      <c r="R78">
        <f>R77+H78/EIT_SpCk_TotalsByRelSite!$D$20</f>
        <v>0</v>
      </c>
    </row>
    <row r="79" spans="1:18">
      <c r="A79" s="10">
        <v>45718</v>
      </c>
      <c r="B79">
        <v>1</v>
      </c>
      <c r="L79" s="10">
        <f t="shared" si="2"/>
        <v>45718</v>
      </c>
      <c r="M79">
        <f>M78+B79/EIT_SpCk_TotalsByRelSite!$D$20</f>
        <v>8.5811215326282182E-3</v>
      </c>
      <c r="N79">
        <f>N78+C79/EIT_SpCk_TotalsByRelSite!$D$20</f>
        <v>9.9780482937537416E-3</v>
      </c>
      <c r="O79">
        <f>O78+D79/EIT_SpCk_TotalsByRelSite!$D$20</f>
        <v>0</v>
      </c>
      <c r="P79">
        <f>P78+E79/EIT_SpCk_TotalsByRelSite!$D$20</f>
        <v>0</v>
      </c>
      <c r="Q79">
        <f>Q78+F79/EIT_SpCk_TotalsByRelSite!$D$20</f>
        <v>0</v>
      </c>
      <c r="R79">
        <f>R78+H79/EIT_SpCk_TotalsByRelSite!$D$20</f>
        <v>0</v>
      </c>
    </row>
    <row r="80" spans="1:18">
      <c r="A80" s="10">
        <v>45720</v>
      </c>
      <c r="L80" s="10">
        <f t="shared" si="2"/>
        <v>45720</v>
      </c>
      <c r="M80">
        <f>M79+B80/EIT_SpCk_TotalsByRelSite!$D$20</f>
        <v>8.5811215326282182E-3</v>
      </c>
      <c r="N80">
        <f>N79+C80/EIT_SpCk_TotalsByRelSite!$D$20</f>
        <v>9.9780482937537416E-3</v>
      </c>
      <c r="O80">
        <f>O79+D80/EIT_SpCk_TotalsByRelSite!$D$20</f>
        <v>0</v>
      </c>
      <c r="P80">
        <f>P79+E80/EIT_SpCk_TotalsByRelSite!$D$20</f>
        <v>0</v>
      </c>
      <c r="Q80">
        <f>Q79+F80/EIT_SpCk_TotalsByRelSite!$D$20</f>
        <v>0</v>
      </c>
      <c r="R80">
        <f>R79+H80/EIT_SpCk_TotalsByRelSite!$D$20</f>
        <v>0</v>
      </c>
    </row>
    <row r="81" spans="1:18">
      <c r="A81" s="10">
        <v>45721</v>
      </c>
      <c r="B81">
        <v>3</v>
      </c>
      <c r="L81" s="10">
        <f t="shared" si="2"/>
        <v>45721</v>
      </c>
      <c r="M81">
        <f>M80+B81/EIT_SpCk_TotalsByRelSite!$D$20</f>
        <v>8.8804629814408301E-3</v>
      </c>
      <c r="N81">
        <f>N80+C81/EIT_SpCk_TotalsByRelSite!$D$20</f>
        <v>9.9780482937537416E-3</v>
      </c>
      <c r="O81">
        <f>O80+D81/EIT_SpCk_TotalsByRelSite!$D$20</f>
        <v>0</v>
      </c>
      <c r="P81">
        <f>P80+E81/EIT_SpCk_TotalsByRelSite!$D$20</f>
        <v>0</v>
      </c>
      <c r="Q81">
        <f>Q80+F81/EIT_SpCk_TotalsByRelSite!$D$20</f>
        <v>0</v>
      </c>
      <c r="R81">
        <f>R80+H81/EIT_SpCk_TotalsByRelSite!$D$20</f>
        <v>0</v>
      </c>
    </row>
    <row r="82" spans="1:18">
      <c r="A82" s="10">
        <v>45723</v>
      </c>
      <c r="B82">
        <v>1</v>
      </c>
      <c r="L82" s="10">
        <f t="shared" si="2"/>
        <v>45723</v>
      </c>
      <c r="M82">
        <f>M81+B82/EIT_SpCk_TotalsByRelSite!$D$20</f>
        <v>8.980243464378368E-3</v>
      </c>
      <c r="N82">
        <f>N81+C82/EIT_SpCk_TotalsByRelSite!$D$20</f>
        <v>9.9780482937537416E-3</v>
      </c>
      <c r="O82">
        <f>O81+D82/EIT_SpCk_TotalsByRelSite!$D$20</f>
        <v>0</v>
      </c>
      <c r="P82">
        <f>P81+E82/EIT_SpCk_TotalsByRelSite!$D$20</f>
        <v>0</v>
      </c>
      <c r="Q82">
        <f>Q81+F82/EIT_SpCk_TotalsByRelSite!$D$20</f>
        <v>0</v>
      </c>
      <c r="R82">
        <f>R81+H82/EIT_SpCk_TotalsByRelSite!$D$20</f>
        <v>0</v>
      </c>
    </row>
    <row r="83" spans="1:18">
      <c r="A83" s="10">
        <v>45724</v>
      </c>
      <c r="B83">
        <v>1</v>
      </c>
      <c r="L83" s="10">
        <f t="shared" si="2"/>
        <v>45724</v>
      </c>
      <c r="M83">
        <f>M82+B83/EIT_SpCk_TotalsByRelSite!$D$20</f>
        <v>9.0800239473159058E-3</v>
      </c>
      <c r="N83">
        <f>N82+C83/EIT_SpCk_TotalsByRelSite!$D$20</f>
        <v>9.9780482937537416E-3</v>
      </c>
      <c r="O83">
        <f>O82+D83/EIT_SpCk_TotalsByRelSite!$D$20</f>
        <v>0</v>
      </c>
      <c r="P83">
        <f>P82+E83/EIT_SpCk_TotalsByRelSite!$D$20</f>
        <v>0</v>
      </c>
      <c r="Q83">
        <f>Q82+F83/EIT_SpCk_TotalsByRelSite!$D$20</f>
        <v>0</v>
      </c>
      <c r="R83">
        <f>R82+H83/EIT_SpCk_TotalsByRelSite!$D$20</f>
        <v>0</v>
      </c>
    </row>
    <row r="84" spans="1:18">
      <c r="A84" s="10">
        <v>45727</v>
      </c>
      <c r="B84">
        <v>2</v>
      </c>
      <c r="L84" s="10">
        <f t="shared" si="2"/>
        <v>45727</v>
      </c>
      <c r="M84">
        <f>M83+B84/EIT_SpCk_TotalsByRelSite!$D$20</f>
        <v>9.2795849131909799E-3</v>
      </c>
      <c r="N84">
        <f>N83+C84/EIT_SpCk_TotalsByRelSite!$D$20</f>
        <v>9.9780482937537416E-3</v>
      </c>
      <c r="O84">
        <f>O83+D84/EIT_SpCk_TotalsByRelSite!$D$20</f>
        <v>0</v>
      </c>
      <c r="P84">
        <f>P83+E84/EIT_SpCk_TotalsByRelSite!$D$20</f>
        <v>0</v>
      </c>
      <c r="Q84">
        <f>Q83+F84/EIT_SpCk_TotalsByRelSite!$D$20</f>
        <v>0</v>
      </c>
      <c r="R84">
        <f>R83+H84/EIT_SpCk_TotalsByRelSite!$D$20</f>
        <v>0</v>
      </c>
    </row>
    <row r="85" spans="1:18">
      <c r="A85" s="10">
        <v>45728</v>
      </c>
      <c r="B85">
        <v>1</v>
      </c>
      <c r="L85" s="10">
        <f t="shared" si="2"/>
        <v>45728</v>
      </c>
      <c r="M85">
        <f>M84+B85/EIT_SpCk_TotalsByRelSite!$D$20</f>
        <v>9.3793653961285178E-3</v>
      </c>
      <c r="N85">
        <f>N84+C85/EIT_SpCk_TotalsByRelSite!$D$20</f>
        <v>9.9780482937537416E-3</v>
      </c>
      <c r="O85">
        <f>O84+D85/EIT_SpCk_TotalsByRelSite!$D$20</f>
        <v>0</v>
      </c>
      <c r="P85">
        <f>P84+E85/EIT_SpCk_TotalsByRelSite!$D$20</f>
        <v>0</v>
      </c>
      <c r="Q85">
        <f>Q84+F85/EIT_SpCk_TotalsByRelSite!$D$20</f>
        <v>0</v>
      </c>
      <c r="R85">
        <f>R84+H85/EIT_SpCk_TotalsByRelSite!$D$20</f>
        <v>0</v>
      </c>
    </row>
    <row r="86" spans="1:18">
      <c r="A86" s="10">
        <v>45729</v>
      </c>
      <c r="B86">
        <v>4</v>
      </c>
      <c r="L86" s="10">
        <f t="shared" si="2"/>
        <v>45729</v>
      </c>
      <c r="M86">
        <f>M85+B86/EIT_SpCk_TotalsByRelSite!$D$20</f>
        <v>9.7784873278786676E-3</v>
      </c>
      <c r="N86">
        <f>N85+C86/EIT_SpCk_TotalsByRelSite!$D$20</f>
        <v>9.9780482937537416E-3</v>
      </c>
      <c r="O86">
        <f>O85+D86/EIT_SpCk_TotalsByRelSite!$D$20</f>
        <v>0</v>
      </c>
      <c r="P86">
        <f>P85+E86/EIT_SpCk_TotalsByRelSite!$D$20</f>
        <v>0</v>
      </c>
      <c r="Q86">
        <f>Q85+F86/EIT_SpCk_TotalsByRelSite!$D$20</f>
        <v>0</v>
      </c>
      <c r="R86">
        <f>R85+H86/EIT_SpCk_TotalsByRelSite!$D$20</f>
        <v>0</v>
      </c>
    </row>
    <row r="87" spans="1:18">
      <c r="A87" s="10">
        <v>45730</v>
      </c>
      <c r="B87">
        <v>1</v>
      </c>
      <c r="C87">
        <v>1</v>
      </c>
      <c r="L87" s="10">
        <f t="shared" si="2"/>
        <v>45730</v>
      </c>
      <c r="M87">
        <f>M86+B87/EIT_SpCk_TotalsByRelSite!$D$20</f>
        <v>9.8782678108162054E-3</v>
      </c>
      <c r="N87">
        <f>N86+C87/EIT_SpCk_TotalsByRelSite!$D$20</f>
        <v>1.0077828776691279E-2</v>
      </c>
      <c r="O87">
        <f>O86+D87/EIT_SpCk_TotalsByRelSite!$D$20</f>
        <v>0</v>
      </c>
      <c r="P87">
        <f>P86+E87/EIT_SpCk_TotalsByRelSite!$D$20</f>
        <v>0</v>
      </c>
      <c r="Q87">
        <f>Q86+F87/EIT_SpCk_TotalsByRelSite!$D$20</f>
        <v>0</v>
      </c>
      <c r="R87">
        <f>R86+H87/EIT_SpCk_TotalsByRelSite!$D$20</f>
        <v>0</v>
      </c>
    </row>
    <row r="88" spans="1:18">
      <c r="A88" s="10">
        <v>45731</v>
      </c>
      <c r="B88">
        <v>1</v>
      </c>
      <c r="L88" s="10">
        <f t="shared" si="2"/>
        <v>45731</v>
      </c>
      <c r="M88">
        <f>M87+B88/EIT_SpCk_TotalsByRelSite!$D$20</f>
        <v>9.9780482937537433E-3</v>
      </c>
      <c r="N88">
        <f>N87+C88/EIT_SpCk_TotalsByRelSite!$D$20</f>
        <v>1.0077828776691279E-2</v>
      </c>
      <c r="O88">
        <f>O87+D88/EIT_SpCk_TotalsByRelSite!$D$20</f>
        <v>0</v>
      </c>
      <c r="P88">
        <f>P87+E88/EIT_SpCk_TotalsByRelSite!$D$20</f>
        <v>0</v>
      </c>
      <c r="Q88">
        <f>Q87+F88/EIT_SpCk_TotalsByRelSite!$D$20</f>
        <v>0</v>
      </c>
      <c r="R88">
        <f>R87+H88/EIT_SpCk_TotalsByRelSite!$D$20</f>
        <v>0</v>
      </c>
    </row>
    <row r="89" spans="1:18">
      <c r="A89" s="10">
        <v>45732</v>
      </c>
      <c r="B89">
        <v>1</v>
      </c>
      <c r="L89" s="10">
        <f t="shared" si="2"/>
        <v>45732</v>
      </c>
      <c r="M89">
        <f>M88+B89/EIT_SpCk_TotalsByRelSite!$D$20</f>
        <v>1.0077828776691281E-2</v>
      </c>
      <c r="N89">
        <f>N88+C89/EIT_SpCk_TotalsByRelSite!$D$20</f>
        <v>1.0077828776691279E-2</v>
      </c>
      <c r="O89">
        <f>O88+D89/EIT_SpCk_TotalsByRelSite!$D$20</f>
        <v>0</v>
      </c>
      <c r="P89">
        <f>P88+E89/EIT_SpCk_TotalsByRelSite!$D$20</f>
        <v>0</v>
      </c>
      <c r="Q89">
        <f>Q88+F89/EIT_SpCk_TotalsByRelSite!$D$20</f>
        <v>0</v>
      </c>
      <c r="R89">
        <f>R88+H89/EIT_SpCk_TotalsByRelSite!$D$20</f>
        <v>0</v>
      </c>
    </row>
    <row r="90" spans="1:18">
      <c r="A90" s="10">
        <v>45733</v>
      </c>
      <c r="B90">
        <v>1</v>
      </c>
      <c r="C90">
        <v>1</v>
      </c>
      <c r="L90" s="10">
        <f t="shared" si="2"/>
        <v>45733</v>
      </c>
      <c r="M90">
        <f>M89+B90/EIT_SpCk_TotalsByRelSite!$D$20</f>
        <v>1.0177609259628819E-2</v>
      </c>
      <c r="N90">
        <f>N89+C90/EIT_SpCk_TotalsByRelSite!$D$20</f>
        <v>1.0177609259628817E-2</v>
      </c>
      <c r="O90">
        <f>O89+D90/EIT_SpCk_TotalsByRelSite!$D$20</f>
        <v>0</v>
      </c>
      <c r="P90">
        <f>P89+E90/EIT_SpCk_TotalsByRelSite!$D$20</f>
        <v>0</v>
      </c>
      <c r="Q90">
        <f>Q89+F90/EIT_SpCk_TotalsByRelSite!$D$20</f>
        <v>0</v>
      </c>
      <c r="R90">
        <f>R89+H90/EIT_SpCk_TotalsByRelSite!$D$20</f>
        <v>0</v>
      </c>
    </row>
    <row r="91" spans="1:18">
      <c r="A91" s="10">
        <v>45734</v>
      </c>
      <c r="B91">
        <v>1</v>
      </c>
      <c r="C91">
        <v>5</v>
      </c>
      <c r="L91" s="10">
        <f t="shared" si="2"/>
        <v>45734</v>
      </c>
      <c r="M91">
        <f>M90+B91/EIT_SpCk_TotalsByRelSite!$D$20</f>
        <v>1.0277389742566357E-2</v>
      </c>
      <c r="N91">
        <f>N90+C91/EIT_SpCk_TotalsByRelSite!$D$20</f>
        <v>1.0676511674316505E-2</v>
      </c>
      <c r="O91">
        <f>O90+D91/EIT_SpCk_TotalsByRelSite!$D$20</f>
        <v>0</v>
      </c>
      <c r="P91">
        <f>P90+E91/EIT_SpCk_TotalsByRelSite!$D$20</f>
        <v>0</v>
      </c>
      <c r="Q91">
        <f>Q90+F91/EIT_SpCk_TotalsByRelSite!$D$20</f>
        <v>0</v>
      </c>
      <c r="R91">
        <f>R90+H91/EIT_SpCk_TotalsByRelSite!$D$20</f>
        <v>0</v>
      </c>
    </row>
    <row r="92" spans="1:18">
      <c r="A92" s="10">
        <v>45735</v>
      </c>
      <c r="C92">
        <v>4</v>
      </c>
      <c r="L92" s="10">
        <f t="shared" si="2"/>
        <v>45735</v>
      </c>
      <c r="M92">
        <f>M91+B92/EIT_SpCk_TotalsByRelSite!$D$20</f>
        <v>1.0277389742566357E-2</v>
      </c>
      <c r="N92">
        <f>N91+C92/EIT_SpCk_TotalsByRelSite!$D$20</f>
        <v>1.1075633606066655E-2</v>
      </c>
      <c r="O92">
        <f>O91+D92/EIT_SpCk_TotalsByRelSite!$D$20</f>
        <v>0</v>
      </c>
      <c r="P92">
        <f>P91+E92/EIT_SpCk_TotalsByRelSite!$D$20</f>
        <v>0</v>
      </c>
      <c r="Q92">
        <f>Q91+F92/EIT_SpCk_TotalsByRelSite!$D$20</f>
        <v>0</v>
      </c>
      <c r="R92">
        <f>R91+H92/EIT_SpCk_TotalsByRelSite!$D$20</f>
        <v>0</v>
      </c>
    </row>
    <row r="93" spans="1:18">
      <c r="A93" s="10">
        <v>45736</v>
      </c>
      <c r="B93">
        <v>1</v>
      </c>
      <c r="C93">
        <v>3</v>
      </c>
      <c r="L93" s="10">
        <f t="shared" si="2"/>
        <v>45736</v>
      </c>
      <c r="M93">
        <f>M92+B93/EIT_SpCk_TotalsByRelSite!$D$20</f>
        <v>1.0377170225503895E-2</v>
      </c>
      <c r="N93">
        <f>N92+C93/EIT_SpCk_TotalsByRelSite!$D$20</f>
        <v>1.1374975054879267E-2</v>
      </c>
      <c r="O93">
        <f>O92+D93/EIT_SpCk_TotalsByRelSite!$D$20</f>
        <v>0</v>
      </c>
      <c r="P93">
        <f>P92+E93/EIT_SpCk_TotalsByRelSite!$D$20</f>
        <v>0</v>
      </c>
      <c r="Q93">
        <f>Q92+F93/EIT_SpCk_TotalsByRelSite!$D$20</f>
        <v>0</v>
      </c>
      <c r="R93">
        <f>R92+H93/EIT_SpCk_TotalsByRelSite!$D$20</f>
        <v>0</v>
      </c>
    </row>
    <row r="94" spans="1:18">
      <c r="A94" s="10">
        <v>45737</v>
      </c>
      <c r="B94">
        <v>1</v>
      </c>
      <c r="C94">
        <v>8</v>
      </c>
      <c r="L94" s="10">
        <f t="shared" si="2"/>
        <v>45737</v>
      </c>
      <c r="M94">
        <f>M93+B94/EIT_SpCk_TotalsByRelSite!$D$20</f>
        <v>1.0476950708441433E-2</v>
      </c>
      <c r="N94">
        <f>N93+C94/EIT_SpCk_TotalsByRelSite!$D$20</f>
        <v>1.2173218918379566E-2</v>
      </c>
      <c r="O94">
        <f>O93+D94/EIT_SpCk_TotalsByRelSite!$D$20</f>
        <v>0</v>
      </c>
      <c r="P94">
        <f>P93+E94/EIT_SpCk_TotalsByRelSite!$D$20</f>
        <v>0</v>
      </c>
      <c r="Q94">
        <f>Q93+F94/EIT_SpCk_TotalsByRelSite!$D$20</f>
        <v>0</v>
      </c>
      <c r="R94">
        <f>R93+H94/EIT_SpCk_TotalsByRelSite!$D$20</f>
        <v>0</v>
      </c>
    </row>
    <row r="95" spans="1:18">
      <c r="A95" s="10">
        <v>45738</v>
      </c>
      <c r="B95">
        <v>1</v>
      </c>
      <c r="C95">
        <v>5</v>
      </c>
      <c r="L95" s="10">
        <f t="shared" si="2"/>
        <v>45738</v>
      </c>
      <c r="M95">
        <f>M94+B95/EIT_SpCk_TotalsByRelSite!$D$20</f>
        <v>1.0576731191378971E-2</v>
      </c>
      <c r="N95">
        <f>N94+C95/EIT_SpCk_TotalsByRelSite!$D$20</f>
        <v>1.2672121333067254E-2</v>
      </c>
      <c r="O95">
        <f>O94+D95/EIT_SpCk_TotalsByRelSite!$D$20</f>
        <v>0</v>
      </c>
      <c r="P95">
        <f>P94+E95/EIT_SpCk_TotalsByRelSite!$D$20</f>
        <v>0</v>
      </c>
      <c r="Q95">
        <f>Q94+F95/EIT_SpCk_TotalsByRelSite!$D$20</f>
        <v>0</v>
      </c>
      <c r="R95">
        <f>R94+H95/EIT_SpCk_TotalsByRelSite!$D$20</f>
        <v>0</v>
      </c>
    </row>
    <row r="96" spans="1:18">
      <c r="A96" s="10">
        <v>45739</v>
      </c>
      <c r="B96">
        <v>1</v>
      </c>
      <c r="C96">
        <v>6</v>
      </c>
      <c r="L96" s="10">
        <f t="shared" si="2"/>
        <v>45739</v>
      </c>
      <c r="M96">
        <f>M95+B96/EIT_SpCk_TotalsByRelSite!$D$20</f>
        <v>1.0676511674316509E-2</v>
      </c>
      <c r="N96">
        <f>N95+C96/EIT_SpCk_TotalsByRelSite!$D$20</f>
        <v>1.3270804230692478E-2</v>
      </c>
      <c r="O96">
        <f>O95+D96/EIT_SpCk_TotalsByRelSite!$D$20</f>
        <v>0</v>
      </c>
      <c r="P96">
        <f>P95+E96/EIT_SpCk_TotalsByRelSite!$D$20</f>
        <v>0</v>
      </c>
      <c r="Q96">
        <f>Q95+F96/EIT_SpCk_TotalsByRelSite!$D$20</f>
        <v>0</v>
      </c>
      <c r="R96">
        <f>R95+H96/EIT_SpCk_TotalsByRelSite!$D$20</f>
        <v>0</v>
      </c>
    </row>
    <row r="97" spans="1:18">
      <c r="A97" s="10">
        <v>45740</v>
      </c>
      <c r="B97">
        <v>1</v>
      </c>
      <c r="C97">
        <v>2</v>
      </c>
      <c r="L97" s="10">
        <f t="shared" si="2"/>
        <v>45740</v>
      </c>
      <c r="M97">
        <f>M96+B97/EIT_SpCk_TotalsByRelSite!$D$20</f>
        <v>1.0776292157254046E-2</v>
      </c>
      <c r="N97">
        <f>N96+C97/EIT_SpCk_TotalsByRelSite!$D$20</f>
        <v>1.3470365196567552E-2</v>
      </c>
      <c r="O97">
        <f>O96+D97/EIT_SpCk_TotalsByRelSite!$D$20</f>
        <v>0</v>
      </c>
      <c r="P97">
        <f>P96+E97/EIT_SpCk_TotalsByRelSite!$D$20</f>
        <v>0</v>
      </c>
      <c r="Q97">
        <f>Q96+F97/EIT_SpCk_TotalsByRelSite!$D$20</f>
        <v>0</v>
      </c>
      <c r="R97">
        <f>R96+H97/EIT_SpCk_TotalsByRelSite!$D$20</f>
        <v>0</v>
      </c>
    </row>
    <row r="98" spans="1:18">
      <c r="A98" s="10">
        <v>45741</v>
      </c>
      <c r="B98">
        <v>2</v>
      </c>
      <c r="C98">
        <v>1</v>
      </c>
      <c r="L98" s="10">
        <f t="shared" si="2"/>
        <v>45741</v>
      </c>
      <c r="M98">
        <f>M97+B98/EIT_SpCk_TotalsByRelSite!$D$20</f>
        <v>1.097585312312912E-2</v>
      </c>
      <c r="N98">
        <f>N97+C98/EIT_SpCk_TotalsByRelSite!$D$20</f>
        <v>1.357014567950509E-2</v>
      </c>
      <c r="O98">
        <f>O97+D98/EIT_SpCk_TotalsByRelSite!$D$20</f>
        <v>0</v>
      </c>
      <c r="P98">
        <f>P97+E98/EIT_SpCk_TotalsByRelSite!$D$20</f>
        <v>0</v>
      </c>
      <c r="Q98">
        <f>Q97+F98/EIT_SpCk_TotalsByRelSite!$D$20</f>
        <v>0</v>
      </c>
      <c r="R98">
        <f>R97+H98/EIT_SpCk_TotalsByRelSite!$D$20</f>
        <v>0</v>
      </c>
    </row>
    <row r="99" spans="1:18">
      <c r="A99" s="10">
        <v>45742</v>
      </c>
      <c r="B99">
        <v>1</v>
      </c>
      <c r="C99">
        <v>1</v>
      </c>
      <c r="L99" s="10">
        <f t="shared" si="2"/>
        <v>45742</v>
      </c>
      <c r="M99">
        <f>M98+B99/EIT_SpCk_TotalsByRelSite!$D$20</f>
        <v>1.1075633606066658E-2</v>
      </c>
      <c r="N99">
        <f>N98+C99/EIT_SpCk_TotalsByRelSite!$D$20</f>
        <v>1.3669926162442628E-2</v>
      </c>
      <c r="O99">
        <f>O98+D99/EIT_SpCk_TotalsByRelSite!$D$20</f>
        <v>0</v>
      </c>
      <c r="P99">
        <f>P98+E99/EIT_SpCk_TotalsByRelSite!$D$20</f>
        <v>0</v>
      </c>
      <c r="Q99">
        <f>Q98+F99/EIT_SpCk_TotalsByRelSite!$D$20</f>
        <v>0</v>
      </c>
      <c r="R99">
        <f>R98+H99/EIT_SpCk_TotalsByRelSite!$D$20</f>
        <v>0</v>
      </c>
    </row>
    <row r="100" spans="1:18">
      <c r="A100" s="10">
        <v>45743</v>
      </c>
      <c r="B100">
        <v>1</v>
      </c>
      <c r="D100">
        <v>1</v>
      </c>
      <c r="L100" s="10">
        <f t="shared" si="2"/>
        <v>45743</v>
      </c>
      <c r="M100">
        <f>M99+B100/EIT_SpCk_TotalsByRelSite!$D$20</f>
        <v>1.1175414089004196E-2</v>
      </c>
      <c r="N100">
        <f>N99+C100/EIT_SpCk_TotalsByRelSite!$D$20</f>
        <v>1.3669926162442628E-2</v>
      </c>
      <c r="O100">
        <f>O99+D100/EIT_SpCk_TotalsByRelSite!$D$20</f>
        <v>9.9780482937537424E-5</v>
      </c>
      <c r="P100">
        <f>P99+E100/EIT_SpCk_TotalsByRelSite!$D$20</f>
        <v>0</v>
      </c>
      <c r="Q100">
        <f>Q99+F100/EIT_SpCk_TotalsByRelSite!$D$20</f>
        <v>0</v>
      </c>
      <c r="R100">
        <f>R99+H100/EIT_SpCk_TotalsByRelSite!$D$20</f>
        <v>0</v>
      </c>
    </row>
    <row r="101" spans="1:18">
      <c r="A101" s="10">
        <v>45744</v>
      </c>
      <c r="L101" s="10">
        <f t="shared" si="2"/>
        <v>45744</v>
      </c>
      <c r="M101">
        <f>M100+B101/EIT_SpCk_TotalsByRelSite!$D$20</f>
        <v>1.1175414089004196E-2</v>
      </c>
      <c r="N101">
        <f>N100+C101/EIT_SpCk_TotalsByRelSite!$D$20</f>
        <v>1.3669926162442628E-2</v>
      </c>
      <c r="O101">
        <f>O100+D101/EIT_SpCk_TotalsByRelSite!$D$20</f>
        <v>9.9780482937537424E-5</v>
      </c>
      <c r="P101">
        <f>P100+E101/EIT_SpCk_TotalsByRelSite!$D$20</f>
        <v>0</v>
      </c>
      <c r="Q101">
        <f>Q100+F101/EIT_SpCk_TotalsByRelSite!$D$20</f>
        <v>0</v>
      </c>
      <c r="R101">
        <f>R100+H101/EIT_SpCk_TotalsByRelSite!$D$20</f>
        <v>0</v>
      </c>
    </row>
    <row r="102" spans="1:18">
      <c r="A102" s="10">
        <v>45745</v>
      </c>
      <c r="B102">
        <v>2</v>
      </c>
      <c r="L102" s="10">
        <f t="shared" si="2"/>
        <v>45745</v>
      </c>
      <c r="M102">
        <f>M101+B102/EIT_SpCk_TotalsByRelSite!$D$20</f>
        <v>1.137497505487927E-2</v>
      </c>
      <c r="N102">
        <f>N101+C102/EIT_SpCk_TotalsByRelSite!$D$20</f>
        <v>1.3669926162442628E-2</v>
      </c>
      <c r="O102">
        <f>O101+D102/EIT_SpCk_TotalsByRelSite!$D$20</f>
        <v>9.9780482937537424E-5</v>
      </c>
      <c r="P102">
        <f>P101+E102/EIT_SpCk_TotalsByRelSite!$D$20</f>
        <v>0</v>
      </c>
      <c r="Q102">
        <f>Q101+F102/EIT_SpCk_TotalsByRelSite!$D$20</f>
        <v>0</v>
      </c>
      <c r="R102">
        <f>R101+H102/EIT_SpCk_TotalsByRelSite!$D$20</f>
        <v>0</v>
      </c>
    </row>
    <row r="103" spans="1:18">
      <c r="A103" s="10">
        <v>45746</v>
      </c>
      <c r="L103" s="10">
        <f t="shared" si="2"/>
        <v>45746</v>
      </c>
      <c r="M103">
        <f>M102+B103/EIT_SpCk_TotalsByRelSite!$D$20</f>
        <v>1.137497505487927E-2</v>
      </c>
      <c r="N103">
        <f>N102+C103/EIT_SpCk_TotalsByRelSite!$D$20</f>
        <v>1.3669926162442628E-2</v>
      </c>
      <c r="O103">
        <f>O102+D103/EIT_SpCk_TotalsByRelSite!$D$20</f>
        <v>9.9780482937537424E-5</v>
      </c>
      <c r="P103">
        <f>P102+E103/EIT_SpCk_TotalsByRelSite!$D$20</f>
        <v>0</v>
      </c>
      <c r="Q103">
        <f>Q102+F103/EIT_SpCk_TotalsByRelSite!$D$20</f>
        <v>0</v>
      </c>
      <c r="R103">
        <f>R102+H103/EIT_SpCk_TotalsByRelSite!$D$20</f>
        <v>0</v>
      </c>
    </row>
    <row r="104" spans="1:18">
      <c r="A104" s="10">
        <v>45747</v>
      </c>
      <c r="L104" s="10">
        <f t="shared" si="2"/>
        <v>45747</v>
      </c>
      <c r="M104">
        <f>M103+B104/EIT_SpCk_TotalsByRelSite!$D$20</f>
        <v>1.137497505487927E-2</v>
      </c>
      <c r="N104">
        <f>N103+C104/EIT_SpCk_TotalsByRelSite!$D$20</f>
        <v>1.3669926162442628E-2</v>
      </c>
      <c r="O104">
        <f>O103+D104/EIT_SpCk_TotalsByRelSite!$D$20</f>
        <v>9.9780482937537424E-5</v>
      </c>
      <c r="P104">
        <f>P103+E104/EIT_SpCk_TotalsByRelSite!$D$20</f>
        <v>0</v>
      </c>
      <c r="Q104">
        <f>Q103+F104/EIT_SpCk_TotalsByRelSite!$D$20</f>
        <v>0</v>
      </c>
      <c r="R104">
        <f>R103+H104/EIT_SpCk_TotalsByRelSite!$D$20</f>
        <v>0</v>
      </c>
    </row>
    <row r="105" spans="1:18">
      <c r="A105" s="10">
        <v>45748</v>
      </c>
      <c r="L105" s="10">
        <f t="shared" si="2"/>
        <v>45748</v>
      </c>
      <c r="M105">
        <f>M104+B105/EIT_SpCk_TotalsByRelSite!$D$20</f>
        <v>1.137497505487927E-2</v>
      </c>
      <c r="N105">
        <f>N104+C105/EIT_SpCk_TotalsByRelSite!$D$20</f>
        <v>1.3669926162442628E-2</v>
      </c>
      <c r="O105">
        <f>O104+D105/EIT_SpCk_TotalsByRelSite!$D$20</f>
        <v>9.9780482937537424E-5</v>
      </c>
      <c r="P105">
        <f>P104+E105/EIT_SpCk_TotalsByRelSite!$D$20</f>
        <v>0</v>
      </c>
      <c r="Q105">
        <f>Q104+F105/EIT_SpCk_TotalsByRelSite!$D$20</f>
        <v>0</v>
      </c>
      <c r="R105">
        <f>R104+H105/EIT_SpCk_TotalsByRelSite!$D$20</f>
        <v>0</v>
      </c>
    </row>
    <row r="106" spans="1:18">
      <c r="A106" s="10">
        <v>45749</v>
      </c>
      <c r="D106">
        <v>1</v>
      </c>
      <c r="L106" s="10">
        <f t="shared" si="2"/>
        <v>45749</v>
      </c>
      <c r="M106">
        <f>M105+B106/EIT_SpCk_TotalsByRelSite!$D$20</f>
        <v>1.137497505487927E-2</v>
      </c>
      <c r="N106">
        <f>N105+C106/EIT_SpCk_TotalsByRelSite!$D$20</f>
        <v>1.3669926162442628E-2</v>
      </c>
      <c r="O106">
        <f>O105+D106/EIT_SpCk_TotalsByRelSite!$D$20</f>
        <v>1.9956096587507485E-4</v>
      </c>
      <c r="P106">
        <f>P105+E106/EIT_SpCk_TotalsByRelSite!$D$20</f>
        <v>0</v>
      </c>
      <c r="Q106">
        <f>Q105+F106/EIT_SpCk_TotalsByRelSite!$D$20</f>
        <v>0</v>
      </c>
      <c r="R106">
        <f>R105+H106/EIT_SpCk_TotalsByRelSite!$D$20</f>
        <v>0</v>
      </c>
    </row>
    <row r="107" spans="1:18">
      <c r="A107" s="10">
        <v>45750</v>
      </c>
      <c r="C107">
        <v>2</v>
      </c>
      <c r="D107">
        <v>1</v>
      </c>
      <c r="L107" s="10">
        <f t="shared" si="2"/>
        <v>45750</v>
      </c>
      <c r="M107">
        <f>M106+B107/EIT_SpCk_TotalsByRelSite!$D$20</f>
        <v>1.137497505487927E-2</v>
      </c>
      <c r="N107">
        <f>N106+C107/EIT_SpCk_TotalsByRelSite!$D$20</f>
        <v>1.3869487128317702E-2</v>
      </c>
      <c r="O107">
        <f>O106+D107/EIT_SpCk_TotalsByRelSite!$D$20</f>
        <v>2.9934144881261224E-4</v>
      </c>
      <c r="P107">
        <f>P106+E107/EIT_SpCk_TotalsByRelSite!$D$20</f>
        <v>0</v>
      </c>
      <c r="Q107">
        <f>Q106+F107/EIT_SpCk_TotalsByRelSite!$D$20</f>
        <v>0</v>
      </c>
      <c r="R107">
        <f>R106+H107/EIT_SpCk_TotalsByRelSite!$D$20</f>
        <v>0</v>
      </c>
    </row>
    <row r="108" spans="1:18">
      <c r="A108" s="10">
        <v>45751</v>
      </c>
      <c r="D108">
        <v>2</v>
      </c>
      <c r="L108" s="10">
        <f t="shared" si="2"/>
        <v>45751</v>
      </c>
      <c r="M108">
        <f>M107+B108/EIT_SpCk_TotalsByRelSite!$D$20</f>
        <v>1.137497505487927E-2</v>
      </c>
      <c r="N108">
        <f>N107+C108/EIT_SpCk_TotalsByRelSite!$D$20</f>
        <v>1.3869487128317702E-2</v>
      </c>
      <c r="O108">
        <f>O107+D108/EIT_SpCk_TotalsByRelSite!$D$20</f>
        <v>4.9890241468768704E-4</v>
      </c>
      <c r="P108">
        <f>P107+E108/EIT_SpCk_TotalsByRelSite!$D$20</f>
        <v>0</v>
      </c>
      <c r="Q108">
        <f>Q107+F108/EIT_SpCk_TotalsByRelSite!$D$20</f>
        <v>0</v>
      </c>
      <c r="R108">
        <f>R107+H108/EIT_SpCk_TotalsByRelSite!$D$20</f>
        <v>0</v>
      </c>
    </row>
    <row r="109" spans="1:18">
      <c r="A109" s="10">
        <v>45752</v>
      </c>
      <c r="C109">
        <v>2</v>
      </c>
      <c r="L109" s="10">
        <f t="shared" si="2"/>
        <v>45752</v>
      </c>
      <c r="M109">
        <f>M108+B109/EIT_SpCk_TotalsByRelSite!$D$20</f>
        <v>1.137497505487927E-2</v>
      </c>
      <c r="N109">
        <f>N108+C109/EIT_SpCk_TotalsByRelSite!$D$20</f>
        <v>1.4069048094192776E-2</v>
      </c>
      <c r="O109">
        <f>O108+D109/EIT_SpCk_TotalsByRelSite!$D$20</f>
        <v>4.9890241468768704E-4</v>
      </c>
      <c r="P109">
        <f>P108+E109/EIT_SpCk_TotalsByRelSite!$D$20</f>
        <v>0</v>
      </c>
      <c r="Q109">
        <f>Q108+F109/EIT_SpCk_TotalsByRelSite!$D$20</f>
        <v>0</v>
      </c>
      <c r="R109">
        <f>R108+H109/EIT_SpCk_TotalsByRelSite!$D$20</f>
        <v>0</v>
      </c>
    </row>
    <row r="110" spans="1:18">
      <c r="A110" s="10">
        <v>45753</v>
      </c>
      <c r="B110">
        <v>2</v>
      </c>
      <c r="C110">
        <v>1</v>
      </c>
      <c r="L110" s="10">
        <f t="shared" si="2"/>
        <v>45753</v>
      </c>
      <c r="M110">
        <f>M109+B110/EIT_SpCk_TotalsByRelSite!$D$20</f>
        <v>1.1574536020754344E-2</v>
      </c>
      <c r="N110">
        <f>N109+C110/EIT_SpCk_TotalsByRelSite!$D$20</f>
        <v>1.4168828577130314E-2</v>
      </c>
      <c r="O110">
        <f>O109+D110/EIT_SpCk_TotalsByRelSite!$D$20</f>
        <v>4.9890241468768704E-4</v>
      </c>
      <c r="P110">
        <f>P109+E110/EIT_SpCk_TotalsByRelSite!$D$20</f>
        <v>0</v>
      </c>
      <c r="Q110">
        <f>Q109+F110/EIT_SpCk_TotalsByRelSite!$D$20</f>
        <v>0</v>
      </c>
      <c r="R110">
        <f>R109+H110/EIT_SpCk_TotalsByRelSite!$D$20</f>
        <v>0</v>
      </c>
    </row>
    <row r="111" spans="1:18">
      <c r="A111" s="10">
        <v>45754</v>
      </c>
      <c r="D111">
        <v>1</v>
      </c>
      <c r="L111" s="10">
        <f t="shared" ref="L111:L112" si="3">A111</f>
        <v>45754</v>
      </c>
      <c r="M111">
        <f>M110+B111/EIT_SpCk_TotalsByRelSite!$D$20</f>
        <v>1.1574536020754344E-2</v>
      </c>
      <c r="N111">
        <f>N110+C111/EIT_SpCk_TotalsByRelSite!$D$20</f>
        <v>1.4168828577130314E-2</v>
      </c>
      <c r="O111">
        <f>O110+D111/EIT_SpCk_TotalsByRelSite!$D$20</f>
        <v>5.9868289762522449E-4</v>
      </c>
      <c r="P111">
        <f>P110+E111/EIT_SpCk_TotalsByRelSite!$D$20</f>
        <v>0</v>
      </c>
      <c r="Q111">
        <f>Q110+F111/EIT_SpCk_TotalsByRelSite!$D$20</f>
        <v>0</v>
      </c>
      <c r="R111">
        <f>R110+H111/EIT_SpCk_TotalsByRelSite!$D$20</f>
        <v>0</v>
      </c>
    </row>
    <row r="112" spans="1:18">
      <c r="A112" s="10">
        <v>45755</v>
      </c>
      <c r="D112">
        <v>7</v>
      </c>
      <c r="L112" s="10">
        <f t="shared" si="3"/>
        <v>45755</v>
      </c>
      <c r="M112">
        <f>M111+B112/EIT_SpCk_TotalsByRelSite!$D$20</f>
        <v>1.1574536020754344E-2</v>
      </c>
      <c r="N112">
        <f>N111+C112/EIT_SpCk_TotalsByRelSite!$D$20</f>
        <v>1.4168828577130314E-2</v>
      </c>
      <c r="O112">
        <f>O111+D112/EIT_SpCk_TotalsByRelSite!$D$20</f>
        <v>1.2971462781879864E-3</v>
      </c>
      <c r="P112">
        <f>P111+E112/EIT_SpCk_TotalsByRelSite!$D$20</f>
        <v>0</v>
      </c>
      <c r="Q112">
        <f>Q111+F112/EIT_SpCk_TotalsByRelSite!$D$20</f>
        <v>0</v>
      </c>
      <c r="R112">
        <f>R111+H112/EIT_SpCk_TotalsByRelSite!$D$20</f>
        <v>0</v>
      </c>
    </row>
    <row r="113" spans="1:18">
      <c r="A113" s="10">
        <v>45756</v>
      </c>
      <c r="D113">
        <v>4</v>
      </c>
      <c r="L113" s="10">
        <f t="shared" ref="L113:L115" si="4">A113</f>
        <v>45756</v>
      </c>
      <c r="M113">
        <f>M112+B113/EIT_SpCk_TotalsByRelSite!$D$20</f>
        <v>1.1574536020754344E-2</v>
      </c>
      <c r="N113">
        <f>N112+C113/EIT_SpCk_TotalsByRelSite!$D$20</f>
        <v>1.4168828577130314E-2</v>
      </c>
      <c r="O113">
        <f>O112+D113/EIT_SpCk_TotalsByRelSite!$D$20</f>
        <v>1.6962682099381362E-3</v>
      </c>
      <c r="P113">
        <f>P112+E113/EIT_SpCk_TotalsByRelSite!$D$20</f>
        <v>0</v>
      </c>
      <c r="Q113">
        <f>Q112+F113/EIT_SpCk_TotalsByRelSite!$D$20</f>
        <v>0</v>
      </c>
      <c r="R113">
        <f>R112+H113/EIT_SpCk_TotalsByRelSite!$D$20</f>
        <v>0</v>
      </c>
    </row>
    <row r="114" spans="1:18">
      <c r="A114" s="10">
        <v>45757</v>
      </c>
      <c r="C114">
        <v>2</v>
      </c>
      <c r="D114">
        <v>5</v>
      </c>
      <c r="L114" s="10">
        <f t="shared" si="4"/>
        <v>45757</v>
      </c>
      <c r="M114">
        <f>M113+B114/EIT_SpCk_TotalsByRelSite!$D$20</f>
        <v>1.1574536020754344E-2</v>
      </c>
      <c r="N114">
        <f>N113+C114/EIT_SpCk_TotalsByRelSite!$D$20</f>
        <v>1.4368389543005388E-2</v>
      </c>
      <c r="O114">
        <f>O113+D114/EIT_SpCk_TotalsByRelSite!$D$20</f>
        <v>2.195170624625823E-3</v>
      </c>
      <c r="P114">
        <f>P113+E114/EIT_SpCk_TotalsByRelSite!$D$20</f>
        <v>0</v>
      </c>
      <c r="Q114">
        <f>Q113+F114/EIT_SpCk_TotalsByRelSite!$D$20</f>
        <v>0</v>
      </c>
      <c r="R114">
        <f>R113+H114/EIT_SpCk_TotalsByRelSite!$D$20</f>
        <v>0</v>
      </c>
    </row>
    <row r="115" spans="1:18">
      <c r="A115" s="10">
        <v>45758</v>
      </c>
      <c r="C115">
        <v>1</v>
      </c>
      <c r="D115">
        <v>3</v>
      </c>
      <c r="L115" s="10">
        <f t="shared" si="4"/>
        <v>45758</v>
      </c>
      <c r="M115">
        <f>M114+B115/EIT_SpCk_TotalsByRelSite!$D$20</f>
        <v>1.1574536020754344E-2</v>
      </c>
      <c r="N115">
        <f>N114+C115/EIT_SpCk_TotalsByRelSite!$D$20</f>
        <v>1.4468170025942926E-2</v>
      </c>
      <c r="O115">
        <f>O114+D115/EIT_SpCk_TotalsByRelSite!$D$20</f>
        <v>2.4945120734384354E-3</v>
      </c>
      <c r="P115">
        <f>P114+E115/EIT_SpCk_TotalsByRelSite!$D$20</f>
        <v>0</v>
      </c>
      <c r="Q115">
        <f>Q114+F115/EIT_SpCk_TotalsByRelSite!$D$20</f>
        <v>0</v>
      </c>
      <c r="R115">
        <f>R114+H115/EIT_SpCk_TotalsByRelSite!$D$20</f>
        <v>0</v>
      </c>
    </row>
    <row r="116" spans="1:18">
      <c r="A116" s="10">
        <v>45759</v>
      </c>
      <c r="D116">
        <v>2</v>
      </c>
      <c r="L116" s="10">
        <f t="shared" ref="L116:L118" si="5">A116</f>
        <v>45759</v>
      </c>
      <c r="M116">
        <f>M115+B116/EIT_SpCk_TotalsByRelSite!$D$20</f>
        <v>1.1574536020754344E-2</v>
      </c>
      <c r="N116">
        <f>N115+C116/EIT_SpCk_TotalsByRelSite!$D$20</f>
        <v>1.4468170025942926E-2</v>
      </c>
      <c r="O116">
        <f>O115+D116/EIT_SpCk_TotalsByRelSite!$D$20</f>
        <v>2.6940730393135103E-3</v>
      </c>
      <c r="P116">
        <f>P115+E116/EIT_SpCk_TotalsByRelSite!$D$20</f>
        <v>0</v>
      </c>
      <c r="Q116">
        <f>Q115+F116/EIT_SpCk_TotalsByRelSite!$D$20</f>
        <v>0</v>
      </c>
      <c r="R116">
        <f>R115+H116/EIT_SpCk_TotalsByRelSite!$D$20</f>
        <v>0</v>
      </c>
    </row>
    <row r="117" spans="1:18">
      <c r="A117" s="10">
        <v>45760</v>
      </c>
      <c r="D117">
        <v>3</v>
      </c>
      <c r="L117" s="10">
        <f t="shared" si="5"/>
        <v>45760</v>
      </c>
      <c r="M117">
        <f>M116+B117/EIT_SpCk_TotalsByRelSite!$D$20</f>
        <v>1.1574536020754344E-2</v>
      </c>
      <c r="N117">
        <f>N116+C117/EIT_SpCk_TotalsByRelSite!$D$20</f>
        <v>1.4468170025942926E-2</v>
      </c>
      <c r="O117">
        <f>O116+D117/EIT_SpCk_TotalsByRelSite!$D$20</f>
        <v>2.9934144881261227E-3</v>
      </c>
      <c r="P117">
        <f>P116+E117/EIT_SpCk_TotalsByRelSite!$D$20</f>
        <v>0</v>
      </c>
      <c r="Q117">
        <f>Q116+F117/EIT_SpCk_TotalsByRelSite!$D$20</f>
        <v>0</v>
      </c>
      <c r="R117">
        <f>R116+H117/EIT_SpCk_TotalsByRelSite!$D$20</f>
        <v>0</v>
      </c>
    </row>
    <row r="118" spans="1:18">
      <c r="A118" s="10">
        <v>45761</v>
      </c>
      <c r="D118">
        <v>4</v>
      </c>
      <c r="L118" s="10">
        <f t="shared" si="5"/>
        <v>45761</v>
      </c>
      <c r="M118">
        <f>M117+B118/EIT_SpCk_TotalsByRelSite!$D$20</f>
        <v>1.1574536020754344E-2</v>
      </c>
      <c r="N118">
        <f>N117+C118/EIT_SpCk_TotalsByRelSite!$D$20</f>
        <v>1.4468170025942926E-2</v>
      </c>
      <c r="O118">
        <f>O117+D118/EIT_SpCk_TotalsByRelSite!$D$20</f>
        <v>3.3925364198762725E-3</v>
      </c>
      <c r="P118">
        <f>P117+E118/EIT_SpCk_TotalsByRelSite!$D$20</f>
        <v>0</v>
      </c>
      <c r="Q118">
        <f>Q117+F118/EIT_SpCk_TotalsByRelSite!$D$20</f>
        <v>0</v>
      </c>
      <c r="R118">
        <f>R117+H118/EIT_SpCk_TotalsByRelSite!$D$20</f>
        <v>0</v>
      </c>
    </row>
    <row r="119" spans="1:18">
      <c r="A119" s="10">
        <v>45762</v>
      </c>
      <c r="C119">
        <v>2</v>
      </c>
      <c r="D119">
        <v>5</v>
      </c>
      <c r="L119" s="10">
        <f t="shared" ref="L119" si="6">A119</f>
        <v>45762</v>
      </c>
      <c r="M119">
        <f>M118+B119/EIT_SpCk_TotalsByRelSite!$D$20</f>
        <v>1.1574536020754344E-2</v>
      </c>
      <c r="N119">
        <f>N118+C119/EIT_SpCk_TotalsByRelSite!$D$20</f>
        <v>1.4667730991818E-2</v>
      </c>
      <c r="O119">
        <f>O118+D119/EIT_SpCk_TotalsByRelSite!$D$20</f>
        <v>3.8914388345639593E-3</v>
      </c>
      <c r="P119">
        <f>P118+E119/EIT_SpCk_TotalsByRelSite!$D$20</f>
        <v>0</v>
      </c>
      <c r="Q119">
        <f>Q118+F119/EIT_SpCk_TotalsByRelSite!$D$20</f>
        <v>0</v>
      </c>
      <c r="R119">
        <f>R118+H119/EIT_SpCk_TotalsByRelSite!$D$20</f>
        <v>0</v>
      </c>
    </row>
    <row r="120" spans="1:18">
      <c r="A120" s="10">
        <v>45763</v>
      </c>
      <c r="C120">
        <v>1</v>
      </c>
      <c r="D120">
        <v>4</v>
      </c>
      <c r="L120" s="10">
        <f t="shared" ref="L120:L121" si="7">A120</f>
        <v>45763</v>
      </c>
      <c r="M120">
        <f>M119+B120/EIT_SpCk_TotalsByRelSite!$D$20</f>
        <v>1.1574536020754344E-2</v>
      </c>
      <c r="N120">
        <f>N119+C120/EIT_SpCk_TotalsByRelSite!$D$20</f>
        <v>1.4767511474755537E-2</v>
      </c>
      <c r="O120">
        <f>O119+D120/EIT_SpCk_TotalsByRelSite!$D$20</f>
        <v>4.2905607663141091E-3</v>
      </c>
      <c r="P120">
        <f>P119+E120/EIT_SpCk_TotalsByRelSite!$D$20</f>
        <v>0</v>
      </c>
      <c r="Q120">
        <f>Q119+F120/EIT_SpCk_TotalsByRelSite!$D$20</f>
        <v>0</v>
      </c>
      <c r="R120">
        <f>R119+H120/EIT_SpCk_TotalsByRelSite!$D$20</f>
        <v>0</v>
      </c>
    </row>
    <row r="121" spans="1:18">
      <c r="A121" s="10">
        <v>45764</v>
      </c>
      <c r="C121">
        <v>6</v>
      </c>
      <c r="D121">
        <v>3</v>
      </c>
      <c r="E121">
        <v>2</v>
      </c>
      <c r="L121" s="10">
        <f t="shared" si="7"/>
        <v>45764</v>
      </c>
      <c r="M121">
        <f>M120+B121/EIT_SpCk_TotalsByRelSite!$D$20</f>
        <v>1.1574536020754344E-2</v>
      </c>
      <c r="N121">
        <f>N120+C121/EIT_SpCk_TotalsByRelSite!$D$20</f>
        <v>1.5366194372380761E-2</v>
      </c>
      <c r="O121">
        <f>O120+D121/EIT_SpCk_TotalsByRelSite!$D$20</f>
        <v>4.589902215126721E-3</v>
      </c>
      <c r="P121">
        <f>P120+E121/EIT_SpCk_TotalsByRelSite!$D$20</f>
        <v>1.9956096587507485E-4</v>
      </c>
      <c r="Q121">
        <f>Q120+F121/EIT_SpCk_TotalsByRelSite!$D$20</f>
        <v>0</v>
      </c>
      <c r="R121">
        <f>R120+H121/EIT_SpCk_TotalsByRelSite!$D$20</f>
        <v>0</v>
      </c>
    </row>
    <row r="122" spans="1:18">
      <c r="A122" s="10">
        <v>45765</v>
      </c>
      <c r="C122">
        <v>3</v>
      </c>
      <c r="D122">
        <v>6</v>
      </c>
      <c r="F122">
        <v>1</v>
      </c>
      <c r="L122" s="10">
        <f t="shared" ref="L122" si="8">A122</f>
        <v>45765</v>
      </c>
      <c r="M122">
        <f>M121+B122/EIT_SpCk_TotalsByRelSite!$D$20</f>
        <v>1.1574536020754344E-2</v>
      </c>
      <c r="N122">
        <f>N121+C122/EIT_SpCk_TotalsByRelSite!$D$20</f>
        <v>1.5665535821193375E-2</v>
      </c>
      <c r="O122">
        <f>O121+D122/EIT_SpCk_TotalsByRelSite!$D$20</f>
        <v>5.1885851127519457E-3</v>
      </c>
      <c r="P122">
        <f>P121+E122/EIT_SpCk_TotalsByRelSite!$D$20</f>
        <v>1.9956096587507485E-4</v>
      </c>
      <c r="Q122">
        <f>Q121+F122/EIT_SpCk_TotalsByRelSite!$D$20</f>
        <v>9.9780482937537424E-5</v>
      </c>
      <c r="R122">
        <f>R121+H122/EIT_SpCk_TotalsByRelSite!$D$20</f>
        <v>0</v>
      </c>
    </row>
    <row r="123" spans="1:18">
      <c r="A123" s="10">
        <v>45766</v>
      </c>
      <c r="C123">
        <v>4</v>
      </c>
      <c r="D123">
        <v>3</v>
      </c>
      <c r="E123">
        <v>2</v>
      </c>
      <c r="L123" s="10">
        <f t="shared" ref="L123:L126" si="9">A123</f>
        <v>45766</v>
      </c>
      <c r="M123">
        <f>M122+B123/EIT_SpCk_TotalsByRelSite!$D$20</f>
        <v>1.1574536020754344E-2</v>
      </c>
      <c r="N123">
        <f>N122+C123/EIT_SpCk_TotalsByRelSite!$D$20</f>
        <v>1.6064657752943523E-2</v>
      </c>
      <c r="O123">
        <f>O122+D123/EIT_SpCk_TotalsByRelSite!$D$20</f>
        <v>5.4879265615645576E-3</v>
      </c>
      <c r="P123">
        <f>P122+E123/EIT_SpCk_TotalsByRelSite!$D$20</f>
        <v>3.9912193175014969E-4</v>
      </c>
      <c r="Q123">
        <f>Q122+F123/EIT_SpCk_TotalsByRelSite!$D$20</f>
        <v>9.9780482937537424E-5</v>
      </c>
      <c r="R123">
        <f>R122+H123/EIT_SpCk_TotalsByRelSite!$D$20</f>
        <v>0</v>
      </c>
    </row>
    <row r="124" spans="1:18">
      <c r="A124" s="10">
        <v>45767</v>
      </c>
      <c r="C124">
        <v>3</v>
      </c>
      <c r="D124">
        <v>5</v>
      </c>
      <c r="E124">
        <v>3</v>
      </c>
      <c r="F124">
        <v>1</v>
      </c>
      <c r="L124" s="10">
        <f t="shared" si="9"/>
        <v>45767</v>
      </c>
      <c r="M124">
        <f>M123+B124/EIT_SpCk_TotalsByRelSite!$D$20</f>
        <v>1.1574536020754344E-2</v>
      </c>
      <c r="N124">
        <f>N123+C124/EIT_SpCk_TotalsByRelSite!$D$20</f>
        <v>1.6363999201756137E-2</v>
      </c>
      <c r="O124">
        <f>O123+D124/EIT_SpCk_TotalsByRelSite!$D$20</f>
        <v>5.9868289762522444E-3</v>
      </c>
      <c r="P124">
        <f>P123+E124/EIT_SpCk_TotalsByRelSite!$D$20</f>
        <v>6.9846338056276194E-4</v>
      </c>
      <c r="Q124">
        <f>Q123+F124/EIT_SpCk_TotalsByRelSite!$D$20</f>
        <v>1.9956096587507485E-4</v>
      </c>
      <c r="R124">
        <f>R123+H124/EIT_SpCk_TotalsByRelSite!$D$20</f>
        <v>0</v>
      </c>
    </row>
    <row r="125" spans="1:18">
      <c r="A125" s="10">
        <v>45768</v>
      </c>
      <c r="C125">
        <v>5</v>
      </c>
      <c r="D125">
        <v>7</v>
      </c>
      <c r="E125">
        <v>5</v>
      </c>
      <c r="F125">
        <v>1</v>
      </c>
      <c r="G125">
        <v>1</v>
      </c>
      <c r="L125" s="10">
        <f t="shared" si="9"/>
        <v>45768</v>
      </c>
      <c r="M125">
        <f>M124+B125/EIT_SpCk_TotalsByRelSite!$D$20</f>
        <v>1.1574536020754344E-2</v>
      </c>
      <c r="N125">
        <f>N124+C125/EIT_SpCk_TotalsByRelSite!$D$20</f>
        <v>1.6862901616443823E-2</v>
      </c>
      <c r="O125">
        <f>O124+D125/EIT_SpCk_TotalsByRelSite!$D$20</f>
        <v>6.6852923568150062E-3</v>
      </c>
      <c r="P125">
        <f>P124+E125/EIT_SpCk_TotalsByRelSite!$D$20</f>
        <v>1.197365795250449E-3</v>
      </c>
      <c r="Q125">
        <f>Q124+F125/EIT_SpCk_TotalsByRelSite!$D$20</f>
        <v>2.9934144881261224E-4</v>
      </c>
      <c r="R125">
        <f>R124+H125/EIT_SpCk_TotalsByRelSite!$D$20</f>
        <v>0</v>
      </c>
    </row>
    <row r="126" spans="1:18">
      <c r="A126" s="10">
        <v>45769</v>
      </c>
      <c r="C126">
        <v>4</v>
      </c>
      <c r="D126">
        <v>5</v>
      </c>
      <c r="E126">
        <v>4</v>
      </c>
      <c r="F126">
        <v>3</v>
      </c>
      <c r="G126">
        <v>3</v>
      </c>
      <c r="L126" s="10">
        <f t="shared" si="9"/>
        <v>45769</v>
      </c>
      <c r="M126">
        <f>M125+B126/EIT_SpCk_TotalsByRelSite!$D$20</f>
        <v>1.1574536020754344E-2</v>
      </c>
      <c r="N126">
        <f>N125+C126/EIT_SpCk_TotalsByRelSite!$D$20</f>
        <v>1.7262023548193971E-2</v>
      </c>
      <c r="O126">
        <f>O125+D126/EIT_SpCk_TotalsByRelSite!$D$20</f>
        <v>7.184194771502693E-3</v>
      </c>
      <c r="P126">
        <f>P125+E126/EIT_SpCk_TotalsByRelSite!$D$20</f>
        <v>1.5964877270005988E-3</v>
      </c>
      <c r="Q126">
        <f>Q125+F126/EIT_SpCk_TotalsByRelSite!$D$20</f>
        <v>5.9868289762522449E-4</v>
      </c>
      <c r="R126">
        <f>R125+H126/EIT_SpCk_TotalsByRelSite!$D$20</f>
        <v>0</v>
      </c>
    </row>
    <row r="127" spans="1:18">
      <c r="A127" s="10">
        <v>45770</v>
      </c>
      <c r="B127">
        <v>1</v>
      </c>
      <c r="C127">
        <v>1</v>
      </c>
      <c r="D127">
        <v>7</v>
      </c>
      <c r="E127">
        <v>2</v>
      </c>
      <c r="F127">
        <v>3</v>
      </c>
      <c r="G127">
        <v>2</v>
      </c>
      <c r="L127" s="10">
        <f t="shared" ref="L127:L128" si="10">A127</f>
        <v>45770</v>
      </c>
      <c r="M127">
        <f>M126+B127/EIT_SpCk_TotalsByRelSite!$D$20</f>
        <v>1.1674316503691882E-2</v>
      </c>
      <c r="N127">
        <f>N126+C127/EIT_SpCk_TotalsByRelSite!$D$20</f>
        <v>1.7361804031131509E-2</v>
      </c>
      <c r="O127">
        <f>O126+D127/EIT_SpCk_TotalsByRelSite!$D$20</f>
        <v>7.8826581520654547E-3</v>
      </c>
      <c r="P127">
        <f>P126+E127/EIT_SpCk_TotalsByRelSite!$D$20</f>
        <v>1.7960486928756737E-3</v>
      </c>
      <c r="Q127">
        <f>Q126+F127/EIT_SpCk_TotalsByRelSite!$D$20</f>
        <v>8.9802434643783673E-4</v>
      </c>
      <c r="R127">
        <f>R126+H127/EIT_SpCk_TotalsByRelSite!$D$20</f>
        <v>0</v>
      </c>
    </row>
    <row r="128" spans="1:18">
      <c r="A128" s="10">
        <v>45771</v>
      </c>
      <c r="C128">
        <v>2</v>
      </c>
      <c r="D128">
        <v>6</v>
      </c>
      <c r="E128">
        <v>3</v>
      </c>
      <c r="L128" s="10">
        <f t="shared" si="10"/>
        <v>45771</v>
      </c>
      <c r="M128">
        <f>M127+B128/EIT_SpCk_TotalsByRelSite!$D$20</f>
        <v>1.1674316503691882E-2</v>
      </c>
      <c r="N128">
        <f>N127+C128/EIT_SpCk_TotalsByRelSite!$D$20</f>
        <v>1.7561364997006584E-2</v>
      </c>
      <c r="O128">
        <f>O127+D128/EIT_SpCk_TotalsByRelSite!$D$20</f>
        <v>8.4813410496906785E-3</v>
      </c>
      <c r="P128">
        <f>P127+E128/EIT_SpCk_TotalsByRelSite!$D$20</f>
        <v>2.095390141688286E-3</v>
      </c>
      <c r="Q128">
        <f>Q127+F128/EIT_SpCk_TotalsByRelSite!$D$20</f>
        <v>8.9802434643783673E-4</v>
      </c>
      <c r="R128">
        <f>R127+H128/EIT_SpCk_TotalsByRelSite!$D$20</f>
        <v>0</v>
      </c>
    </row>
    <row r="129" spans="1:18">
      <c r="A129" s="10">
        <v>45772</v>
      </c>
      <c r="C129">
        <v>8</v>
      </c>
      <c r="D129">
        <v>3</v>
      </c>
      <c r="E129">
        <v>9</v>
      </c>
      <c r="F129">
        <v>1</v>
      </c>
      <c r="L129" s="10">
        <f t="shared" ref="L129:L132" si="11">A129</f>
        <v>45772</v>
      </c>
      <c r="M129">
        <f>M128+B129/EIT_SpCk_TotalsByRelSite!$D$20</f>
        <v>1.1674316503691882E-2</v>
      </c>
      <c r="N129">
        <f>N128+C129/EIT_SpCk_TotalsByRelSite!$D$20</f>
        <v>1.8359608860506884E-2</v>
      </c>
      <c r="O129">
        <f>O128+D129/EIT_SpCk_TotalsByRelSite!$D$20</f>
        <v>8.7806824985032905E-3</v>
      </c>
      <c r="P129">
        <f>P128+E129/EIT_SpCk_TotalsByRelSite!$D$20</f>
        <v>2.9934144881261227E-3</v>
      </c>
      <c r="Q129">
        <f>Q128+F129/EIT_SpCk_TotalsByRelSite!$D$20</f>
        <v>9.9780482937537407E-4</v>
      </c>
      <c r="R129">
        <f>R128+H129/EIT_SpCk_TotalsByRelSite!$D$20</f>
        <v>0</v>
      </c>
    </row>
    <row r="130" spans="1:18">
      <c r="A130" s="10">
        <v>45773</v>
      </c>
      <c r="C130">
        <v>12</v>
      </c>
      <c r="D130">
        <v>2</v>
      </c>
      <c r="E130">
        <v>2</v>
      </c>
      <c r="L130" s="10">
        <f t="shared" si="11"/>
        <v>45773</v>
      </c>
      <c r="M130">
        <f>M129+B130/EIT_SpCk_TotalsByRelSite!$D$20</f>
        <v>1.1674316503691882E-2</v>
      </c>
      <c r="N130">
        <f>N129+C130/EIT_SpCk_TotalsByRelSite!$D$20</f>
        <v>1.9556974655757332E-2</v>
      </c>
      <c r="O130">
        <f>O129+D130/EIT_SpCk_TotalsByRelSite!$D$20</f>
        <v>8.9802434643783645E-3</v>
      </c>
      <c r="P130">
        <f>P129+E130/EIT_SpCk_TotalsByRelSite!$D$20</f>
        <v>3.1929754540011976E-3</v>
      </c>
      <c r="Q130">
        <f>Q129+F130/EIT_SpCk_TotalsByRelSite!$D$20</f>
        <v>9.9780482937537407E-4</v>
      </c>
      <c r="R130">
        <f>R129+H130/EIT_SpCk_TotalsByRelSite!$D$20</f>
        <v>0</v>
      </c>
    </row>
    <row r="131" spans="1:18">
      <c r="A131" s="10">
        <v>45774</v>
      </c>
      <c r="C131">
        <v>15</v>
      </c>
      <c r="D131">
        <v>2</v>
      </c>
      <c r="E131">
        <v>7</v>
      </c>
      <c r="G131">
        <v>2</v>
      </c>
      <c r="L131" s="10">
        <f t="shared" si="11"/>
        <v>45774</v>
      </c>
      <c r="M131">
        <f>M130+B131/EIT_SpCk_TotalsByRelSite!$D$20</f>
        <v>1.1674316503691882E-2</v>
      </c>
      <c r="N131">
        <f>N130+C131/EIT_SpCk_TotalsByRelSite!$D$20</f>
        <v>2.1053681899820393E-2</v>
      </c>
      <c r="O131">
        <f>O130+D131/EIT_SpCk_TotalsByRelSite!$D$20</f>
        <v>9.1798044302534385E-3</v>
      </c>
      <c r="P131">
        <f>P130+E131/EIT_SpCk_TotalsByRelSite!$D$20</f>
        <v>3.8914388345639593E-3</v>
      </c>
      <c r="Q131">
        <f>Q130+F131/EIT_SpCk_TotalsByRelSite!$D$20</f>
        <v>9.9780482937537407E-4</v>
      </c>
      <c r="R131">
        <f>R130+H131/EIT_SpCk_TotalsByRelSite!$D$20</f>
        <v>0</v>
      </c>
    </row>
    <row r="132" spans="1:18">
      <c r="A132" s="10">
        <v>45775</v>
      </c>
      <c r="C132">
        <v>14</v>
      </c>
      <c r="D132">
        <v>2</v>
      </c>
      <c r="E132">
        <v>4</v>
      </c>
      <c r="F132">
        <v>4</v>
      </c>
      <c r="G132">
        <v>1</v>
      </c>
      <c r="L132" s="10">
        <f t="shared" si="11"/>
        <v>45775</v>
      </c>
      <c r="M132">
        <f>M131+B132/EIT_SpCk_TotalsByRelSite!$D$20</f>
        <v>1.1674316503691882E-2</v>
      </c>
      <c r="N132">
        <f>N131+C132/EIT_SpCk_TotalsByRelSite!$D$20</f>
        <v>2.2450608660945916E-2</v>
      </c>
      <c r="O132">
        <f>O131+D132/EIT_SpCk_TotalsByRelSite!$D$20</f>
        <v>9.3793653961285126E-3</v>
      </c>
      <c r="P132">
        <f>P131+E132/EIT_SpCk_TotalsByRelSite!$D$20</f>
        <v>4.2905607663141091E-3</v>
      </c>
      <c r="Q132">
        <f>Q131+F132/EIT_SpCk_TotalsByRelSite!$D$20</f>
        <v>1.3969267611255239E-3</v>
      </c>
      <c r="R132">
        <f>R131+H132/EIT_SpCk_TotalsByRelSite!$D$20</f>
        <v>0</v>
      </c>
    </row>
    <row r="133" spans="1:18">
      <c r="A133" s="10">
        <v>45776</v>
      </c>
      <c r="C133">
        <v>3</v>
      </c>
      <c r="D133">
        <v>2</v>
      </c>
      <c r="E133">
        <v>2</v>
      </c>
      <c r="F133">
        <v>4</v>
      </c>
      <c r="G133">
        <v>4</v>
      </c>
      <c r="L133" s="10">
        <f t="shared" ref="L133" si="12">A133</f>
        <v>45776</v>
      </c>
      <c r="M133">
        <f>M132+B133/EIT_SpCk_TotalsByRelSite!$D$20</f>
        <v>1.1674316503691882E-2</v>
      </c>
      <c r="N133">
        <f>N132+C133/EIT_SpCk_TotalsByRelSite!$D$20</f>
        <v>2.274995010975853E-2</v>
      </c>
      <c r="O133">
        <f>O132+D133/EIT_SpCk_TotalsByRelSite!$D$20</f>
        <v>9.5789263620035866E-3</v>
      </c>
      <c r="P133">
        <f>P132+E133/EIT_SpCk_TotalsByRelSite!$D$20</f>
        <v>4.490121732189184E-3</v>
      </c>
      <c r="Q133">
        <f>Q132+F133/EIT_SpCk_TotalsByRelSite!$D$20</f>
        <v>1.7960486928756737E-3</v>
      </c>
      <c r="R133">
        <f>R132+H133/EIT_SpCk_TotalsByRelSite!$D$20</f>
        <v>0</v>
      </c>
    </row>
    <row r="134" spans="1:18">
      <c r="A134" s="10">
        <v>45777</v>
      </c>
      <c r="C134">
        <v>1</v>
      </c>
      <c r="D134">
        <v>1</v>
      </c>
      <c r="E134">
        <v>2</v>
      </c>
      <c r="F134">
        <v>3</v>
      </c>
      <c r="G134">
        <v>5</v>
      </c>
      <c r="L134" s="10">
        <f t="shared" ref="L134" si="13">A134</f>
        <v>45777</v>
      </c>
      <c r="M134">
        <f>M133+B134/EIT_SpCk_TotalsByRelSite!$D$20</f>
        <v>1.1674316503691882E-2</v>
      </c>
      <c r="N134">
        <f>N133+C134/EIT_SpCk_TotalsByRelSite!$D$20</f>
        <v>2.2849730592696068E-2</v>
      </c>
      <c r="O134">
        <f>O133+D134/EIT_SpCk_TotalsByRelSite!$D$20</f>
        <v>9.6787068449411245E-3</v>
      </c>
      <c r="P134">
        <f>P133+E134/EIT_SpCk_TotalsByRelSite!$D$20</f>
        <v>4.6896826980642589E-3</v>
      </c>
      <c r="Q134">
        <f>Q133+F134/EIT_SpCk_TotalsByRelSite!$D$20</f>
        <v>2.095390141688286E-3</v>
      </c>
      <c r="R134">
        <f>R133+H134/EIT_SpCk_TotalsByRelSite!$D$20</f>
        <v>0</v>
      </c>
    </row>
    <row r="135" spans="1:18">
      <c r="A135" s="10">
        <v>45778</v>
      </c>
      <c r="C135">
        <v>1</v>
      </c>
      <c r="D135">
        <v>3</v>
      </c>
      <c r="E135">
        <v>3</v>
      </c>
      <c r="G135">
        <v>2</v>
      </c>
      <c r="H135">
        <v>1</v>
      </c>
      <c r="L135" s="10">
        <f t="shared" ref="L135:L136" si="14">A135</f>
        <v>45778</v>
      </c>
      <c r="M135">
        <f>M134+B135/EIT_SpCk_TotalsByRelSite!$D$20</f>
        <v>1.1674316503691882E-2</v>
      </c>
      <c r="N135">
        <f>N134+C135/EIT_SpCk_TotalsByRelSite!$D$20</f>
        <v>2.2949511075633606E-2</v>
      </c>
      <c r="O135">
        <f>O134+D135/EIT_SpCk_TotalsByRelSite!$D$20</f>
        <v>9.9780482937537364E-3</v>
      </c>
      <c r="P135">
        <f>P134+E135/EIT_SpCk_TotalsByRelSite!$D$20</f>
        <v>4.9890241468768708E-3</v>
      </c>
      <c r="Q135">
        <f>Q134+F135/EIT_SpCk_TotalsByRelSite!$D$20</f>
        <v>2.095390141688286E-3</v>
      </c>
      <c r="R135">
        <f>R134+H135/EIT_SpCk_TotalsByRelSite!$D$20</f>
        <v>9.9780482937537424E-5</v>
      </c>
    </row>
    <row r="136" spans="1:18">
      <c r="A136" s="10">
        <v>45779</v>
      </c>
      <c r="C136">
        <v>1</v>
      </c>
      <c r="E136">
        <v>2</v>
      </c>
      <c r="F136">
        <v>1</v>
      </c>
      <c r="G136">
        <v>6</v>
      </c>
      <c r="L136" s="10">
        <f t="shared" si="14"/>
        <v>45779</v>
      </c>
      <c r="M136">
        <f>M135+B136/EIT_SpCk_TotalsByRelSite!$D$20</f>
        <v>1.1674316503691882E-2</v>
      </c>
      <c r="N136">
        <f>N135+C136/EIT_SpCk_TotalsByRelSite!$D$20</f>
        <v>2.3049291558571144E-2</v>
      </c>
      <c r="O136">
        <f>O135+D136/EIT_SpCk_TotalsByRelSite!$D$20</f>
        <v>9.9780482937537364E-3</v>
      </c>
      <c r="P136">
        <f>P135+E136/EIT_SpCk_TotalsByRelSite!$D$20</f>
        <v>5.1885851127519457E-3</v>
      </c>
      <c r="Q136">
        <f>Q135+F136/EIT_SpCk_TotalsByRelSite!$D$20</f>
        <v>2.1951706246258235E-3</v>
      </c>
      <c r="R136">
        <f>R135+H136/EIT_SpCk_TotalsByRelSite!$D$20</f>
        <v>9.9780482937537424E-5</v>
      </c>
    </row>
    <row r="137" spans="1:18">
      <c r="A137" s="10">
        <v>45780</v>
      </c>
      <c r="C137">
        <v>1</v>
      </c>
      <c r="D137">
        <v>1</v>
      </c>
      <c r="E137">
        <v>6</v>
      </c>
      <c r="F137">
        <v>1</v>
      </c>
      <c r="G137">
        <v>1</v>
      </c>
      <c r="H137">
        <v>1</v>
      </c>
      <c r="L137" s="10">
        <f t="shared" ref="L137:L139" si="15">A137</f>
        <v>45780</v>
      </c>
      <c r="M137">
        <f>M136+B137/EIT_SpCk_TotalsByRelSite!$D$20</f>
        <v>1.1674316503691882E-2</v>
      </c>
      <c r="N137">
        <f>N136+C137/EIT_SpCk_TotalsByRelSite!$D$20</f>
        <v>2.3149072041508682E-2</v>
      </c>
      <c r="O137">
        <f>O136+D137/EIT_SpCk_TotalsByRelSite!$D$20</f>
        <v>1.0077828776691274E-2</v>
      </c>
      <c r="P137">
        <f>P136+E137/EIT_SpCk_TotalsByRelSite!$D$20</f>
        <v>5.7872680103771704E-3</v>
      </c>
      <c r="Q137">
        <f>Q136+F137/EIT_SpCk_TotalsByRelSite!$D$20</f>
        <v>2.2949511075633609E-3</v>
      </c>
      <c r="R137">
        <f>R136+H137/EIT_SpCk_TotalsByRelSite!$D$20</f>
        <v>1.9956096587507485E-4</v>
      </c>
    </row>
    <row r="138" spans="1:18">
      <c r="A138" s="10">
        <v>45781</v>
      </c>
      <c r="C138">
        <v>4</v>
      </c>
      <c r="F138">
        <v>2</v>
      </c>
      <c r="G138">
        <v>2</v>
      </c>
      <c r="L138" s="10">
        <f t="shared" si="15"/>
        <v>45781</v>
      </c>
      <c r="M138">
        <f>M137+B138/EIT_SpCk_TotalsByRelSite!$D$20</f>
        <v>1.1674316503691882E-2</v>
      </c>
      <c r="N138">
        <f>N137+C138/EIT_SpCk_TotalsByRelSite!$D$20</f>
        <v>2.354819397325883E-2</v>
      </c>
      <c r="O138">
        <f>O137+D138/EIT_SpCk_TotalsByRelSite!$D$20</f>
        <v>1.0077828776691274E-2</v>
      </c>
      <c r="P138">
        <f>P137+E138/EIT_SpCk_TotalsByRelSite!$D$20</f>
        <v>5.7872680103771704E-3</v>
      </c>
      <c r="Q138">
        <f>Q137+F138/EIT_SpCk_TotalsByRelSite!$D$20</f>
        <v>2.4945120734384358E-3</v>
      </c>
      <c r="R138">
        <f>R137+H138/EIT_SpCk_TotalsByRelSite!$D$20</f>
        <v>1.9956096587507485E-4</v>
      </c>
    </row>
    <row r="139" spans="1:18">
      <c r="A139" s="10">
        <v>45782</v>
      </c>
      <c r="C139">
        <v>3</v>
      </c>
      <c r="E139">
        <v>1</v>
      </c>
      <c r="F139">
        <v>1</v>
      </c>
      <c r="G139">
        <v>4</v>
      </c>
      <c r="L139" s="10">
        <f t="shared" si="15"/>
        <v>45782</v>
      </c>
      <c r="M139">
        <f>M138+B139/EIT_SpCk_TotalsByRelSite!$D$20</f>
        <v>1.1674316503691882E-2</v>
      </c>
      <c r="N139">
        <f>N138+C139/EIT_SpCk_TotalsByRelSite!$D$20</f>
        <v>2.3847535422071443E-2</v>
      </c>
      <c r="O139">
        <f>O138+D139/EIT_SpCk_TotalsByRelSite!$D$20</f>
        <v>1.0077828776691274E-2</v>
      </c>
      <c r="P139">
        <f>P138+E139/EIT_SpCk_TotalsByRelSite!$D$20</f>
        <v>5.8870484933147074E-3</v>
      </c>
      <c r="Q139">
        <f>Q138+F139/EIT_SpCk_TotalsByRelSite!$D$20</f>
        <v>2.5942925563759733E-3</v>
      </c>
      <c r="R139">
        <f>R138+H139/EIT_SpCk_TotalsByRelSite!$D$20</f>
        <v>1.9956096587507485E-4</v>
      </c>
    </row>
    <row r="140" spans="1:18">
      <c r="A140" s="10">
        <v>45783</v>
      </c>
      <c r="C140">
        <v>2</v>
      </c>
      <c r="F140">
        <v>2</v>
      </c>
      <c r="G140">
        <v>1</v>
      </c>
      <c r="H140">
        <v>1</v>
      </c>
      <c r="L140" s="10">
        <f t="shared" ref="L140:L141" si="16">A140</f>
        <v>45783</v>
      </c>
      <c r="M140">
        <f>M139+B140/EIT_SpCk_TotalsByRelSite!$D$20</f>
        <v>1.1674316503691882E-2</v>
      </c>
      <c r="N140">
        <f>N139+C140/EIT_SpCk_TotalsByRelSite!$D$20</f>
        <v>2.4047096387946519E-2</v>
      </c>
      <c r="O140">
        <f>O139+D140/EIT_SpCk_TotalsByRelSite!$D$20</f>
        <v>1.0077828776691274E-2</v>
      </c>
      <c r="P140">
        <f>P139+E140/EIT_SpCk_TotalsByRelSite!$D$20</f>
        <v>5.8870484933147074E-3</v>
      </c>
      <c r="Q140">
        <f>Q139+F140/EIT_SpCk_TotalsByRelSite!$D$20</f>
        <v>2.7938535222510482E-3</v>
      </c>
      <c r="R140">
        <f>R139+H140/EIT_SpCk_TotalsByRelSite!$D$20</f>
        <v>2.9934144881261224E-4</v>
      </c>
    </row>
    <row r="141" spans="1:18">
      <c r="A141" s="10">
        <v>45784</v>
      </c>
      <c r="C141">
        <v>1</v>
      </c>
      <c r="D141">
        <v>1</v>
      </c>
      <c r="E141">
        <v>1</v>
      </c>
      <c r="F141">
        <v>3</v>
      </c>
      <c r="G141">
        <v>1</v>
      </c>
      <c r="H141">
        <v>1</v>
      </c>
      <c r="L141" s="10">
        <f t="shared" si="16"/>
        <v>45784</v>
      </c>
      <c r="M141">
        <f>M140+B141/EIT_SpCk_TotalsByRelSite!$D$20</f>
        <v>1.1674316503691882E-2</v>
      </c>
      <c r="N141">
        <f>N140+C141/EIT_SpCk_TotalsByRelSite!$D$20</f>
        <v>2.4146876870884057E-2</v>
      </c>
      <c r="O141">
        <f>O140+D141/EIT_SpCk_TotalsByRelSite!$D$20</f>
        <v>1.0177609259628812E-2</v>
      </c>
      <c r="P141">
        <f>P140+E141/EIT_SpCk_TotalsByRelSite!$D$20</f>
        <v>5.9868289762522444E-3</v>
      </c>
      <c r="Q141">
        <f>Q140+F141/EIT_SpCk_TotalsByRelSite!$D$20</f>
        <v>3.0931949710636605E-3</v>
      </c>
      <c r="R141">
        <f>R140+H141/EIT_SpCk_TotalsByRelSite!$D$20</f>
        <v>3.9912193175014969E-4</v>
      </c>
    </row>
    <row r="142" spans="1:18">
      <c r="A142" s="10">
        <v>45785</v>
      </c>
      <c r="C142">
        <v>4</v>
      </c>
      <c r="D142">
        <v>3</v>
      </c>
      <c r="E142">
        <v>1</v>
      </c>
      <c r="G142">
        <v>2</v>
      </c>
      <c r="L142" s="10">
        <f t="shared" ref="L142:L143" si="17">A142</f>
        <v>45785</v>
      </c>
      <c r="M142">
        <f>M141+B142/EIT_SpCk_TotalsByRelSite!$D$20</f>
        <v>1.1674316503691882E-2</v>
      </c>
      <c r="N142">
        <f>N141+C142/EIT_SpCk_TotalsByRelSite!$D$20</f>
        <v>2.4545998802634205E-2</v>
      </c>
      <c r="O142">
        <f>O141+D142/EIT_SpCk_TotalsByRelSite!$D$20</f>
        <v>1.0476950708441424E-2</v>
      </c>
      <c r="P142">
        <f>P141+E142/EIT_SpCk_TotalsByRelSite!$D$20</f>
        <v>6.0866094591897815E-3</v>
      </c>
      <c r="Q142">
        <f>Q141+F142/EIT_SpCk_TotalsByRelSite!$D$20</f>
        <v>3.0931949710636605E-3</v>
      </c>
      <c r="R142">
        <f>R141+H142/EIT_SpCk_TotalsByRelSite!$D$20</f>
        <v>3.9912193175014969E-4</v>
      </c>
    </row>
    <row r="143" spans="1:18">
      <c r="A143" s="10">
        <v>45786</v>
      </c>
      <c r="C143">
        <v>3</v>
      </c>
      <c r="D143">
        <v>1</v>
      </c>
      <c r="F143">
        <v>1</v>
      </c>
      <c r="L143" s="10">
        <f t="shared" si="17"/>
        <v>45786</v>
      </c>
      <c r="M143">
        <f>M142+B143/EIT_SpCk_TotalsByRelSite!$D$20</f>
        <v>1.1674316503691882E-2</v>
      </c>
      <c r="N143">
        <f>N142+C143/EIT_SpCk_TotalsByRelSite!$D$20</f>
        <v>2.4845340251446819E-2</v>
      </c>
      <c r="O143">
        <f>O142+D143/EIT_SpCk_TotalsByRelSite!$D$20</f>
        <v>1.0576731191378962E-2</v>
      </c>
      <c r="P143">
        <f>P142+E143/EIT_SpCk_TotalsByRelSite!$D$20</f>
        <v>6.0866094591897815E-3</v>
      </c>
      <c r="Q143">
        <f>Q142+F143/EIT_SpCk_TotalsByRelSite!$D$20</f>
        <v>3.192975454001198E-3</v>
      </c>
      <c r="R143">
        <f>R142+H143/EIT_SpCk_TotalsByRelSite!$D$20</f>
        <v>3.9912193175014969E-4</v>
      </c>
    </row>
    <row r="144" spans="1:18">
      <c r="A144" s="10">
        <v>45787</v>
      </c>
      <c r="B144">
        <v>1</v>
      </c>
      <c r="C144">
        <v>5</v>
      </c>
      <c r="G144">
        <v>2</v>
      </c>
      <c r="L144" s="10">
        <f t="shared" ref="L144:L146" si="18">A144</f>
        <v>45787</v>
      </c>
      <c r="M144">
        <f>M143+B144/EIT_SpCk_TotalsByRelSite!$D$20</f>
        <v>1.177409698662942E-2</v>
      </c>
      <c r="N144">
        <f>N143+C144/EIT_SpCk_TotalsByRelSite!$D$20</f>
        <v>2.5344242666134505E-2</v>
      </c>
      <c r="O144">
        <f>O143+D144/EIT_SpCk_TotalsByRelSite!$D$20</f>
        <v>1.0576731191378962E-2</v>
      </c>
      <c r="P144">
        <f>P143+E144/EIT_SpCk_TotalsByRelSite!$D$20</f>
        <v>6.0866094591897815E-3</v>
      </c>
      <c r="Q144">
        <f>Q143+F144/EIT_SpCk_TotalsByRelSite!$D$20</f>
        <v>3.192975454001198E-3</v>
      </c>
      <c r="R144">
        <f>R143+H144/EIT_SpCk_TotalsByRelSite!$D$20</f>
        <v>3.9912193175014969E-4</v>
      </c>
    </row>
    <row r="145" spans="1:18">
      <c r="A145" s="10">
        <v>45788</v>
      </c>
      <c r="E145">
        <v>1</v>
      </c>
      <c r="F145">
        <v>1</v>
      </c>
      <c r="G145">
        <v>2</v>
      </c>
      <c r="L145" s="10">
        <f t="shared" si="18"/>
        <v>45788</v>
      </c>
      <c r="M145">
        <f>M144+B145/EIT_SpCk_TotalsByRelSite!$D$20</f>
        <v>1.177409698662942E-2</v>
      </c>
      <c r="N145">
        <f>N144+C145/EIT_SpCk_TotalsByRelSite!$D$20</f>
        <v>2.5344242666134505E-2</v>
      </c>
      <c r="O145">
        <f>O144+D145/EIT_SpCk_TotalsByRelSite!$D$20</f>
        <v>1.0576731191378962E-2</v>
      </c>
      <c r="P145">
        <f>P144+E145/EIT_SpCk_TotalsByRelSite!$D$20</f>
        <v>6.1863899421273185E-3</v>
      </c>
      <c r="Q145">
        <f>Q144+F145/EIT_SpCk_TotalsByRelSite!$D$20</f>
        <v>3.2927559369387354E-3</v>
      </c>
      <c r="R145">
        <f>R144+H145/EIT_SpCk_TotalsByRelSite!$D$20</f>
        <v>3.9912193175014969E-4</v>
      </c>
    </row>
    <row r="146" spans="1:18">
      <c r="A146" s="10">
        <v>45789</v>
      </c>
      <c r="C146">
        <v>7</v>
      </c>
      <c r="G146">
        <v>2</v>
      </c>
      <c r="H146">
        <v>1</v>
      </c>
      <c r="L146" s="10">
        <f t="shared" si="18"/>
        <v>45789</v>
      </c>
      <c r="M146">
        <f>M145+B146/EIT_SpCk_TotalsByRelSite!$D$20</f>
        <v>1.177409698662942E-2</v>
      </c>
      <c r="N146">
        <f>N145+C146/EIT_SpCk_TotalsByRelSite!$D$20</f>
        <v>2.6042706046697266E-2</v>
      </c>
      <c r="O146">
        <f>O145+D146/EIT_SpCk_TotalsByRelSite!$D$20</f>
        <v>1.0576731191378962E-2</v>
      </c>
      <c r="P146">
        <f>P145+E146/EIT_SpCk_TotalsByRelSite!$D$20</f>
        <v>6.1863899421273185E-3</v>
      </c>
      <c r="Q146">
        <f>Q145+F146/EIT_SpCk_TotalsByRelSite!$D$20</f>
        <v>3.2927559369387354E-3</v>
      </c>
      <c r="R146">
        <f>R145+H146/EIT_SpCk_TotalsByRelSite!$D$20</f>
        <v>4.9890241468768714E-4</v>
      </c>
    </row>
    <row r="147" spans="1:18">
      <c r="A147" s="10">
        <v>45790</v>
      </c>
      <c r="B147">
        <v>1</v>
      </c>
      <c r="C147">
        <v>3</v>
      </c>
      <c r="F147">
        <v>1</v>
      </c>
      <c r="G147">
        <v>2</v>
      </c>
      <c r="L147" s="10">
        <f t="shared" ref="L147:L148" si="19">A147</f>
        <v>45790</v>
      </c>
      <c r="M147">
        <f>M146+B147/EIT_SpCk_TotalsByRelSite!$D$20</f>
        <v>1.1873877469566958E-2</v>
      </c>
      <c r="N147">
        <f>N146+C147/EIT_SpCk_TotalsByRelSite!$D$20</f>
        <v>2.634204749550988E-2</v>
      </c>
      <c r="O147">
        <f>O146+D147/EIT_SpCk_TotalsByRelSite!$D$20</f>
        <v>1.0576731191378962E-2</v>
      </c>
      <c r="P147">
        <f>P146+E147/EIT_SpCk_TotalsByRelSite!$D$20</f>
        <v>6.1863899421273185E-3</v>
      </c>
      <c r="Q147">
        <f>Q146+F147/EIT_SpCk_TotalsByRelSite!$D$20</f>
        <v>3.3925364198762729E-3</v>
      </c>
      <c r="R147">
        <f>R146+H147/EIT_SpCk_TotalsByRelSite!$D$20</f>
        <v>4.9890241468768714E-4</v>
      </c>
    </row>
    <row r="148" spans="1:18">
      <c r="A148" s="10">
        <v>45791</v>
      </c>
      <c r="C148">
        <v>2</v>
      </c>
      <c r="L148" s="10">
        <f t="shared" si="19"/>
        <v>45791</v>
      </c>
      <c r="M148">
        <f>M147+B148/EIT_SpCk_TotalsByRelSite!$D$20</f>
        <v>1.1873877469566958E-2</v>
      </c>
      <c r="N148">
        <f>N147+C148/EIT_SpCk_TotalsByRelSite!$D$20</f>
        <v>2.6541608461384956E-2</v>
      </c>
      <c r="O148">
        <f>O147+D148/EIT_SpCk_TotalsByRelSite!$D$20</f>
        <v>1.0576731191378962E-2</v>
      </c>
      <c r="P148">
        <f>P147+E148/EIT_SpCk_TotalsByRelSite!$D$20</f>
        <v>6.1863899421273185E-3</v>
      </c>
      <c r="Q148">
        <f>Q147+F148/EIT_SpCk_TotalsByRelSite!$D$20</f>
        <v>3.3925364198762729E-3</v>
      </c>
      <c r="R148">
        <f>R147+H148/EIT_SpCk_TotalsByRelSite!$D$20</f>
        <v>4.9890241468768714E-4</v>
      </c>
    </row>
    <row r="149" spans="1:18">
      <c r="A149" s="10">
        <v>45792</v>
      </c>
      <c r="C149">
        <v>3</v>
      </c>
      <c r="L149" s="10">
        <f t="shared" ref="L149:L150" si="20">A149</f>
        <v>45792</v>
      </c>
      <c r="M149">
        <f>M148+B149/EIT_SpCk_TotalsByRelSite!$D$20</f>
        <v>1.1873877469566958E-2</v>
      </c>
      <c r="N149">
        <f>N148+C149/EIT_SpCk_TotalsByRelSite!$D$20</f>
        <v>2.6840949910197569E-2</v>
      </c>
      <c r="O149">
        <f>O148+D149/EIT_SpCk_TotalsByRelSite!$D$20</f>
        <v>1.0576731191378962E-2</v>
      </c>
      <c r="P149">
        <f>P148+E149/EIT_SpCk_TotalsByRelSite!$D$20</f>
        <v>6.1863899421273185E-3</v>
      </c>
      <c r="Q149">
        <f>Q148+F149/EIT_SpCk_TotalsByRelSite!$D$20</f>
        <v>3.3925364198762729E-3</v>
      </c>
      <c r="R149">
        <f>R148+H149/EIT_SpCk_TotalsByRelSite!$D$20</f>
        <v>4.9890241468768714E-4</v>
      </c>
    </row>
    <row r="150" spans="1:18">
      <c r="A150" s="10">
        <v>45793</v>
      </c>
      <c r="B150">
        <v>1</v>
      </c>
      <c r="C150">
        <v>4</v>
      </c>
      <c r="D150">
        <v>1</v>
      </c>
      <c r="L150" s="10">
        <f t="shared" si="20"/>
        <v>45793</v>
      </c>
      <c r="M150">
        <f>M149+B150/EIT_SpCk_TotalsByRelSite!$D$20</f>
        <v>1.1973657952504496E-2</v>
      </c>
      <c r="N150">
        <f>N149+C150/EIT_SpCk_TotalsByRelSite!$D$20</f>
        <v>2.7240071841947718E-2</v>
      </c>
      <c r="O150">
        <f>O149+D150/EIT_SpCk_TotalsByRelSite!$D$20</f>
        <v>1.06765116743165E-2</v>
      </c>
      <c r="P150">
        <f>P149+E150/EIT_SpCk_TotalsByRelSite!$D$20</f>
        <v>6.1863899421273185E-3</v>
      </c>
      <c r="Q150">
        <f>Q149+F150/EIT_SpCk_TotalsByRelSite!$D$20</f>
        <v>3.3925364198762729E-3</v>
      </c>
      <c r="R150">
        <f>R149+H150/EIT_SpCk_TotalsByRelSite!$D$20</f>
        <v>4.9890241468768714E-4</v>
      </c>
    </row>
    <row r="151" spans="1:18">
      <c r="A151" s="10">
        <v>45794</v>
      </c>
      <c r="C151">
        <v>1</v>
      </c>
      <c r="L151" s="10">
        <f t="shared" ref="L151:L152" si="21">A151</f>
        <v>45794</v>
      </c>
      <c r="M151">
        <f>M150+B151/EIT_SpCk_TotalsByRelSite!$D$20</f>
        <v>1.1973657952504496E-2</v>
      </c>
      <c r="N151">
        <f>N150+C151/EIT_SpCk_TotalsByRelSite!$D$20</f>
        <v>2.7339852324885255E-2</v>
      </c>
      <c r="O151">
        <f>O150+D151/EIT_SpCk_TotalsByRelSite!$D$20</f>
        <v>1.06765116743165E-2</v>
      </c>
      <c r="P151">
        <f>P150+E151/EIT_SpCk_TotalsByRelSite!$D$20</f>
        <v>6.1863899421273185E-3</v>
      </c>
      <c r="Q151">
        <f>Q150+F151/EIT_SpCk_TotalsByRelSite!$D$20</f>
        <v>3.3925364198762729E-3</v>
      </c>
      <c r="R151">
        <f>R150+H151/EIT_SpCk_TotalsByRelSite!$D$20</f>
        <v>4.9890241468768714E-4</v>
      </c>
    </row>
    <row r="152" spans="1:18">
      <c r="A152" s="10">
        <v>45795</v>
      </c>
      <c r="C152">
        <v>5</v>
      </c>
      <c r="E152">
        <v>1</v>
      </c>
      <c r="L152" s="10">
        <f t="shared" si="21"/>
        <v>45795</v>
      </c>
      <c r="M152">
        <f>M151+B152/EIT_SpCk_TotalsByRelSite!$D$20</f>
        <v>1.1973657952504496E-2</v>
      </c>
      <c r="N152">
        <f>N151+C152/EIT_SpCk_TotalsByRelSite!$D$20</f>
        <v>2.7838754739572941E-2</v>
      </c>
      <c r="O152">
        <f>O151+D152/EIT_SpCk_TotalsByRelSite!$D$20</f>
        <v>1.06765116743165E-2</v>
      </c>
      <c r="P152">
        <f>P151+E152/EIT_SpCk_TotalsByRelSite!$D$20</f>
        <v>6.2861704250648555E-3</v>
      </c>
      <c r="Q152">
        <f>Q151+F152/EIT_SpCk_TotalsByRelSite!$D$20</f>
        <v>3.3925364198762729E-3</v>
      </c>
      <c r="R152">
        <f>R151+H152/EIT_SpCk_TotalsByRelSite!$D$20</f>
        <v>4.9890241468768714E-4</v>
      </c>
    </row>
    <row r="153" spans="1:18">
      <c r="A153" s="10">
        <v>45796</v>
      </c>
      <c r="C153">
        <v>1</v>
      </c>
      <c r="G153">
        <v>1</v>
      </c>
      <c r="L153" s="10">
        <f t="shared" ref="L153:L155" si="22">A153</f>
        <v>45796</v>
      </c>
      <c r="M153">
        <f>M152+B153/EIT_SpCk_TotalsByRelSite!$D$20</f>
        <v>1.1973657952504496E-2</v>
      </c>
      <c r="N153">
        <f>N152+C153/EIT_SpCk_TotalsByRelSite!$D$20</f>
        <v>2.7938535222510479E-2</v>
      </c>
      <c r="O153">
        <f>O152+D153/EIT_SpCk_TotalsByRelSite!$D$20</f>
        <v>1.06765116743165E-2</v>
      </c>
      <c r="P153">
        <f>P152+E153/EIT_SpCk_TotalsByRelSite!$D$20</f>
        <v>6.2861704250648555E-3</v>
      </c>
      <c r="Q153">
        <f>Q152+F153/EIT_SpCk_TotalsByRelSite!$D$20</f>
        <v>3.3925364198762729E-3</v>
      </c>
      <c r="R153">
        <f>R152+H153/EIT_SpCk_TotalsByRelSite!$D$20</f>
        <v>4.9890241468768714E-4</v>
      </c>
    </row>
    <row r="154" spans="1:18">
      <c r="A154" s="10">
        <v>45797</v>
      </c>
      <c r="C154">
        <v>3</v>
      </c>
      <c r="E154">
        <v>1</v>
      </c>
      <c r="G154">
        <v>1</v>
      </c>
      <c r="L154" s="10">
        <f t="shared" si="22"/>
        <v>45797</v>
      </c>
      <c r="M154">
        <f>M153+B154/EIT_SpCk_TotalsByRelSite!$D$20</f>
        <v>1.1973657952504496E-2</v>
      </c>
      <c r="N154">
        <f>N153+C154/EIT_SpCk_TotalsByRelSite!$D$20</f>
        <v>2.8237876671323093E-2</v>
      </c>
      <c r="O154">
        <f>O153+D154/EIT_SpCk_TotalsByRelSite!$D$20</f>
        <v>1.06765116743165E-2</v>
      </c>
      <c r="P154">
        <f>P153+E154/EIT_SpCk_TotalsByRelSite!$D$20</f>
        <v>6.3859509080023925E-3</v>
      </c>
      <c r="Q154">
        <f>Q153+F154/EIT_SpCk_TotalsByRelSite!$D$20</f>
        <v>3.3925364198762729E-3</v>
      </c>
      <c r="R154">
        <f>R153+H154/EIT_SpCk_TotalsByRelSite!$D$20</f>
        <v>4.9890241468768714E-4</v>
      </c>
    </row>
    <row r="155" spans="1:18">
      <c r="A155" s="10">
        <v>45798</v>
      </c>
      <c r="B155">
        <v>1</v>
      </c>
      <c r="C155">
        <v>3</v>
      </c>
      <c r="L155" s="10">
        <f t="shared" si="22"/>
        <v>45798</v>
      </c>
      <c r="M155">
        <f>M154+B155/EIT_SpCk_TotalsByRelSite!$D$20</f>
        <v>1.2073438435442034E-2</v>
      </c>
      <c r="N155">
        <f>N154+C155/EIT_SpCk_TotalsByRelSite!$D$20</f>
        <v>2.8537218120135707E-2</v>
      </c>
      <c r="O155">
        <f>O154+D155/EIT_SpCk_TotalsByRelSite!$D$20</f>
        <v>1.06765116743165E-2</v>
      </c>
      <c r="P155">
        <f>P154+E155/EIT_SpCk_TotalsByRelSite!$D$20</f>
        <v>6.3859509080023925E-3</v>
      </c>
      <c r="Q155">
        <f>Q154+F155/EIT_SpCk_TotalsByRelSite!$D$20</f>
        <v>3.3925364198762729E-3</v>
      </c>
      <c r="R155">
        <f>R154+H155/EIT_SpCk_TotalsByRelSite!$D$20</f>
        <v>4.9890241468768714E-4</v>
      </c>
    </row>
    <row r="156" spans="1:18">
      <c r="A156" s="10">
        <v>45799</v>
      </c>
      <c r="C156">
        <v>4</v>
      </c>
      <c r="L156" s="10">
        <f t="shared" ref="L156" si="23">A156</f>
        <v>45799</v>
      </c>
      <c r="M156">
        <f>M155+B156/EIT_SpCk_TotalsByRelSite!$D$20</f>
        <v>1.2073438435442034E-2</v>
      </c>
      <c r="N156">
        <f>N155+C156/EIT_SpCk_TotalsByRelSite!$D$20</f>
        <v>2.8936340051885855E-2</v>
      </c>
      <c r="O156">
        <f>O155+D156/EIT_SpCk_TotalsByRelSite!$D$20</f>
        <v>1.06765116743165E-2</v>
      </c>
      <c r="P156">
        <f>P155+E156/EIT_SpCk_TotalsByRelSite!$D$20</f>
        <v>6.3859509080023925E-3</v>
      </c>
      <c r="Q156">
        <f>Q155+F156/EIT_SpCk_TotalsByRelSite!$D$20</f>
        <v>3.3925364198762729E-3</v>
      </c>
      <c r="R156">
        <f>R155+H156/EIT_SpCk_TotalsByRelSite!$D$20</f>
        <v>4.9890241468768714E-4</v>
      </c>
    </row>
    <row r="157" spans="1:18">
      <c r="A157" s="10">
        <v>45800</v>
      </c>
      <c r="C157">
        <v>1</v>
      </c>
      <c r="L157" s="10">
        <f t="shared" ref="L157:L159" si="24">A157</f>
        <v>45800</v>
      </c>
      <c r="M157">
        <f>M156+B157/EIT_SpCk_TotalsByRelSite!$D$20</f>
        <v>1.2073438435442034E-2</v>
      </c>
      <c r="N157">
        <f>N156+C157/EIT_SpCk_TotalsByRelSite!$D$20</f>
        <v>2.9036120534823393E-2</v>
      </c>
      <c r="O157">
        <f>O156+D157/EIT_SpCk_TotalsByRelSite!$D$20</f>
        <v>1.06765116743165E-2</v>
      </c>
      <c r="P157">
        <f>P156+E157/EIT_SpCk_TotalsByRelSite!$D$20</f>
        <v>6.3859509080023925E-3</v>
      </c>
      <c r="Q157">
        <f>Q156+F157/EIT_SpCk_TotalsByRelSite!$D$20</f>
        <v>3.3925364198762729E-3</v>
      </c>
      <c r="R157">
        <f>R156+H157/EIT_SpCk_TotalsByRelSite!$D$20</f>
        <v>4.9890241468768714E-4</v>
      </c>
    </row>
    <row r="158" spans="1:18">
      <c r="A158" s="10">
        <v>45803</v>
      </c>
      <c r="C158">
        <v>2</v>
      </c>
      <c r="L158" s="10">
        <f t="shared" si="24"/>
        <v>45803</v>
      </c>
      <c r="M158">
        <f>M157+B158/EIT_SpCk_TotalsByRelSite!$D$20</f>
        <v>1.2073438435442034E-2</v>
      </c>
      <c r="N158">
        <f>N157+C158/EIT_SpCk_TotalsByRelSite!$D$20</f>
        <v>2.9235681500698468E-2</v>
      </c>
      <c r="O158">
        <f>O157+D158/EIT_SpCk_TotalsByRelSite!$D$20</f>
        <v>1.06765116743165E-2</v>
      </c>
      <c r="P158">
        <f>P157+E158/EIT_SpCk_TotalsByRelSite!$D$20</f>
        <v>6.3859509080023925E-3</v>
      </c>
      <c r="Q158">
        <f>Q157+F158/EIT_SpCk_TotalsByRelSite!$D$20</f>
        <v>3.3925364198762729E-3</v>
      </c>
      <c r="R158">
        <f>R157+H158/EIT_SpCk_TotalsByRelSite!$D$20</f>
        <v>4.9890241468768714E-4</v>
      </c>
    </row>
    <row r="159" spans="1:18">
      <c r="A159" s="10">
        <v>45804</v>
      </c>
      <c r="C159">
        <v>2</v>
      </c>
      <c r="L159" s="10">
        <f t="shared" si="24"/>
        <v>45804</v>
      </c>
      <c r="M159">
        <f>M158+B159/EIT_SpCk_TotalsByRelSite!$D$20</f>
        <v>1.2073438435442034E-2</v>
      </c>
      <c r="N159">
        <f>N158+C159/EIT_SpCk_TotalsByRelSite!$D$20</f>
        <v>2.9435242466573544E-2</v>
      </c>
      <c r="O159">
        <f>O158+D159/EIT_SpCk_TotalsByRelSite!$D$20</f>
        <v>1.06765116743165E-2</v>
      </c>
      <c r="P159">
        <f>P158+E159/EIT_SpCk_TotalsByRelSite!$D$20</f>
        <v>6.3859509080023925E-3</v>
      </c>
      <c r="Q159">
        <f>Q158+F159/EIT_SpCk_TotalsByRelSite!$D$20</f>
        <v>3.3925364198762729E-3</v>
      </c>
      <c r="R159">
        <f>R158+H159/EIT_SpCk_TotalsByRelSite!$D$20</f>
        <v>4.9890241468768714E-4</v>
      </c>
    </row>
    <row r="160" spans="1:18">
      <c r="A160" s="10">
        <v>45805</v>
      </c>
      <c r="L160" s="10">
        <f t="shared" ref="L160" si="25">A160</f>
        <v>45805</v>
      </c>
      <c r="M160">
        <f>M159+B160/EIT_SpCk_TotalsByRelSite!$D$20</f>
        <v>1.2073438435442034E-2</v>
      </c>
      <c r="N160">
        <f>N159+C160/EIT_SpCk_TotalsByRelSite!$D$20</f>
        <v>2.9435242466573544E-2</v>
      </c>
      <c r="O160">
        <f>O159+D160/EIT_SpCk_TotalsByRelSite!$D$20</f>
        <v>1.06765116743165E-2</v>
      </c>
      <c r="P160">
        <f>P159+E160/EIT_SpCk_TotalsByRelSite!$D$20</f>
        <v>6.3859509080023925E-3</v>
      </c>
      <c r="Q160">
        <f>Q159+F160/EIT_SpCk_TotalsByRelSite!$D$20</f>
        <v>3.3925364198762729E-3</v>
      </c>
      <c r="R160">
        <f>R159+H160/EIT_SpCk_TotalsByRelSite!$D$20</f>
        <v>4.9890241468768714E-4</v>
      </c>
    </row>
    <row r="161" spans="12:12">
      <c r="L161" s="1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28"/>
  <sheetViews>
    <sheetView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21.46484375" customWidth="1"/>
    <col min="2" max="2" width="78.33203125" customWidth="1"/>
    <col min="3" max="3" width="10.265625" customWidth="1"/>
    <col min="4" max="4" width="10" customWidth="1"/>
    <col min="5" max="5" width="7.796875" bestFit="1" customWidth="1"/>
    <col min="6" max="10" width="4.73046875" customWidth="1"/>
    <col min="11" max="11" width="5.53125" bestFit="1" customWidth="1"/>
    <col min="12" max="13" width="5.53125" customWidth="1"/>
    <col min="14" max="16" width="5.53125" bestFit="1" customWidth="1"/>
    <col min="17" max="23" width="4.73046875" customWidth="1"/>
    <col min="24" max="24" width="5.53125" bestFit="1" customWidth="1"/>
    <col min="25" max="27" width="4.73046875" customWidth="1"/>
    <col min="28" max="28" width="6.73046875" bestFit="1" customWidth="1"/>
    <col min="29" max="42" width="6.73046875" customWidth="1"/>
    <col min="43" max="44" width="6.265625" customWidth="1"/>
  </cols>
  <sheetData>
    <row r="1" spans="1:52">
      <c r="A1" s="38" t="s">
        <v>53</v>
      </c>
    </row>
    <row r="2" spans="1:52">
      <c r="A2" s="14" t="s">
        <v>42</v>
      </c>
      <c r="C2" s="58"/>
    </row>
    <row r="3" spans="1:52" ht="39.7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6" t="str">
        <f>F4</f>
        <v>ESD</v>
      </c>
      <c r="G3" s="6" t="str">
        <f t="shared" ref="G3:AC3" si="0">G4</f>
        <v>TKC</v>
      </c>
      <c r="H3" s="6" t="str">
        <f t="shared" si="0"/>
        <v>1BC</v>
      </c>
      <c r="I3" s="6" t="str">
        <f t="shared" si="0"/>
        <v>2BC</v>
      </c>
      <c r="J3" s="6" t="str">
        <f t="shared" si="0"/>
        <v>1LC</v>
      </c>
      <c r="K3" s="6" t="str">
        <f t="shared" si="0"/>
        <v>2LC</v>
      </c>
      <c r="L3" s="6" t="str">
        <f t="shared" si="0"/>
        <v>CLE</v>
      </c>
      <c r="M3" s="6" t="str">
        <f t="shared" si="0"/>
        <v>JCJ</v>
      </c>
      <c r="N3" s="6" t="str">
        <f t="shared" si="0"/>
        <v>LMT</v>
      </c>
      <c r="O3" s="6" t="str">
        <f t="shared" si="0"/>
        <v>WIC</v>
      </c>
      <c r="P3" s="6" t="str">
        <f t="shared" si="0"/>
        <v>SWK</v>
      </c>
      <c r="Q3" s="6" t="str">
        <f t="shared" si="0"/>
        <v>TAN</v>
      </c>
      <c r="R3" s="6" t="str">
        <f t="shared" si="0"/>
        <v>UMC</v>
      </c>
      <c r="S3" s="6" t="str">
        <f t="shared" si="0"/>
        <v>LMC</v>
      </c>
      <c r="T3" s="6" t="str">
        <f t="shared" si="0"/>
        <v>ROZ</v>
      </c>
      <c r="U3" s="6" t="str">
        <f t="shared" si="0"/>
        <v>AH1</v>
      </c>
      <c r="V3" s="6" t="str">
        <f t="shared" si="0"/>
        <v>SSJ</v>
      </c>
      <c r="W3" s="6" t="str">
        <f t="shared" si="0"/>
        <v>SUN</v>
      </c>
      <c r="X3" s="6" t="str">
        <f t="shared" si="0"/>
        <v>PRO</v>
      </c>
      <c r="Y3" s="6" t="str">
        <f t="shared" si="0"/>
        <v>MCJ</v>
      </c>
      <c r="Z3" s="6" t="str">
        <f t="shared" si="0"/>
        <v>JDJ</v>
      </c>
      <c r="AA3" s="6" t="str">
        <f t="shared" si="0"/>
        <v>B2J</v>
      </c>
      <c r="AB3" s="6" t="str">
        <f t="shared" si="0"/>
        <v>BCC</v>
      </c>
      <c r="AC3" s="6" t="str">
        <f t="shared" si="0"/>
        <v>TWX</v>
      </c>
      <c r="AD3" s="12"/>
      <c r="AE3" s="12"/>
      <c r="AF3" s="6" t="str">
        <f t="shared" ref="AF3:AK3" si="1">F3</f>
        <v>ESD</v>
      </c>
      <c r="AG3" s="6" t="str">
        <f t="shared" si="1"/>
        <v>TKC</v>
      </c>
      <c r="AH3" s="6" t="str">
        <f t="shared" si="1"/>
        <v>1BC</v>
      </c>
      <c r="AI3" s="6" t="str">
        <f t="shared" si="1"/>
        <v>2BC</v>
      </c>
      <c r="AJ3" s="6" t="str">
        <f t="shared" si="1"/>
        <v>1LC</v>
      </c>
      <c r="AK3" s="6" t="str">
        <f t="shared" si="1"/>
        <v>2LC</v>
      </c>
      <c r="AL3" s="6" t="str">
        <f>N3</f>
        <v>LMT</v>
      </c>
      <c r="AM3" s="6" t="str">
        <f>O3</f>
        <v>WIC</v>
      </c>
      <c r="AN3" s="6" t="str">
        <f>P3</f>
        <v>SWK</v>
      </c>
      <c r="AO3" s="6" t="str">
        <f>Q3</f>
        <v>TAN</v>
      </c>
      <c r="AP3" s="6" t="str">
        <f>S3</f>
        <v>LMC</v>
      </c>
      <c r="AQ3" s="6" t="str">
        <f>T3</f>
        <v>ROZ</v>
      </c>
      <c r="AR3" s="6" t="str">
        <f>U3</f>
        <v>AH1</v>
      </c>
      <c r="AS3" s="6" t="str">
        <f t="shared" ref="AS3:AZ3" si="2">V3</f>
        <v>SSJ</v>
      </c>
      <c r="AT3" s="6" t="str">
        <f t="shared" si="2"/>
        <v>SUN</v>
      </c>
      <c r="AU3" s="6" t="str">
        <f t="shared" si="2"/>
        <v>PRO</v>
      </c>
      <c r="AV3" s="6" t="str">
        <f t="shared" si="2"/>
        <v>MCJ</v>
      </c>
      <c r="AW3" s="6" t="str">
        <f t="shared" si="2"/>
        <v>JDJ</v>
      </c>
      <c r="AX3" s="6" t="str">
        <f t="shared" si="2"/>
        <v>B2J</v>
      </c>
      <c r="AY3" s="6" t="str">
        <f t="shared" si="2"/>
        <v>BCC</v>
      </c>
      <c r="AZ3" s="6" t="str">
        <f t="shared" si="2"/>
        <v>TWX</v>
      </c>
    </row>
    <row r="4" spans="1:52" s="60" customFormat="1" ht="15" customHeight="1">
      <c r="A4" s="60" t="s">
        <v>0</v>
      </c>
      <c r="B4" s="60" t="s">
        <v>7</v>
      </c>
      <c r="C4" s="82" t="s">
        <v>58</v>
      </c>
      <c r="D4" s="90" t="s">
        <v>159</v>
      </c>
      <c r="E4" s="60" t="s">
        <v>8</v>
      </c>
      <c r="F4" s="61" t="s">
        <v>238</v>
      </c>
      <c r="G4" s="61" t="s">
        <v>239</v>
      </c>
      <c r="H4" s="61" t="s">
        <v>228</v>
      </c>
      <c r="I4" s="61" t="s">
        <v>226</v>
      </c>
      <c r="J4" s="61" t="s">
        <v>227</v>
      </c>
      <c r="K4" s="61" t="s">
        <v>225</v>
      </c>
      <c r="L4" s="61" t="s">
        <v>231</v>
      </c>
      <c r="M4" s="61" t="s">
        <v>15</v>
      </c>
      <c r="N4" s="61" t="s">
        <v>30</v>
      </c>
      <c r="O4" s="61" t="s">
        <v>264</v>
      </c>
      <c r="P4" s="61" t="s">
        <v>50</v>
      </c>
      <c r="Q4" s="61" t="s">
        <v>28</v>
      </c>
      <c r="R4" s="61" t="s">
        <v>179</v>
      </c>
      <c r="S4" s="61" t="s">
        <v>83</v>
      </c>
      <c r="T4" s="61" t="s">
        <v>19</v>
      </c>
      <c r="U4" s="61" t="s">
        <v>209</v>
      </c>
      <c r="V4" s="61" t="s">
        <v>256</v>
      </c>
      <c r="W4" s="61" t="s">
        <v>103</v>
      </c>
      <c r="X4" s="61" t="s">
        <v>1</v>
      </c>
      <c r="Y4" s="61" t="s">
        <v>2</v>
      </c>
      <c r="Z4" s="61" t="s">
        <v>3</v>
      </c>
      <c r="AA4" s="61" t="s">
        <v>4</v>
      </c>
      <c r="AB4" s="61" t="s">
        <v>5</v>
      </c>
      <c r="AC4" s="61" t="s">
        <v>6</v>
      </c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</row>
    <row r="5" spans="1:52" ht="15" customHeight="1">
      <c r="A5" t="s">
        <v>311</v>
      </c>
      <c r="B5" t="s">
        <v>312</v>
      </c>
      <c r="C5" s="10">
        <v>45463</v>
      </c>
      <c r="D5" s="31" t="s">
        <v>160</v>
      </c>
      <c r="E5">
        <v>3985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v>74</v>
      </c>
      <c r="U5" s="4"/>
      <c r="V5" s="4">
        <v>138</v>
      </c>
      <c r="W5" s="4"/>
      <c r="X5" s="4">
        <v>270</v>
      </c>
      <c r="Y5" s="4">
        <v>4</v>
      </c>
      <c r="Z5" s="4">
        <v>3</v>
      </c>
      <c r="AA5" s="4">
        <v>1</v>
      </c>
      <c r="AB5" s="4">
        <v>6</v>
      </c>
      <c r="AC5" s="4">
        <v>2</v>
      </c>
      <c r="AD5" s="4"/>
      <c r="AE5" s="4"/>
      <c r="AF5" s="94" t="str">
        <f t="shared" ref="AF5:AF27" si="3">IF(F5=0,"",F5/$E5)</f>
        <v/>
      </c>
      <c r="AG5" s="94" t="str">
        <f t="shared" ref="AG5:AG27" si="4">IF(G5=0,"",G5/$E5)</f>
        <v/>
      </c>
      <c r="AH5" s="94" t="str">
        <f t="shared" ref="AH5:AH27" si="5">IF(H5=0,"",H5/$E5)</f>
        <v/>
      </c>
      <c r="AI5" s="94" t="str">
        <f t="shared" ref="AI5:AI27" si="6">IF(I5=0,"",I5/$E5)</f>
        <v/>
      </c>
      <c r="AJ5" s="94" t="str">
        <f t="shared" ref="AJ5:AJ27" si="7">IF(J5=0,"",J5/$E5)</f>
        <v/>
      </c>
      <c r="AK5" s="94" t="str">
        <f t="shared" ref="AK5:AK27" si="8">IF(K5=0,"",K5/$E5)</f>
        <v/>
      </c>
      <c r="AL5" s="94" t="str">
        <f t="shared" ref="AL5:AL27" si="9">IF(N5=0,"",N5/$E5)</f>
        <v/>
      </c>
      <c r="AM5" s="94" t="str">
        <f t="shared" ref="AM5:AM27" si="10">IF(O5=0,"",O5/$E5)</f>
        <v/>
      </c>
      <c r="AN5" s="94" t="str">
        <f t="shared" ref="AN5:AN27" si="11">IF(P5=0,"",P5/$E5)</f>
        <v/>
      </c>
      <c r="AO5" s="94" t="str">
        <f t="shared" ref="AO5:AO27" si="12">IF(Q5=0,"",Q5/$E5)</f>
        <v/>
      </c>
      <c r="AP5" s="94" t="str">
        <f t="shared" ref="AP5:AP27" si="13">IF(S5=0,"",S5/$E5)</f>
        <v/>
      </c>
      <c r="AQ5" s="94">
        <f t="shared" ref="AQ5:AQ27" si="14">IF(T5=0,"",T5/$E5)</f>
        <v>1.8569636135508157E-2</v>
      </c>
      <c r="AR5" s="94" t="str">
        <f t="shared" ref="AR5:AR27" si="15">IF(U5=0,"",U5/$E5)</f>
        <v/>
      </c>
      <c r="AS5" s="94">
        <f t="shared" ref="AS5:AS27" si="16">IF(V5=0,"",V5/$E5)</f>
        <v>3.4629861982434125E-2</v>
      </c>
      <c r="AT5" s="94" t="str">
        <f t="shared" ref="AT5:AT27" si="17">IF(W5=0,"",W5/$E5)</f>
        <v/>
      </c>
      <c r="AU5" s="94">
        <f t="shared" ref="AU5:AU27" si="18">IF(X5=0,"",X5/$E5)</f>
        <v>6.775407779171895E-2</v>
      </c>
      <c r="AV5" s="94">
        <f t="shared" ref="AV5:AV27" si="19">IF(Y5=0,"",Y5/$E5)</f>
        <v>1.0037641154328732E-3</v>
      </c>
      <c r="AW5" s="94">
        <f t="shared" ref="AW5:AW27" si="20">IF(Z5=0,"",Z5/$E5)</f>
        <v>7.5282308657465501E-4</v>
      </c>
      <c r="AX5" s="94">
        <f t="shared" ref="AX5:AX27" si="21">IF(AA5=0,"",AA5/$E5)</f>
        <v>2.509410288582183E-4</v>
      </c>
      <c r="AY5" s="94">
        <f t="shared" ref="AY5:AY27" si="22">IF(AB5=0,"",AB5/$E5)</f>
        <v>1.50564617314931E-3</v>
      </c>
      <c r="AZ5" s="94">
        <f t="shared" ref="AZ5:AZ27" si="23">IF(AC5=0,"",AC5/$E5)</f>
        <v>5.018820577164366E-4</v>
      </c>
    </row>
    <row r="6" spans="1:52" ht="15" customHeight="1">
      <c r="A6" t="s">
        <v>313</v>
      </c>
      <c r="B6" t="s">
        <v>314</v>
      </c>
      <c r="C6" s="10">
        <v>45463</v>
      </c>
      <c r="D6" s="31" t="s">
        <v>161</v>
      </c>
      <c r="E6">
        <v>3959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v>26</v>
      </c>
      <c r="U6" s="4"/>
      <c r="V6" s="4">
        <v>40</v>
      </c>
      <c r="W6" s="4"/>
      <c r="X6" s="4">
        <v>93</v>
      </c>
      <c r="Y6" s="4">
        <v>1</v>
      </c>
      <c r="Z6" s="4">
        <v>2</v>
      </c>
      <c r="AA6" s="4">
        <v>1</v>
      </c>
      <c r="AB6" s="4">
        <v>2</v>
      </c>
      <c r="AC6" s="4"/>
      <c r="AD6" s="4"/>
      <c r="AE6" s="4"/>
      <c r="AF6" s="94" t="str">
        <f t="shared" si="3"/>
        <v/>
      </c>
      <c r="AG6" s="94" t="str">
        <f t="shared" si="4"/>
        <v/>
      </c>
      <c r="AH6" s="94" t="str">
        <f t="shared" si="5"/>
        <v/>
      </c>
      <c r="AI6" s="94" t="str">
        <f t="shared" si="6"/>
        <v/>
      </c>
      <c r="AJ6" s="94" t="str">
        <f t="shared" si="7"/>
        <v/>
      </c>
      <c r="AK6" s="94" t="str">
        <f t="shared" si="8"/>
        <v/>
      </c>
      <c r="AL6" s="94" t="str">
        <f t="shared" si="9"/>
        <v/>
      </c>
      <c r="AM6" s="94" t="str">
        <f t="shared" si="10"/>
        <v/>
      </c>
      <c r="AN6" s="94" t="str">
        <f t="shared" si="11"/>
        <v/>
      </c>
      <c r="AO6" s="94" t="str">
        <f t="shared" si="12"/>
        <v/>
      </c>
      <c r="AP6" s="94" t="str">
        <f t="shared" si="13"/>
        <v/>
      </c>
      <c r="AQ6" s="94">
        <f t="shared" si="14"/>
        <v>6.5673149785299319E-3</v>
      </c>
      <c r="AR6" s="94" t="str">
        <f t="shared" si="15"/>
        <v/>
      </c>
      <c r="AS6" s="94">
        <f t="shared" si="16"/>
        <v>1.0103561505430665E-2</v>
      </c>
      <c r="AT6" s="94" t="str">
        <f t="shared" si="17"/>
        <v/>
      </c>
      <c r="AU6" s="94">
        <f t="shared" si="18"/>
        <v>2.3490780500126294E-2</v>
      </c>
      <c r="AV6" s="94">
        <f t="shared" si="19"/>
        <v>2.5258903763576663E-4</v>
      </c>
      <c r="AW6" s="94">
        <f t="shared" si="20"/>
        <v>5.0517807527153326E-4</v>
      </c>
      <c r="AX6" s="94">
        <f t="shared" si="21"/>
        <v>2.5258903763576663E-4</v>
      </c>
      <c r="AY6" s="94">
        <f t="shared" si="22"/>
        <v>5.0517807527153326E-4</v>
      </c>
      <c r="AZ6" s="94" t="str">
        <f t="shared" si="23"/>
        <v/>
      </c>
    </row>
    <row r="7" spans="1:52" ht="15" customHeight="1">
      <c r="A7" t="s">
        <v>275</v>
      </c>
      <c r="B7" t="s">
        <v>276</v>
      </c>
      <c r="C7" s="10">
        <v>45463</v>
      </c>
      <c r="D7" s="31" t="s">
        <v>18</v>
      </c>
      <c r="E7">
        <v>3876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32</v>
      </c>
      <c r="U7" s="4">
        <v>3</v>
      </c>
      <c r="V7" s="4">
        <v>47</v>
      </c>
      <c r="W7" s="4"/>
      <c r="X7" s="4">
        <v>86</v>
      </c>
      <c r="Y7" s="4">
        <v>1</v>
      </c>
      <c r="Z7" s="4">
        <v>5</v>
      </c>
      <c r="AA7" s="4">
        <v>1</v>
      </c>
      <c r="AB7" s="4">
        <v>5</v>
      </c>
      <c r="AC7" s="4"/>
      <c r="AF7" s="94" t="str">
        <f t="shared" si="3"/>
        <v/>
      </c>
      <c r="AG7" s="94" t="str">
        <f t="shared" si="4"/>
        <v/>
      </c>
      <c r="AH7" s="94" t="str">
        <f t="shared" si="5"/>
        <v/>
      </c>
      <c r="AI7" s="94" t="str">
        <f t="shared" si="6"/>
        <v/>
      </c>
      <c r="AJ7" s="94" t="str">
        <f t="shared" si="7"/>
        <v/>
      </c>
      <c r="AK7" s="94" t="str">
        <f t="shared" si="8"/>
        <v/>
      </c>
      <c r="AL7" s="94" t="str">
        <f t="shared" si="9"/>
        <v/>
      </c>
      <c r="AM7" s="94" t="str">
        <f t="shared" si="10"/>
        <v/>
      </c>
      <c r="AN7" s="94" t="str">
        <f t="shared" si="11"/>
        <v/>
      </c>
      <c r="AO7" s="94" t="str">
        <f t="shared" si="12"/>
        <v/>
      </c>
      <c r="AP7" s="94" t="str">
        <f t="shared" si="13"/>
        <v/>
      </c>
      <c r="AQ7" s="94">
        <f t="shared" si="14"/>
        <v>8.2559339525283791E-3</v>
      </c>
      <c r="AR7" s="94">
        <f t="shared" si="15"/>
        <v>7.7399380804953565E-4</v>
      </c>
      <c r="AS7" s="94">
        <f t="shared" si="16"/>
        <v>1.2125902992776058E-2</v>
      </c>
      <c r="AT7" s="94" t="str">
        <f t="shared" si="17"/>
        <v/>
      </c>
      <c r="AU7" s="94">
        <f t="shared" si="18"/>
        <v>2.2187822497420021E-2</v>
      </c>
      <c r="AV7" s="94">
        <f t="shared" si="19"/>
        <v>2.5799793601651185E-4</v>
      </c>
      <c r="AW7" s="94">
        <f t="shared" si="20"/>
        <v>1.2899896800825593E-3</v>
      </c>
      <c r="AX7" s="94">
        <f t="shared" si="21"/>
        <v>2.5799793601651185E-4</v>
      </c>
      <c r="AY7" s="94">
        <f t="shared" si="22"/>
        <v>1.2899896800825593E-3</v>
      </c>
      <c r="AZ7" s="94" t="str">
        <f t="shared" si="23"/>
        <v/>
      </c>
    </row>
    <row r="8" spans="1:52" ht="15" customHeight="1">
      <c r="A8" t="s">
        <v>287</v>
      </c>
      <c r="B8" t="s">
        <v>288</v>
      </c>
      <c r="C8" s="10">
        <v>45467</v>
      </c>
      <c r="D8" s="31" t="s">
        <v>128</v>
      </c>
      <c r="E8">
        <v>3911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79</v>
      </c>
      <c r="S8" s="4">
        <v>1</v>
      </c>
      <c r="T8" s="4"/>
      <c r="U8" s="4"/>
      <c r="V8" s="4"/>
      <c r="W8" s="4"/>
      <c r="X8" s="4">
        <v>1</v>
      </c>
      <c r="Y8" s="4"/>
      <c r="Z8" s="4"/>
      <c r="AA8" s="4"/>
      <c r="AB8" s="4"/>
      <c r="AC8" s="4"/>
      <c r="AF8" s="94" t="str">
        <f t="shared" si="3"/>
        <v/>
      </c>
      <c r="AG8" s="94" t="str">
        <f t="shared" si="4"/>
        <v/>
      </c>
      <c r="AH8" s="94" t="str">
        <f t="shared" si="5"/>
        <v/>
      </c>
      <c r="AI8" s="94" t="str">
        <f t="shared" si="6"/>
        <v/>
      </c>
      <c r="AJ8" s="94" t="str">
        <f t="shared" si="7"/>
        <v/>
      </c>
      <c r="AK8" s="94" t="str">
        <f t="shared" si="8"/>
        <v/>
      </c>
      <c r="AL8" s="94" t="str">
        <f t="shared" si="9"/>
        <v/>
      </c>
      <c r="AM8" s="94" t="str">
        <f t="shared" si="10"/>
        <v/>
      </c>
      <c r="AN8" s="94" t="str">
        <f t="shared" si="11"/>
        <v/>
      </c>
      <c r="AO8" s="94" t="str">
        <f t="shared" si="12"/>
        <v/>
      </c>
      <c r="AP8" s="94">
        <f t="shared" si="13"/>
        <v>2.5568908207619537E-4</v>
      </c>
      <c r="AQ8" s="94" t="str">
        <f t="shared" si="14"/>
        <v/>
      </c>
      <c r="AR8" s="94" t="str">
        <f t="shared" si="15"/>
        <v/>
      </c>
      <c r="AS8" s="94" t="str">
        <f t="shared" si="16"/>
        <v/>
      </c>
      <c r="AT8" s="94" t="str">
        <f t="shared" si="17"/>
        <v/>
      </c>
      <c r="AU8" s="94">
        <f t="shared" si="18"/>
        <v>2.5568908207619537E-4</v>
      </c>
      <c r="AV8" s="94" t="str">
        <f t="shared" si="19"/>
        <v/>
      </c>
      <c r="AW8" s="94" t="str">
        <f t="shared" si="20"/>
        <v/>
      </c>
      <c r="AX8" s="94" t="str">
        <f t="shared" si="21"/>
        <v/>
      </c>
      <c r="AY8" s="94" t="str">
        <f t="shared" si="22"/>
        <v/>
      </c>
      <c r="AZ8" s="94" t="str">
        <f t="shared" si="23"/>
        <v/>
      </c>
    </row>
    <row r="9" spans="1:52" ht="15" customHeight="1">
      <c r="A9" t="s">
        <v>297</v>
      </c>
      <c r="B9" t="s">
        <v>298</v>
      </c>
      <c r="C9" s="10">
        <v>45467</v>
      </c>
      <c r="D9" s="31" t="s">
        <v>16</v>
      </c>
      <c r="E9">
        <v>4019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12</v>
      </c>
      <c r="W9" s="4"/>
      <c r="X9" s="4">
        <v>31</v>
      </c>
      <c r="Y9" s="4"/>
      <c r="Z9" s="4"/>
      <c r="AA9" s="4"/>
      <c r="AB9" s="4">
        <v>2</v>
      </c>
      <c r="AC9" s="4"/>
      <c r="AF9" s="94" t="str">
        <f t="shared" si="3"/>
        <v/>
      </c>
      <c r="AG9" s="94" t="str">
        <f t="shared" si="4"/>
        <v/>
      </c>
      <c r="AH9" s="94" t="str">
        <f t="shared" si="5"/>
        <v/>
      </c>
      <c r="AI9" s="94" t="str">
        <f t="shared" si="6"/>
        <v/>
      </c>
      <c r="AJ9" s="94" t="str">
        <f t="shared" si="7"/>
        <v/>
      </c>
      <c r="AK9" s="94" t="str">
        <f t="shared" si="8"/>
        <v/>
      </c>
      <c r="AL9" s="94" t="str">
        <f t="shared" si="9"/>
        <v/>
      </c>
      <c r="AM9" s="94" t="str">
        <f t="shared" si="10"/>
        <v/>
      </c>
      <c r="AN9" s="94" t="str">
        <f t="shared" si="11"/>
        <v/>
      </c>
      <c r="AO9" s="94" t="str">
        <f t="shared" si="12"/>
        <v/>
      </c>
      <c r="AP9" s="94" t="str">
        <f t="shared" si="13"/>
        <v/>
      </c>
      <c r="AQ9" s="94" t="str">
        <f t="shared" si="14"/>
        <v/>
      </c>
      <c r="AR9" s="94" t="str">
        <f t="shared" si="15"/>
        <v/>
      </c>
      <c r="AS9" s="94">
        <f t="shared" si="16"/>
        <v>2.9858173675043542E-3</v>
      </c>
      <c r="AT9" s="94" t="str">
        <f t="shared" si="17"/>
        <v/>
      </c>
      <c r="AU9" s="94">
        <f t="shared" si="18"/>
        <v>7.7133615327195822E-3</v>
      </c>
      <c r="AV9" s="94" t="str">
        <f t="shared" si="19"/>
        <v/>
      </c>
      <c r="AW9" s="94" t="str">
        <f t="shared" si="20"/>
        <v/>
      </c>
      <c r="AX9" s="94" t="str">
        <f t="shared" si="21"/>
        <v/>
      </c>
      <c r="AY9" s="94">
        <f t="shared" si="22"/>
        <v>4.976362279173924E-4</v>
      </c>
      <c r="AZ9" s="94" t="str">
        <f t="shared" si="23"/>
        <v/>
      </c>
    </row>
    <row r="10" spans="1:52" ht="15" customHeight="1">
      <c r="A10" t="s">
        <v>326</v>
      </c>
      <c r="B10" t="s">
        <v>327</v>
      </c>
      <c r="C10" s="10">
        <v>45467</v>
      </c>
      <c r="D10" s="1" t="s">
        <v>18</v>
      </c>
      <c r="E10">
        <v>2986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6</v>
      </c>
      <c r="U10" s="4"/>
      <c r="V10" s="4">
        <v>3</v>
      </c>
      <c r="W10" s="4"/>
      <c r="X10" s="4">
        <v>9</v>
      </c>
      <c r="Y10" s="4"/>
      <c r="Z10" s="4"/>
      <c r="AA10" s="4"/>
      <c r="AB10" s="4"/>
      <c r="AC10" s="4"/>
      <c r="AF10" s="94" t="str">
        <f t="shared" si="3"/>
        <v/>
      </c>
      <c r="AG10" s="94" t="str">
        <f t="shared" si="4"/>
        <v/>
      </c>
      <c r="AH10" s="94" t="str">
        <f t="shared" si="5"/>
        <v/>
      </c>
      <c r="AI10" s="94" t="str">
        <f t="shared" si="6"/>
        <v/>
      </c>
      <c r="AJ10" s="94" t="str">
        <f t="shared" si="7"/>
        <v/>
      </c>
      <c r="AK10" s="94" t="str">
        <f t="shared" si="8"/>
        <v/>
      </c>
      <c r="AL10" s="94" t="str">
        <f t="shared" si="9"/>
        <v/>
      </c>
      <c r="AM10" s="94" t="str">
        <f t="shared" si="10"/>
        <v/>
      </c>
      <c r="AN10" s="94" t="str">
        <f t="shared" si="11"/>
        <v/>
      </c>
      <c r="AO10" s="94" t="str">
        <f t="shared" si="12"/>
        <v/>
      </c>
      <c r="AP10" s="94" t="str">
        <f t="shared" si="13"/>
        <v/>
      </c>
      <c r="AQ10" s="94">
        <f t="shared" si="14"/>
        <v>2.0093770931011385E-3</v>
      </c>
      <c r="AR10" s="94" t="str">
        <f t="shared" si="15"/>
        <v/>
      </c>
      <c r="AS10" s="94">
        <f t="shared" si="16"/>
        <v>1.0046885465505692E-3</v>
      </c>
      <c r="AT10" s="94" t="str">
        <f t="shared" si="17"/>
        <v/>
      </c>
      <c r="AU10" s="94">
        <f t="shared" si="18"/>
        <v>3.0140656396517081E-3</v>
      </c>
      <c r="AV10" s="94" t="str">
        <f t="shared" si="19"/>
        <v/>
      </c>
      <c r="AW10" s="94" t="str">
        <f t="shared" si="20"/>
        <v/>
      </c>
      <c r="AX10" s="94" t="str">
        <f t="shared" si="21"/>
        <v/>
      </c>
      <c r="AY10" s="94" t="str">
        <f t="shared" si="22"/>
        <v/>
      </c>
      <c r="AZ10" s="94" t="str">
        <f t="shared" si="23"/>
        <v/>
      </c>
    </row>
    <row r="11" spans="1:52" ht="15" customHeight="1">
      <c r="A11" t="s">
        <v>323</v>
      </c>
      <c r="B11" t="s">
        <v>324</v>
      </c>
      <c r="C11" s="10">
        <v>45467</v>
      </c>
      <c r="D11" s="1" t="s">
        <v>18</v>
      </c>
      <c r="E11">
        <v>3977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16</v>
      </c>
      <c r="U11" s="4"/>
      <c r="V11" s="4">
        <v>22</v>
      </c>
      <c r="W11" s="4"/>
      <c r="X11" s="4">
        <v>37</v>
      </c>
      <c r="Y11" s="4"/>
      <c r="Z11" s="4">
        <v>1</v>
      </c>
      <c r="AA11" s="4"/>
      <c r="AB11" s="4"/>
      <c r="AC11" s="4"/>
      <c r="AD11" s="4"/>
      <c r="AE11" s="4"/>
      <c r="AF11" s="94" t="str">
        <f t="shared" si="3"/>
        <v/>
      </c>
      <c r="AG11" s="94" t="str">
        <f t="shared" si="4"/>
        <v/>
      </c>
      <c r="AH11" s="94" t="str">
        <f t="shared" si="5"/>
        <v/>
      </c>
      <c r="AI11" s="94" t="str">
        <f t="shared" si="6"/>
        <v/>
      </c>
      <c r="AJ11" s="94" t="str">
        <f t="shared" si="7"/>
        <v/>
      </c>
      <c r="AK11" s="94" t="str">
        <f t="shared" si="8"/>
        <v/>
      </c>
      <c r="AL11" s="94" t="str">
        <f t="shared" si="9"/>
        <v/>
      </c>
      <c r="AM11" s="94" t="str">
        <f t="shared" si="10"/>
        <v/>
      </c>
      <c r="AN11" s="94" t="str">
        <f t="shared" si="11"/>
        <v/>
      </c>
      <c r="AO11" s="94" t="str">
        <f t="shared" si="12"/>
        <v/>
      </c>
      <c r="AP11" s="94" t="str">
        <f t="shared" si="13"/>
        <v/>
      </c>
      <c r="AQ11" s="94">
        <f t="shared" si="14"/>
        <v>4.023133014835303E-3</v>
      </c>
      <c r="AR11" s="94" t="str">
        <f t="shared" si="15"/>
        <v/>
      </c>
      <c r="AS11" s="94">
        <f t="shared" si="16"/>
        <v>5.5318078953985415E-3</v>
      </c>
      <c r="AT11" s="94" t="str">
        <f t="shared" si="17"/>
        <v/>
      </c>
      <c r="AU11" s="94">
        <f t="shared" si="18"/>
        <v>9.3034950968066375E-3</v>
      </c>
      <c r="AV11" s="94" t="str">
        <f t="shared" si="19"/>
        <v/>
      </c>
      <c r="AW11" s="94">
        <f t="shared" si="20"/>
        <v>2.5144581342720644E-4</v>
      </c>
      <c r="AX11" s="94" t="str">
        <f t="shared" si="21"/>
        <v/>
      </c>
      <c r="AY11" s="94" t="str">
        <f t="shared" si="22"/>
        <v/>
      </c>
      <c r="AZ11" s="94" t="str">
        <f t="shared" si="23"/>
        <v/>
      </c>
    </row>
    <row r="12" spans="1:52" ht="15" customHeight="1">
      <c r="A12" t="s">
        <v>302</v>
      </c>
      <c r="B12" t="s">
        <v>303</v>
      </c>
      <c r="C12" s="10">
        <v>45468</v>
      </c>
      <c r="D12" s="1" t="s">
        <v>18</v>
      </c>
      <c r="E12">
        <v>1518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4</v>
      </c>
      <c r="U12" s="4"/>
      <c r="V12" s="4">
        <v>3</v>
      </c>
      <c r="W12" s="4"/>
      <c r="X12" s="4">
        <v>8</v>
      </c>
      <c r="Y12" s="4"/>
      <c r="Z12" s="4"/>
      <c r="AA12" s="4"/>
      <c r="AB12" s="4">
        <v>1</v>
      </c>
      <c r="AC12" s="4"/>
      <c r="AD12" s="4"/>
      <c r="AE12" s="4"/>
      <c r="AF12" s="94" t="str">
        <f t="shared" si="3"/>
        <v/>
      </c>
      <c r="AG12" s="94" t="str">
        <f t="shared" si="4"/>
        <v/>
      </c>
      <c r="AH12" s="94" t="str">
        <f t="shared" si="5"/>
        <v/>
      </c>
      <c r="AI12" s="94" t="str">
        <f t="shared" si="6"/>
        <v/>
      </c>
      <c r="AJ12" s="94" t="str">
        <f t="shared" si="7"/>
        <v/>
      </c>
      <c r="AK12" s="94" t="str">
        <f t="shared" si="8"/>
        <v/>
      </c>
      <c r="AL12" s="94" t="str">
        <f t="shared" si="9"/>
        <v/>
      </c>
      <c r="AM12" s="94" t="str">
        <f t="shared" si="10"/>
        <v/>
      </c>
      <c r="AN12" s="94" t="str">
        <f t="shared" si="11"/>
        <v/>
      </c>
      <c r="AO12" s="94" t="str">
        <f t="shared" si="12"/>
        <v/>
      </c>
      <c r="AP12" s="94" t="str">
        <f t="shared" si="13"/>
        <v/>
      </c>
      <c r="AQ12" s="94">
        <f t="shared" si="14"/>
        <v>2.635046113306983E-3</v>
      </c>
      <c r="AR12" s="94" t="str">
        <f t="shared" si="15"/>
        <v/>
      </c>
      <c r="AS12" s="94">
        <f t="shared" si="16"/>
        <v>1.976284584980237E-3</v>
      </c>
      <c r="AT12" s="94" t="str">
        <f t="shared" si="17"/>
        <v/>
      </c>
      <c r="AU12" s="94">
        <f t="shared" si="18"/>
        <v>5.270092226613966E-3</v>
      </c>
      <c r="AV12" s="94" t="str">
        <f t="shared" si="19"/>
        <v/>
      </c>
      <c r="AW12" s="94" t="str">
        <f t="shared" si="20"/>
        <v/>
      </c>
      <c r="AX12" s="94" t="str">
        <f t="shared" si="21"/>
        <v/>
      </c>
      <c r="AY12" s="94">
        <f t="shared" si="22"/>
        <v>6.5876152832674575E-4</v>
      </c>
      <c r="AZ12" s="94" t="str">
        <f t="shared" si="23"/>
        <v/>
      </c>
    </row>
    <row r="13" spans="1:52" ht="15" customHeight="1">
      <c r="A13" t="s">
        <v>277</v>
      </c>
      <c r="B13" t="s">
        <v>278</v>
      </c>
      <c r="C13" s="10">
        <v>45594</v>
      </c>
      <c r="D13" s="1" t="s">
        <v>23</v>
      </c>
      <c r="E13">
        <v>1002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F13" s="94" t="str">
        <f t="shared" si="3"/>
        <v/>
      </c>
      <c r="AG13" s="94" t="str">
        <f t="shared" si="4"/>
        <v/>
      </c>
      <c r="AH13" s="94" t="str">
        <f t="shared" si="5"/>
        <v/>
      </c>
      <c r="AI13" s="94" t="str">
        <f t="shared" si="6"/>
        <v/>
      </c>
      <c r="AJ13" s="94" t="str">
        <f t="shared" si="7"/>
        <v/>
      </c>
      <c r="AK13" s="94" t="str">
        <f t="shared" si="8"/>
        <v/>
      </c>
      <c r="AL13" s="94" t="str">
        <f t="shared" si="9"/>
        <v/>
      </c>
      <c r="AM13" s="94" t="str">
        <f t="shared" si="10"/>
        <v/>
      </c>
      <c r="AN13" s="94" t="str">
        <f t="shared" si="11"/>
        <v/>
      </c>
      <c r="AO13" s="94">
        <f t="shared" si="12"/>
        <v>3.9920159680638719E-3</v>
      </c>
      <c r="AP13" s="94" t="str">
        <f t="shared" si="13"/>
        <v/>
      </c>
      <c r="AQ13" s="94" t="str">
        <f t="shared" si="14"/>
        <v/>
      </c>
      <c r="AR13" s="94" t="str">
        <f t="shared" si="15"/>
        <v/>
      </c>
      <c r="AS13" s="94" t="str">
        <f t="shared" si="16"/>
        <v/>
      </c>
      <c r="AT13" s="94" t="str">
        <f t="shared" si="17"/>
        <v/>
      </c>
      <c r="AU13" s="94" t="str">
        <f t="shared" si="18"/>
        <v/>
      </c>
      <c r="AV13" s="94" t="str">
        <f t="shared" si="19"/>
        <v/>
      </c>
      <c r="AW13" s="94" t="str">
        <f t="shared" si="20"/>
        <v/>
      </c>
      <c r="AX13" s="94" t="str">
        <f t="shared" si="21"/>
        <v/>
      </c>
      <c r="AY13" s="94" t="str">
        <f t="shared" si="22"/>
        <v/>
      </c>
      <c r="AZ13" s="94" t="str">
        <f t="shared" si="23"/>
        <v/>
      </c>
    </row>
    <row r="14" spans="1:52" ht="15" customHeight="1">
      <c r="A14" t="s">
        <v>277</v>
      </c>
      <c r="B14" t="s">
        <v>278</v>
      </c>
      <c r="C14" s="10">
        <v>45602</v>
      </c>
      <c r="D14" s="1" t="s">
        <v>221</v>
      </c>
      <c r="E14">
        <v>118</v>
      </c>
      <c r="F14" s="4"/>
      <c r="G14" s="4"/>
      <c r="H14" s="4"/>
      <c r="I14" s="4">
        <v>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F14" s="94" t="str">
        <f t="shared" si="3"/>
        <v/>
      </c>
      <c r="AG14" s="94" t="str">
        <f t="shared" si="4"/>
        <v/>
      </c>
      <c r="AH14" s="94" t="str">
        <f t="shared" si="5"/>
        <v/>
      </c>
      <c r="AI14" s="94">
        <f t="shared" si="6"/>
        <v>1.6949152542372881E-2</v>
      </c>
      <c r="AJ14" s="94" t="str">
        <f t="shared" si="7"/>
        <v/>
      </c>
      <c r="AK14" s="94" t="str">
        <f t="shared" si="8"/>
        <v/>
      </c>
      <c r="AL14" s="94" t="str">
        <f t="shared" si="9"/>
        <v/>
      </c>
      <c r="AM14" s="94" t="str">
        <f t="shared" si="10"/>
        <v/>
      </c>
      <c r="AN14" s="94" t="str">
        <f t="shared" si="11"/>
        <v/>
      </c>
      <c r="AO14" s="94" t="str">
        <f t="shared" si="12"/>
        <v/>
      </c>
      <c r="AP14" s="94" t="str">
        <f t="shared" si="13"/>
        <v/>
      </c>
      <c r="AQ14" s="94" t="str">
        <f t="shared" si="14"/>
        <v/>
      </c>
      <c r="AR14" s="94" t="str">
        <f t="shared" si="15"/>
        <v/>
      </c>
      <c r="AS14" s="94" t="str">
        <f t="shared" si="16"/>
        <v/>
      </c>
      <c r="AT14" s="94" t="str">
        <f t="shared" si="17"/>
        <v/>
      </c>
      <c r="AU14" s="94" t="str">
        <f t="shared" si="18"/>
        <v/>
      </c>
      <c r="AV14" s="94" t="str">
        <f t="shared" si="19"/>
        <v/>
      </c>
      <c r="AW14" s="94" t="str">
        <f t="shared" si="20"/>
        <v/>
      </c>
      <c r="AX14" s="94" t="str">
        <f t="shared" si="21"/>
        <v/>
      </c>
      <c r="AY14" s="94" t="str">
        <f t="shared" si="22"/>
        <v/>
      </c>
      <c r="AZ14" s="94" t="str">
        <f t="shared" si="23"/>
        <v/>
      </c>
    </row>
    <row r="15" spans="1:52" ht="15" customHeight="1">
      <c r="A15" t="s">
        <v>277</v>
      </c>
      <c r="B15" t="s">
        <v>278</v>
      </c>
      <c r="C15" s="10">
        <v>45602</v>
      </c>
      <c r="D15" s="1" t="s">
        <v>163</v>
      </c>
      <c r="E15">
        <v>240</v>
      </c>
      <c r="F15" s="4"/>
      <c r="G15" s="4"/>
      <c r="H15" s="4"/>
      <c r="I15" s="4"/>
      <c r="J15" s="4"/>
      <c r="K15" s="4">
        <v>30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F15" s="94" t="str">
        <f t="shared" si="3"/>
        <v/>
      </c>
      <c r="AG15" s="94" t="str">
        <f t="shared" si="4"/>
        <v/>
      </c>
      <c r="AH15" s="94" t="str">
        <f t="shared" si="5"/>
        <v/>
      </c>
      <c r="AI15" s="94" t="str">
        <f t="shared" si="6"/>
        <v/>
      </c>
      <c r="AJ15" s="94" t="str">
        <f t="shared" si="7"/>
        <v/>
      </c>
      <c r="AK15" s="94">
        <f t="shared" si="8"/>
        <v>0.125</v>
      </c>
      <c r="AL15" s="94" t="str">
        <f t="shared" si="9"/>
        <v/>
      </c>
      <c r="AM15" s="94" t="str">
        <f t="shared" si="10"/>
        <v/>
      </c>
      <c r="AN15" s="94" t="str">
        <f t="shared" si="11"/>
        <v/>
      </c>
      <c r="AO15" s="94" t="str">
        <f t="shared" si="12"/>
        <v/>
      </c>
      <c r="AP15" s="94" t="str">
        <f t="shared" si="13"/>
        <v/>
      </c>
      <c r="AQ15" s="94" t="str">
        <f t="shared" si="14"/>
        <v/>
      </c>
      <c r="AR15" s="94" t="str">
        <f t="shared" si="15"/>
        <v/>
      </c>
      <c r="AS15" s="94" t="str">
        <f t="shared" si="16"/>
        <v/>
      </c>
      <c r="AT15" s="94" t="str">
        <f t="shared" si="17"/>
        <v/>
      </c>
      <c r="AU15" s="94" t="str">
        <f t="shared" si="18"/>
        <v/>
      </c>
      <c r="AV15" s="94" t="str">
        <f t="shared" si="19"/>
        <v/>
      </c>
      <c r="AW15" s="94" t="str">
        <f t="shared" si="20"/>
        <v/>
      </c>
      <c r="AX15" s="94" t="str">
        <f t="shared" si="21"/>
        <v/>
      </c>
      <c r="AY15" s="94" t="str">
        <f t="shared" si="22"/>
        <v/>
      </c>
      <c r="AZ15" s="94" t="str">
        <f t="shared" si="23"/>
        <v/>
      </c>
    </row>
    <row r="16" spans="1:52" ht="15" customHeight="1">
      <c r="A16" t="s">
        <v>277</v>
      </c>
      <c r="B16" t="s">
        <v>278</v>
      </c>
      <c r="C16" s="10">
        <v>45603</v>
      </c>
      <c r="D16" s="1" t="s">
        <v>47</v>
      </c>
      <c r="E16">
        <v>147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17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F16" s="94" t="str">
        <f t="shared" si="3"/>
        <v/>
      </c>
      <c r="AG16" s="94" t="str">
        <f t="shared" si="4"/>
        <v/>
      </c>
      <c r="AH16" s="94" t="str">
        <f t="shared" si="5"/>
        <v/>
      </c>
      <c r="AI16" s="94" t="str">
        <f t="shared" si="6"/>
        <v/>
      </c>
      <c r="AJ16" s="94" t="str">
        <f t="shared" si="7"/>
        <v/>
      </c>
      <c r="AK16" s="94" t="str">
        <f t="shared" si="8"/>
        <v/>
      </c>
      <c r="AL16" s="94" t="str">
        <f t="shared" si="9"/>
        <v/>
      </c>
      <c r="AM16" s="94" t="str">
        <f t="shared" si="10"/>
        <v/>
      </c>
      <c r="AN16" s="94">
        <f t="shared" si="11"/>
        <v>0.11564625850340136</v>
      </c>
      <c r="AO16" s="94" t="str">
        <f t="shared" si="12"/>
        <v/>
      </c>
      <c r="AP16" s="94" t="str">
        <f t="shared" si="13"/>
        <v/>
      </c>
      <c r="AQ16" s="94" t="str">
        <f t="shared" si="14"/>
        <v/>
      </c>
      <c r="AR16" s="94" t="str">
        <f t="shared" si="15"/>
        <v/>
      </c>
      <c r="AS16" s="94" t="str">
        <f t="shared" si="16"/>
        <v/>
      </c>
      <c r="AT16" s="94" t="str">
        <f t="shared" si="17"/>
        <v/>
      </c>
      <c r="AU16" s="94" t="str">
        <f t="shared" si="18"/>
        <v/>
      </c>
      <c r="AV16" s="94" t="str">
        <f t="shared" si="19"/>
        <v/>
      </c>
      <c r="AW16" s="94" t="str">
        <f t="shared" si="20"/>
        <v/>
      </c>
      <c r="AX16" s="94" t="str">
        <f t="shared" si="21"/>
        <v/>
      </c>
      <c r="AY16" s="94" t="str">
        <f t="shared" si="22"/>
        <v/>
      </c>
      <c r="AZ16" s="94" t="str">
        <f t="shared" si="23"/>
        <v/>
      </c>
    </row>
    <row r="17" spans="1:52" ht="15" customHeight="1">
      <c r="A17" t="s">
        <v>304</v>
      </c>
      <c r="B17" t="s">
        <v>305</v>
      </c>
      <c r="C17" s="10">
        <v>45748</v>
      </c>
      <c r="D17" s="1" t="s">
        <v>162</v>
      </c>
      <c r="E17">
        <v>5456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126</v>
      </c>
      <c r="Z17" s="4">
        <v>33</v>
      </c>
      <c r="AA17" s="4">
        <v>32</v>
      </c>
      <c r="AB17" s="4">
        <v>65</v>
      </c>
      <c r="AC17" s="4">
        <v>8</v>
      </c>
      <c r="AF17" s="94" t="str">
        <f t="shared" si="3"/>
        <v/>
      </c>
      <c r="AG17" s="94" t="str">
        <f t="shared" si="4"/>
        <v/>
      </c>
      <c r="AH17" s="94" t="str">
        <f t="shared" si="5"/>
        <v/>
      </c>
      <c r="AI17" s="94" t="str">
        <f t="shared" si="6"/>
        <v/>
      </c>
      <c r="AJ17" s="94" t="str">
        <f t="shared" si="7"/>
        <v/>
      </c>
      <c r="AK17" s="94" t="str">
        <f t="shared" si="8"/>
        <v/>
      </c>
      <c r="AL17" s="94" t="str">
        <f t="shared" si="9"/>
        <v/>
      </c>
      <c r="AM17" s="94" t="str">
        <f t="shared" si="10"/>
        <v/>
      </c>
      <c r="AN17" s="94" t="str">
        <f t="shared" si="11"/>
        <v/>
      </c>
      <c r="AO17" s="94" t="str">
        <f t="shared" si="12"/>
        <v/>
      </c>
      <c r="AP17" s="94" t="str">
        <f t="shared" si="13"/>
        <v/>
      </c>
      <c r="AQ17" s="94" t="str">
        <f t="shared" si="14"/>
        <v/>
      </c>
      <c r="AR17" s="94" t="str">
        <f t="shared" si="15"/>
        <v/>
      </c>
      <c r="AS17" s="94" t="str">
        <f t="shared" si="16"/>
        <v/>
      </c>
      <c r="AT17" s="94" t="str">
        <f t="shared" si="17"/>
        <v/>
      </c>
      <c r="AU17" s="94" t="str">
        <f t="shared" si="18"/>
        <v/>
      </c>
      <c r="AV17" s="94">
        <f t="shared" si="19"/>
        <v>2.3093841642228739E-2</v>
      </c>
      <c r="AW17" s="94">
        <f t="shared" si="20"/>
        <v>6.0483870967741934E-3</v>
      </c>
      <c r="AX17" s="94">
        <f t="shared" si="21"/>
        <v>5.8651026392961877E-3</v>
      </c>
      <c r="AY17" s="94">
        <f t="shared" si="22"/>
        <v>1.1913489736070381E-2</v>
      </c>
      <c r="AZ17" s="94">
        <f t="shared" si="23"/>
        <v>1.4662756598240469E-3</v>
      </c>
    </row>
    <row r="18" spans="1:52" ht="15" customHeight="1">
      <c r="A18" t="s">
        <v>306</v>
      </c>
      <c r="B18" t="s">
        <v>307</v>
      </c>
      <c r="C18" s="10">
        <v>45748</v>
      </c>
      <c r="D18" s="1" t="s">
        <v>18</v>
      </c>
      <c r="E18">
        <v>5015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>
        <v>80</v>
      </c>
      <c r="U18" s="4"/>
      <c r="V18" s="4">
        <v>125</v>
      </c>
      <c r="W18" s="4"/>
      <c r="X18" s="4">
        <v>264</v>
      </c>
      <c r="Y18" s="4">
        <v>4</v>
      </c>
      <c r="Z18" s="4">
        <v>1</v>
      </c>
      <c r="AA18" s="4">
        <v>1</v>
      </c>
      <c r="AB18" s="4">
        <v>3</v>
      </c>
      <c r="AC18" s="4">
        <v>1</v>
      </c>
      <c r="AF18" s="94" t="str">
        <f t="shared" si="3"/>
        <v/>
      </c>
      <c r="AG18" s="94" t="str">
        <f t="shared" si="4"/>
        <v/>
      </c>
      <c r="AH18" s="94" t="str">
        <f t="shared" si="5"/>
        <v/>
      </c>
      <c r="AI18" s="94" t="str">
        <f t="shared" si="6"/>
        <v/>
      </c>
      <c r="AJ18" s="94" t="str">
        <f t="shared" si="7"/>
        <v/>
      </c>
      <c r="AK18" s="94" t="str">
        <f t="shared" si="8"/>
        <v/>
      </c>
      <c r="AL18" s="94" t="str">
        <f t="shared" si="9"/>
        <v/>
      </c>
      <c r="AM18" s="94" t="str">
        <f t="shared" si="10"/>
        <v/>
      </c>
      <c r="AN18" s="94" t="str">
        <f t="shared" si="11"/>
        <v/>
      </c>
      <c r="AO18" s="94" t="str">
        <f t="shared" si="12"/>
        <v/>
      </c>
      <c r="AP18" s="94" t="str">
        <f t="shared" si="13"/>
        <v/>
      </c>
      <c r="AQ18" s="94">
        <f t="shared" si="14"/>
        <v>1.5952143569292122E-2</v>
      </c>
      <c r="AR18" s="94" t="str">
        <f t="shared" si="15"/>
        <v/>
      </c>
      <c r="AS18" s="94">
        <f t="shared" si="16"/>
        <v>2.4925224327018942E-2</v>
      </c>
      <c r="AT18" s="94" t="str">
        <f t="shared" si="17"/>
        <v/>
      </c>
      <c r="AU18" s="94">
        <f t="shared" si="18"/>
        <v>5.2642073778664006E-2</v>
      </c>
      <c r="AV18" s="94">
        <f t="shared" si="19"/>
        <v>7.9760717846460614E-4</v>
      </c>
      <c r="AW18" s="94">
        <f t="shared" si="20"/>
        <v>1.9940179461615153E-4</v>
      </c>
      <c r="AX18" s="94">
        <f t="shared" si="21"/>
        <v>1.9940179461615153E-4</v>
      </c>
      <c r="AY18" s="94">
        <f t="shared" si="22"/>
        <v>5.9820538384845463E-4</v>
      </c>
      <c r="AZ18" s="94">
        <f t="shared" si="23"/>
        <v>1.9940179461615153E-4</v>
      </c>
    </row>
    <row r="19" spans="1:52" ht="15" customHeight="1">
      <c r="A19" t="s">
        <v>308</v>
      </c>
      <c r="B19" t="s">
        <v>309</v>
      </c>
      <c r="C19" s="10">
        <v>45748</v>
      </c>
      <c r="D19" s="1" t="s">
        <v>18</v>
      </c>
      <c r="E19">
        <v>5012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1</v>
      </c>
      <c r="R19" s="4"/>
      <c r="S19" s="4"/>
      <c r="T19" s="4">
        <v>92</v>
      </c>
      <c r="U19" s="4"/>
      <c r="V19" s="4">
        <v>142</v>
      </c>
      <c r="W19" s="4"/>
      <c r="X19" s="4">
        <v>401</v>
      </c>
      <c r="Y19" s="4">
        <v>12</v>
      </c>
      <c r="Z19" s="4">
        <v>5</v>
      </c>
      <c r="AA19" s="4">
        <v>1</v>
      </c>
      <c r="AB19" s="4">
        <v>15</v>
      </c>
      <c r="AC19" s="4">
        <v>3</v>
      </c>
      <c r="AF19" s="94" t="str">
        <f t="shared" si="3"/>
        <v/>
      </c>
      <c r="AG19" s="94" t="str">
        <f t="shared" si="4"/>
        <v/>
      </c>
      <c r="AH19" s="94" t="str">
        <f t="shared" si="5"/>
        <v/>
      </c>
      <c r="AI19" s="94" t="str">
        <f t="shared" si="6"/>
        <v/>
      </c>
      <c r="AJ19" s="94" t="str">
        <f t="shared" si="7"/>
        <v/>
      </c>
      <c r="AK19" s="94" t="str">
        <f t="shared" si="8"/>
        <v/>
      </c>
      <c r="AL19" s="94" t="str">
        <f t="shared" si="9"/>
        <v/>
      </c>
      <c r="AM19" s="94" t="str">
        <f t="shared" si="10"/>
        <v/>
      </c>
      <c r="AN19" s="94" t="str">
        <f t="shared" si="11"/>
        <v/>
      </c>
      <c r="AO19" s="94">
        <f t="shared" si="12"/>
        <v>1.9952114924181964E-4</v>
      </c>
      <c r="AP19" s="94" t="str">
        <f t="shared" si="13"/>
        <v/>
      </c>
      <c r="AQ19" s="94">
        <f t="shared" si="14"/>
        <v>1.8355945730247406E-2</v>
      </c>
      <c r="AR19" s="94" t="str">
        <f t="shared" si="15"/>
        <v/>
      </c>
      <c r="AS19" s="94">
        <f t="shared" si="16"/>
        <v>2.8332003192338386E-2</v>
      </c>
      <c r="AT19" s="94" t="str">
        <f t="shared" si="17"/>
        <v/>
      </c>
      <c r="AU19" s="94">
        <f t="shared" si="18"/>
        <v>8.0007980845969676E-2</v>
      </c>
      <c r="AV19" s="94">
        <f t="shared" si="19"/>
        <v>2.3942537909018356E-3</v>
      </c>
      <c r="AW19" s="94">
        <f t="shared" si="20"/>
        <v>9.9760574620909813E-4</v>
      </c>
      <c r="AX19" s="94">
        <f t="shared" si="21"/>
        <v>1.9952114924181964E-4</v>
      </c>
      <c r="AY19" s="94">
        <f t="shared" si="22"/>
        <v>2.9928172386272946E-3</v>
      </c>
      <c r="AZ19" s="94">
        <f t="shared" si="23"/>
        <v>5.985634477254589E-4</v>
      </c>
    </row>
    <row r="20" spans="1:52" ht="15" customHeight="1">
      <c r="C20" s="10"/>
      <c r="D20" s="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F20" s="94" t="str">
        <f t="shared" si="3"/>
        <v/>
      </c>
      <c r="AG20" s="94" t="str">
        <f t="shared" si="4"/>
        <v/>
      </c>
      <c r="AH20" s="94" t="str">
        <f t="shared" si="5"/>
        <v/>
      </c>
      <c r="AI20" s="94" t="str">
        <f t="shared" si="6"/>
        <v/>
      </c>
      <c r="AJ20" s="94" t="str">
        <f t="shared" si="7"/>
        <v/>
      </c>
      <c r="AK20" s="94" t="str">
        <f t="shared" si="8"/>
        <v/>
      </c>
      <c r="AL20" s="94" t="str">
        <f t="shared" si="9"/>
        <v/>
      </c>
      <c r="AM20" s="94" t="str">
        <f t="shared" si="10"/>
        <v/>
      </c>
      <c r="AN20" s="94" t="str">
        <f t="shared" si="11"/>
        <v/>
      </c>
      <c r="AO20" s="94" t="str">
        <f t="shared" si="12"/>
        <v/>
      </c>
      <c r="AP20" s="94" t="str">
        <f t="shared" si="13"/>
        <v/>
      </c>
      <c r="AQ20" s="94" t="str">
        <f t="shared" si="14"/>
        <v/>
      </c>
      <c r="AR20" s="94" t="str">
        <f t="shared" si="15"/>
        <v/>
      </c>
      <c r="AS20" s="94" t="str">
        <f t="shared" si="16"/>
        <v/>
      </c>
      <c r="AT20" s="94" t="str">
        <f t="shared" si="17"/>
        <v/>
      </c>
      <c r="AU20" s="94" t="str">
        <f t="shared" si="18"/>
        <v/>
      </c>
      <c r="AV20" s="94" t="str">
        <f t="shared" si="19"/>
        <v/>
      </c>
      <c r="AW20" s="94" t="str">
        <f t="shared" si="20"/>
        <v/>
      </c>
      <c r="AX20" s="94" t="str">
        <f t="shared" si="21"/>
        <v/>
      </c>
      <c r="AY20" s="94" t="str">
        <f t="shared" si="22"/>
        <v/>
      </c>
      <c r="AZ20" s="94" t="str">
        <f t="shared" si="23"/>
        <v/>
      </c>
    </row>
    <row r="21" spans="1:52" ht="15" customHeight="1">
      <c r="C21" s="10"/>
      <c r="D21" s="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F21" s="94" t="str">
        <f t="shared" si="3"/>
        <v/>
      </c>
      <c r="AG21" s="94" t="str">
        <f t="shared" si="4"/>
        <v/>
      </c>
      <c r="AH21" s="94" t="str">
        <f t="shared" si="5"/>
        <v/>
      </c>
      <c r="AI21" s="94" t="str">
        <f t="shared" si="6"/>
        <v/>
      </c>
      <c r="AJ21" s="94" t="str">
        <f t="shared" si="7"/>
        <v/>
      </c>
      <c r="AK21" s="94" t="str">
        <f t="shared" si="8"/>
        <v/>
      </c>
      <c r="AL21" s="94" t="str">
        <f t="shared" si="9"/>
        <v/>
      </c>
      <c r="AM21" s="94" t="str">
        <f t="shared" si="10"/>
        <v/>
      </c>
      <c r="AN21" s="94" t="str">
        <f t="shared" si="11"/>
        <v/>
      </c>
      <c r="AO21" s="94" t="str">
        <f t="shared" si="12"/>
        <v/>
      </c>
      <c r="AP21" s="94" t="str">
        <f t="shared" si="13"/>
        <v/>
      </c>
      <c r="AQ21" s="94" t="str">
        <f t="shared" si="14"/>
        <v/>
      </c>
      <c r="AR21" s="94" t="str">
        <f t="shared" si="15"/>
        <v/>
      </c>
      <c r="AS21" s="94" t="str">
        <f t="shared" si="16"/>
        <v/>
      </c>
      <c r="AT21" s="94" t="str">
        <f t="shared" si="17"/>
        <v/>
      </c>
      <c r="AU21" s="94" t="str">
        <f t="shared" si="18"/>
        <v/>
      </c>
      <c r="AV21" s="94" t="str">
        <f t="shared" si="19"/>
        <v/>
      </c>
      <c r="AW21" s="94" t="str">
        <f t="shared" si="20"/>
        <v/>
      </c>
      <c r="AX21" s="94" t="str">
        <f t="shared" si="21"/>
        <v/>
      </c>
      <c r="AY21" s="94" t="str">
        <f t="shared" si="22"/>
        <v/>
      </c>
      <c r="AZ21" s="94" t="str">
        <f t="shared" si="23"/>
        <v/>
      </c>
    </row>
    <row r="22" spans="1:52" ht="15" customHeight="1">
      <c r="C22" s="10"/>
      <c r="D22" s="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F22" s="94" t="str">
        <f t="shared" si="3"/>
        <v/>
      </c>
      <c r="AG22" s="94" t="str">
        <f t="shared" si="4"/>
        <v/>
      </c>
      <c r="AH22" s="94" t="str">
        <f t="shared" si="5"/>
        <v/>
      </c>
      <c r="AI22" s="94" t="str">
        <f t="shared" si="6"/>
        <v/>
      </c>
      <c r="AJ22" s="94" t="str">
        <f t="shared" si="7"/>
        <v/>
      </c>
      <c r="AK22" s="94" t="str">
        <f t="shared" si="8"/>
        <v/>
      </c>
      <c r="AL22" s="94" t="str">
        <f t="shared" si="9"/>
        <v/>
      </c>
      <c r="AM22" s="94" t="str">
        <f t="shared" si="10"/>
        <v/>
      </c>
      <c r="AN22" s="94" t="str">
        <f t="shared" si="11"/>
        <v/>
      </c>
      <c r="AO22" s="94" t="str">
        <f t="shared" si="12"/>
        <v/>
      </c>
      <c r="AP22" s="94" t="str">
        <f t="shared" si="13"/>
        <v/>
      </c>
      <c r="AQ22" s="94" t="str">
        <f t="shared" si="14"/>
        <v/>
      </c>
      <c r="AR22" s="94" t="str">
        <f t="shared" si="15"/>
        <v/>
      </c>
      <c r="AS22" s="94" t="str">
        <f t="shared" si="16"/>
        <v/>
      </c>
      <c r="AT22" s="94" t="str">
        <f t="shared" si="17"/>
        <v/>
      </c>
      <c r="AU22" s="94" t="str">
        <f t="shared" si="18"/>
        <v/>
      </c>
      <c r="AV22" s="94" t="str">
        <f t="shared" si="19"/>
        <v/>
      </c>
      <c r="AW22" s="94" t="str">
        <f t="shared" si="20"/>
        <v/>
      </c>
      <c r="AX22" s="94" t="str">
        <f t="shared" si="21"/>
        <v/>
      </c>
      <c r="AY22" s="94" t="str">
        <f t="shared" si="22"/>
        <v/>
      </c>
      <c r="AZ22" s="94" t="str">
        <f t="shared" si="23"/>
        <v/>
      </c>
    </row>
    <row r="23" spans="1:52" ht="15" customHeight="1">
      <c r="C23" s="10"/>
      <c r="D23" s="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F23" s="94" t="str">
        <f t="shared" si="3"/>
        <v/>
      </c>
      <c r="AG23" s="94" t="str">
        <f t="shared" si="4"/>
        <v/>
      </c>
      <c r="AH23" s="94" t="str">
        <f t="shared" si="5"/>
        <v/>
      </c>
      <c r="AI23" s="94" t="str">
        <f t="shared" si="6"/>
        <v/>
      </c>
      <c r="AJ23" s="94" t="str">
        <f t="shared" si="7"/>
        <v/>
      </c>
      <c r="AK23" s="94" t="str">
        <f t="shared" si="8"/>
        <v/>
      </c>
      <c r="AL23" s="94" t="str">
        <f t="shared" si="9"/>
        <v/>
      </c>
      <c r="AM23" s="94" t="str">
        <f t="shared" si="10"/>
        <v/>
      </c>
      <c r="AN23" s="94" t="str">
        <f t="shared" si="11"/>
        <v/>
      </c>
      <c r="AO23" s="94" t="str">
        <f t="shared" si="12"/>
        <v/>
      </c>
      <c r="AP23" s="94" t="str">
        <f t="shared" si="13"/>
        <v/>
      </c>
      <c r="AQ23" s="94" t="str">
        <f t="shared" si="14"/>
        <v/>
      </c>
      <c r="AR23" s="94" t="str">
        <f t="shared" si="15"/>
        <v/>
      </c>
      <c r="AS23" s="94" t="str">
        <f t="shared" si="16"/>
        <v/>
      </c>
      <c r="AT23" s="94" t="str">
        <f t="shared" si="17"/>
        <v/>
      </c>
      <c r="AU23" s="94" t="str">
        <f t="shared" si="18"/>
        <v/>
      </c>
      <c r="AV23" s="94" t="str">
        <f t="shared" si="19"/>
        <v/>
      </c>
      <c r="AW23" s="94" t="str">
        <f t="shared" si="20"/>
        <v/>
      </c>
      <c r="AX23" s="94" t="str">
        <f t="shared" si="21"/>
        <v/>
      </c>
      <c r="AY23" s="94" t="str">
        <f t="shared" si="22"/>
        <v/>
      </c>
      <c r="AZ23" s="94" t="str">
        <f t="shared" si="23"/>
        <v/>
      </c>
    </row>
    <row r="24" spans="1:52" ht="15" customHeight="1">
      <c r="C24" s="10"/>
      <c r="D24" s="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F24" s="94" t="str">
        <f t="shared" si="3"/>
        <v/>
      </c>
      <c r="AG24" s="94" t="str">
        <f t="shared" si="4"/>
        <v/>
      </c>
      <c r="AH24" s="94" t="str">
        <f t="shared" si="5"/>
        <v/>
      </c>
      <c r="AI24" s="94" t="str">
        <f t="shared" si="6"/>
        <v/>
      </c>
      <c r="AJ24" s="94" t="str">
        <f t="shared" si="7"/>
        <v/>
      </c>
      <c r="AK24" s="94" t="str">
        <f t="shared" si="8"/>
        <v/>
      </c>
      <c r="AL24" s="94" t="str">
        <f t="shared" si="9"/>
        <v/>
      </c>
      <c r="AM24" s="94" t="str">
        <f t="shared" si="10"/>
        <v/>
      </c>
      <c r="AN24" s="94" t="str">
        <f t="shared" si="11"/>
        <v/>
      </c>
      <c r="AO24" s="94" t="str">
        <f t="shared" si="12"/>
        <v/>
      </c>
      <c r="AP24" s="94" t="str">
        <f t="shared" si="13"/>
        <v/>
      </c>
      <c r="AQ24" s="94" t="str">
        <f t="shared" si="14"/>
        <v/>
      </c>
      <c r="AR24" s="94" t="str">
        <f t="shared" si="15"/>
        <v/>
      </c>
      <c r="AS24" s="94" t="str">
        <f t="shared" si="16"/>
        <v/>
      </c>
      <c r="AT24" s="94" t="str">
        <f t="shared" si="17"/>
        <v/>
      </c>
      <c r="AU24" s="94" t="str">
        <f t="shared" si="18"/>
        <v/>
      </c>
      <c r="AV24" s="94" t="str">
        <f t="shared" si="19"/>
        <v/>
      </c>
      <c r="AW24" s="94" t="str">
        <f t="shared" si="20"/>
        <v/>
      </c>
      <c r="AX24" s="94" t="str">
        <f t="shared" si="21"/>
        <v/>
      </c>
      <c r="AY24" s="94" t="str">
        <f t="shared" si="22"/>
        <v/>
      </c>
      <c r="AZ24" s="94" t="str">
        <f t="shared" si="23"/>
        <v/>
      </c>
    </row>
    <row r="25" spans="1:52" ht="15" customHeight="1">
      <c r="C25" s="10"/>
      <c r="D25" s="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F25" s="94" t="str">
        <f t="shared" si="3"/>
        <v/>
      </c>
      <c r="AG25" s="94" t="str">
        <f t="shared" si="4"/>
        <v/>
      </c>
      <c r="AH25" s="94" t="str">
        <f t="shared" si="5"/>
        <v/>
      </c>
      <c r="AI25" s="94" t="str">
        <f t="shared" si="6"/>
        <v/>
      </c>
      <c r="AJ25" s="94" t="str">
        <f t="shared" si="7"/>
        <v/>
      </c>
      <c r="AK25" s="94" t="str">
        <f t="shared" si="8"/>
        <v/>
      </c>
      <c r="AL25" s="94" t="str">
        <f t="shared" si="9"/>
        <v/>
      </c>
      <c r="AM25" s="94" t="str">
        <f t="shared" si="10"/>
        <v/>
      </c>
      <c r="AN25" s="94" t="str">
        <f t="shared" si="11"/>
        <v/>
      </c>
      <c r="AO25" s="94" t="str">
        <f t="shared" si="12"/>
        <v/>
      </c>
      <c r="AP25" s="94" t="str">
        <f t="shared" si="13"/>
        <v/>
      </c>
      <c r="AQ25" s="94" t="str">
        <f t="shared" si="14"/>
        <v/>
      </c>
      <c r="AR25" s="94" t="str">
        <f t="shared" si="15"/>
        <v/>
      </c>
      <c r="AS25" s="94" t="str">
        <f t="shared" si="16"/>
        <v/>
      </c>
      <c r="AT25" s="94" t="str">
        <f t="shared" si="17"/>
        <v/>
      </c>
      <c r="AU25" s="94" t="str">
        <f t="shared" si="18"/>
        <v/>
      </c>
      <c r="AV25" s="94" t="str">
        <f t="shared" si="19"/>
        <v/>
      </c>
      <c r="AW25" s="94" t="str">
        <f t="shared" si="20"/>
        <v/>
      </c>
      <c r="AX25" s="94" t="str">
        <f t="shared" si="21"/>
        <v/>
      </c>
      <c r="AY25" s="94" t="str">
        <f t="shared" si="22"/>
        <v/>
      </c>
      <c r="AZ25" s="94" t="str">
        <f t="shared" si="23"/>
        <v/>
      </c>
    </row>
    <row r="26" spans="1:52" ht="15" customHeight="1">
      <c r="C26" s="10"/>
      <c r="D26" s="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F26" s="94" t="str">
        <f t="shared" si="3"/>
        <v/>
      </c>
      <c r="AG26" s="94" t="str">
        <f t="shared" si="4"/>
        <v/>
      </c>
      <c r="AH26" s="94" t="str">
        <f t="shared" si="5"/>
        <v/>
      </c>
      <c r="AI26" s="94" t="str">
        <f t="shared" si="6"/>
        <v/>
      </c>
      <c r="AJ26" s="94" t="str">
        <f t="shared" si="7"/>
        <v/>
      </c>
      <c r="AK26" s="94" t="str">
        <f t="shared" si="8"/>
        <v/>
      </c>
      <c r="AL26" s="94" t="str">
        <f t="shared" si="9"/>
        <v/>
      </c>
      <c r="AM26" s="94" t="str">
        <f t="shared" si="10"/>
        <v/>
      </c>
      <c r="AN26" s="94" t="str">
        <f t="shared" si="11"/>
        <v/>
      </c>
      <c r="AO26" s="94" t="str">
        <f t="shared" si="12"/>
        <v/>
      </c>
      <c r="AP26" s="94" t="str">
        <f t="shared" si="13"/>
        <v/>
      </c>
      <c r="AQ26" s="94" t="str">
        <f t="shared" si="14"/>
        <v/>
      </c>
      <c r="AR26" s="94" t="str">
        <f t="shared" si="15"/>
        <v/>
      </c>
      <c r="AS26" s="94" t="str">
        <f t="shared" si="16"/>
        <v/>
      </c>
      <c r="AT26" s="94" t="str">
        <f t="shared" si="17"/>
        <v/>
      </c>
      <c r="AU26" s="94" t="str">
        <f t="shared" si="18"/>
        <v/>
      </c>
      <c r="AV26" s="94" t="str">
        <f t="shared" si="19"/>
        <v/>
      </c>
      <c r="AW26" s="94" t="str">
        <f t="shared" si="20"/>
        <v/>
      </c>
      <c r="AX26" s="94" t="str">
        <f t="shared" si="21"/>
        <v/>
      </c>
      <c r="AY26" s="94" t="str">
        <f t="shared" si="22"/>
        <v/>
      </c>
      <c r="AZ26" s="94" t="str">
        <f t="shared" si="23"/>
        <v/>
      </c>
    </row>
    <row r="27" spans="1:52" ht="13.15" thickBot="1">
      <c r="C27" s="10"/>
      <c r="E27" s="93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F27" s="94" t="str">
        <f t="shared" si="3"/>
        <v/>
      </c>
      <c r="AG27" s="94" t="str">
        <f t="shared" si="4"/>
        <v/>
      </c>
      <c r="AH27" s="94" t="str">
        <f t="shared" si="5"/>
        <v/>
      </c>
      <c r="AI27" s="94" t="str">
        <f t="shared" si="6"/>
        <v/>
      </c>
      <c r="AJ27" s="94" t="str">
        <f t="shared" si="7"/>
        <v/>
      </c>
      <c r="AK27" s="94" t="str">
        <f t="shared" si="8"/>
        <v/>
      </c>
      <c r="AL27" s="94" t="str">
        <f t="shared" si="9"/>
        <v/>
      </c>
      <c r="AM27" s="94" t="str">
        <f t="shared" si="10"/>
        <v/>
      </c>
      <c r="AN27" s="94" t="str">
        <f t="shared" si="11"/>
        <v/>
      </c>
      <c r="AO27" s="94" t="str">
        <f t="shared" si="12"/>
        <v/>
      </c>
      <c r="AP27" s="94" t="str">
        <f t="shared" si="13"/>
        <v/>
      </c>
      <c r="AQ27" s="94" t="str">
        <f t="shared" si="14"/>
        <v/>
      </c>
      <c r="AR27" s="94" t="str">
        <f t="shared" si="15"/>
        <v/>
      </c>
      <c r="AS27" s="94" t="str">
        <f t="shared" si="16"/>
        <v/>
      </c>
      <c r="AT27" s="94" t="str">
        <f t="shared" si="17"/>
        <v/>
      </c>
      <c r="AU27" s="94" t="str">
        <f t="shared" si="18"/>
        <v/>
      </c>
      <c r="AV27" s="94" t="str">
        <f t="shared" si="19"/>
        <v/>
      </c>
      <c r="AW27" s="94" t="str">
        <f t="shared" si="20"/>
        <v/>
      </c>
      <c r="AX27" s="94" t="str">
        <f t="shared" si="21"/>
        <v/>
      </c>
      <c r="AY27" s="94" t="str">
        <f t="shared" si="22"/>
        <v/>
      </c>
      <c r="AZ27" s="94" t="str">
        <f t="shared" si="23"/>
        <v/>
      </c>
    </row>
    <row r="28" spans="1:52" ht="13.15">
      <c r="E28" s="12">
        <f t="shared" ref="E28:AC28" si="24">SUM(E4:E27)</f>
        <v>45221</v>
      </c>
      <c r="F28" s="22">
        <f t="shared" si="24"/>
        <v>0</v>
      </c>
      <c r="G28" s="22">
        <f t="shared" si="24"/>
        <v>0</v>
      </c>
      <c r="H28" s="22">
        <f t="shared" si="24"/>
        <v>0</v>
      </c>
      <c r="I28" s="22">
        <f t="shared" si="24"/>
        <v>2</v>
      </c>
      <c r="J28" s="22">
        <f t="shared" si="24"/>
        <v>0</v>
      </c>
      <c r="K28" s="22">
        <f t="shared" si="24"/>
        <v>30</v>
      </c>
      <c r="L28" s="22">
        <f t="shared" si="24"/>
        <v>0</v>
      </c>
      <c r="M28" s="22">
        <f t="shared" si="24"/>
        <v>0</v>
      </c>
      <c r="N28" s="22">
        <f t="shared" si="24"/>
        <v>0</v>
      </c>
      <c r="O28" s="22">
        <f t="shared" si="24"/>
        <v>0</v>
      </c>
      <c r="P28" s="22">
        <f t="shared" si="24"/>
        <v>17</v>
      </c>
      <c r="Q28" s="22">
        <f t="shared" si="24"/>
        <v>5</v>
      </c>
      <c r="R28" s="22">
        <f t="shared" si="24"/>
        <v>79</v>
      </c>
      <c r="S28" s="22">
        <f t="shared" si="24"/>
        <v>1</v>
      </c>
      <c r="T28" s="22">
        <f t="shared" si="24"/>
        <v>330</v>
      </c>
      <c r="U28" s="22"/>
      <c r="V28" s="22">
        <f t="shared" si="24"/>
        <v>532</v>
      </c>
      <c r="W28" s="22">
        <f>SUM(W4:W27)</f>
        <v>0</v>
      </c>
      <c r="X28" s="22">
        <f t="shared" si="24"/>
        <v>1200</v>
      </c>
      <c r="Y28" s="22">
        <f t="shared" si="24"/>
        <v>148</v>
      </c>
      <c r="Z28" s="22">
        <f t="shared" si="24"/>
        <v>50</v>
      </c>
      <c r="AA28" s="22">
        <f t="shared" si="24"/>
        <v>37</v>
      </c>
      <c r="AB28" s="22">
        <f t="shared" si="24"/>
        <v>99</v>
      </c>
      <c r="AC28" s="22">
        <f t="shared" si="24"/>
        <v>14</v>
      </c>
      <c r="AD28" s="22">
        <f>SUM(F28:AC28)</f>
        <v>2544</v>
      </c>
    </row>
  </sheetData>
  <pageMargins left="0.7" right="0.7" top="0.75" bottom="0.75" header="0.3" footer="0.3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20"/>
  <sheetViews>
    <sheetView zoomScale="90" zoomScaleNormal="90" workbookViewId="0">
      <pane ySplit="5" topLeftCell="A9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40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227</v>
      </c>
      <c r="C5" t="s">
        <v>225</v>
      </c>
      <c r="D5" t="s">
        <v>209</v>
      </c>
      <c r="E5" t="s">
        <v>15</v>
      </c>
      <c r="F5" t="s">
        <v>30</v>
      </c>
      <c r="G5" t="s">
        <v>2</v>
      </c>
      <c r="H5" t="s">
        <v>48</v>
      </c>
      <c r="I5" t="s">
        <v>1</v>
      </c>
      <c r="J5" t="s">
        <v>19</v>
      </c>
      <c r="K5" t="s">
        <v>239</v>
      </c>
      <c r="L5" t="s">
        <v>243</v>
      </c>
      <c r="M5"/>
      <c r="N5"/>
      <c r="O5" s="89"/>
      <c r="P5"/>
      <c r="Q5"/>
      <c r="R5"/>
      <c r="S5"/>
      <c r="T5"/>
      <c r="U5"/>
    </row>
    <row r="6" spans="1:21">
      <c r="A6" s="10">
        <v>45238</v>
      </c>
      <c r="B6">
        <v>1</v>
      </c>
      <c r="C6"/>
      <c r="D6"/>
      <c r="E6"/>
      <c r="F6"/>
      <c r="G6"/>
      <c r="H6"/>
      <c r="I6"/>
      <c r="J6"/>
      <c r="K6"/>
      <c r="L6"/>
      <c r="M6"/>
      <c r="N6"/>
      <c r="O6"/>
      <c r="P6">
        <f>G6</f>
        <v>0</v>
      </c>
      <c r="Q6">
        <f>E6</f>
        <v>0</v>
      </c>
      <c r="R6">
        <f>B6+C6</f>
        <v>1</v>
      </c>
      <c r="S6"/>
      <c r="T6"/>
      <c r="U6"/>
    </row>
    <row r="7" spans="1:21">
      <c r="A7" s="10">
        <v>45241</v>
      </c>
      <c r="B7">
        <v>2</v>
      </c>
      <c r="C7">
        <v>1</v>
      </c>
      <c r="D7"/>
      <c r="E7"/>
      <c r="F7"/>
      <c r="G7"/>
      <c r="H7"/>
      <c r="I7"/>
      <c r="J7"/>
      <c r="K7"/>
      <c r="L7"/>
      <c r="M7"/>
      <c r="N7"/>
      <c r="O7"/>
      <c r="P7">
        <f>G7+P6</f>
        <v>0</v>
      </c>
      <c r="Q7">
        <f>E7+Q6</f>
        <v>0</v>
      </c>
      <c r="R7">
        <f>B7+C7+R6</f>
        <v>4</v>
      </c>
      <c r="S7"/>
      <c r="T7"/>
      <c r="U7"/>
    </row>
    <row r="8" spans="1:21">
      <c r="A8" s="10">
        <v>45243</v>
      </c>
      <c r="B8">
        <v>1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45245</v>
      </c>
      <c r="B9"/>
      <c r="C9"/>
      <c r="D9"/>
      <c r="E9"/>
      <c r="F9"/>
      <c r="G9"/>
      <c r="H9"/>
      <c r="I9"/>
      <c r="J9"/>
      <c r="K9">
        <v>3</v>
      </c>
      <c r="L9"/>
      <c r="M9"/>
      <c r="N9"/>
      <c r="O9"/>
      <c r="P9"/>
      <c r="Q9"/>
      <c r="R9"/>
      <c r="S9"/>
      <c r="T9"/>
      <c r="U9"/>
    </row>
    <row r="10" spans="1:21">
      <c r="A10" s="10">
        <v>45246</v>
      </c>
      <c r="B10"/>
      <c r="C10"/>
      <c r="D10"/>
      <c r="E10"/>
      <c r="F10"/>
      <c r="G10"/>
      <c r="H10"/>
      <c r="I10"/>
      <c r="J10"/>
      <c r="K10">
        <v>1</v>
      </c>
      <c r="L10"/>
      <c r="M10"/>
      <c r="N10"/>
      <c r="O10"/>
      <c r="P10"/>
      <c r="Q10"/>
      <c r="R10"/>
      <c r="S10"/>
      <c r="T10"/>
      <c r="U10"/>
    </row>
    <row r="11" spans="1:21">
      <c r="A11" s="10">
        <v>45248</v>
      </c>
      <c r="B11"/>
      <c r="C11"/>
      <c r="D11"/>
      <c r="E11"/>
      <c r="F11"/>
      <c r="G11"/>
      <c r="H11"/>
      <c r="I11"/>
      <c r="J11"/>
      <c r="K11">
        <v>2</v>
      </c>
      <c r="L11"/>
      <c r="M11"/>
      <c r="N11"/>
      <c r="O11"/>
      <c r="P11"/>
      <c r="Q11"/>
      <c r="R11"/>
      <c r="S11"/>
      <c r="T11"/>
      <c r="U11"/>
    </row>
    <row r="12" spans="1:21">
      <c r="A12" s="10">
        <v>45252</v>
      </c>
      <c r="B12">
        <v>1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45254</v>
      </c>
      <c r="B13">
        <v>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45257</v>
      </c>
      <c r="B14">
        <v>2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45259</v>
      </c>
      <c r="B15">
        <v>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45260</v>
      </c>
      <c r="B16"/>
      <c r="C16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45265</v>
      </c>
      <c r="B17"/>
      <c r="C17"/>
      <c r="D17"/>
      <c r="E17"/>
      <c r="F17"/>
      <c r="G17"/>
      <c r="H17"/>
      <c r="I17"/>
      <c r="J17"/>
      <c r="K17">
        <v>3</v>
      </c>
      <c r="L17"/>
      <c r="M17"/>
      <c r="N17"/>
      <c r="O17"/>
      <c r="P17"/>
      <c r="Q17"/>
      <c r="R17"/>
      <c r="S17"/>
      <c r="T17"/>
      <c r="U17"/>
    </row>
    <row r="18" spans="1:21">
      <c r="A18" s="10">
        <v>45267</v>
      </c>
      <c r="B18"/>
      <c r="C18"/>
      <c r="D18"/>
      <c r="E18"/>
      <c r="F18"/>
      <c r="G18"/>
      <c r="H18"/>
      <c r="I18"/>
      <c r="J18"/>
      <c r="K18">
        <v>1</v>
      </c>
      <c r="L18"/>
      <c r="M18"/>
      <c r="N18"/>
      <c r="O18"/>
      <c r="P18"/>
      <c r="Q18"/>
      <c r="R18"/>
      <c r="S18"/>
      <c r="T18"/>
      <c r="U18"/>
    </row>
    <row r="19" spans="1:21">
      <c r="A19" s="10">
        <v>45294</v>
      </c>
      <c r="B19"/>
      <c r="C19"/>
      <c r="D19"/>
      <c r="E19"/>
      <c r="F19"/>
      <c r="G19"/>
      <c r="H19"/>
      <c r="I19"/>
      <c r="J19"/>
      <c r="K19"/>
      <c r="L19">
        <v>1</v>
      </c>
      <c r="M19"/>
      <c r="N19"/>
      <c r="O19"/>
      <c r="P19"/>
      <c r="Q19"/>
      <c r="R19"/>
      <c r="S19"/>
      <c r="T19"/>
      <c r="U19"/>
    </row>
    <row r="20" spans="1:21">
      <c r="A20" s="10">
        <v>45295</v>
      </c>
      <c r="B20"/>
      <c r="C20"/>
      <c r="D20"/>
      <c r="E20"/>
      <c r="F20"/>
      <c r="G20"/>
      <c r="H20"/>
      <c r="I20"/>
      <c r="J20"/>
      <c r="K20"/>
      <c r="L20">
        <v>1</v>
      </c>
      <c r="M20"/>
      <c r="N20"/>
      <c r="O20"/>
      <c r="P20"/>
      <c r="Q20"/>
      <c r="R20"/>
      <c r="S20"/>
      <c r="T20"/>
      <c r="U20"/>
    </row>
    <row r="21" spans="1:21">
      <c r="A21" s="10">
        <v>45297</v>
      </c>
      <c r="B21"/>
      <c r="C21"/>
      <c r="D21"/>
      <c r="E21"/>
      <c r="F21"/>
      <c r="G21"/>
      <c r="H21"/>
      <c r="I21"/>
      <c r="J21"/>
      <c r="K21"/>
      <c r="L21">
        <v>1</v>
      </c>
      <c r="M21"/>
      <c r="N21"/>
      <c r="O21"/>
      <c r="P21"/>
      <c r="Q21"/>
      <c r="R21"/>
      <c r="S21"/>
      <c r="T21"/>
      <c r="U21"/>
    </row>
    <row r="22" spans="1:21">
      <c r="A22" s="10">
        <v>45298</v>
      </c>
      <c r="B22"/>
      <c r="C22"/>
      <c r="D22"/>
      <c r="E22"/>
      <c r="F22"/>
      <c r="G22"/>
      <c r="H22"/>
      <c r="I22"/>
      <c r="J22">
        <v>1</v>
      </c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45299</v>
      </c>
      <c r="B23"/>
      <c r="C23"/>
      <c r="D23"/>
      <c r="E23"/>
      <c r="F23"/>
      <c r="G23"/>
      <c r="H23"/>
      <c r="I23"/>
      <c r="J23"/>
      <c r="K23"/>
      <c r="L23">
        <v>1</v>
      </c>
      <c r="M23"/>
      <c r="N23"/>
      <c r="O23"/>
      <c r="P23"/>
      <c r="Q23"/>
      <c r="R23"/>
      <c r="S23"/>
      <c r="T23"/>
      <c r="U23"/>
    </row>
    <row r="24" spans="1:21">
      <c r="A24" s="10">
        <v>45343</v>
      </c>
      <c r="B24"/>
      <c r="C24"/>
      <c r="D24">
        <v>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45344</v>
      </c>
      <c r="B25"/>
      <c r="C25"/>
      <c r="D25">
        <v>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45345</v>
      </c>
      <c r="B26"/>
      <c r="C26"/>
      <c r="D26">
        <v>44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45346</v>
      </c>
      <c r="B27"/>
      <c r="C27"/>
      <c r="D27">
        <v>122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45347</v>
      </c>
      <c r="B28"/>
      <c r="C28"/>
      <c r="D28">
        <v>21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45348</v>
      </c>
      <c r="B29"/>
      <c r="C29"/>
      <c r="D29">
        <v>11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45349</v>
      </c>
      <c r="B30"/>
      <c r="C30"/>
      <c r="D30">
        <v>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45350</v>
      </c>
      <c r="B31"/>
      <c r="C31"/>
      <c r="D31">
        <v>4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45351</v>
      </c>
      <c r="B32"/>
      <c r="C32"/>
      <c r="D32">
        <v>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45352</v>
      </c>
      <c r="B33"/>
      <c r="C33"/>
      <c r="D33">
        <v>2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45353</v>
      </c>
      <c r="B34"/>
      <c r="C34"/>
      <c r="D34">
        <v>3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45355</v>
      </c>
      <c r="B35"/>
      <c r="C35"/>
      <c r="D35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45359</v>
      </c>
      <c r="B36"/>
      <c r="C36"/>
      <c r="D36">
        <v>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45361</v>
      </c>
      <c r="B37"/>
      <c r="C37"/>
      <c r="D37"/>
      <c r="E37"/>
      <c r="F37"/>
      <c r="G37"/>
      <c r="H37"/>
      <c r="I37">
        <v>1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45362</v>
      </c>
      <c r="B38"/>
      <c r="C38"/>
      <c r="D38">
        <v>1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45364</v>
      </c>
      <c r="B39"/>
      <c r="C39"/>
      <c r="D39">
        <v>1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45370</v>
      </c>
      <c r="B40"/>
      <c r="C40"/>
      <c r="D40"/>
      <c r="E40">
        <v>1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45371</v>
      </c>
      <c r="B41"/>
      <c r="C41"/>
      <c r="D41"/>
      <c r="E41">
        <v>13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45372</v>
      </c>
      <c r="B42"/>
      <c r="C42"/>
      <c r="D42"/>
      <c r="E42">
        <v>45</v>
      </c>
      <c r="F42">
        <v>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 s="10">
        <v>45373</v>
      </c>
      <c r="B43"/>
      <c r="C43"/>
      <c r="D43"/>
      <c r="E43">
        <v>7</v>
      </c>
      <c r="F43"/>
      <c r="G43"/>
      <c r="H43">
        <v>1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>
        <v>45374</v>
      </c>
      <c r="B44"/>
      <c r="C44"/>
      <c r="D44"/>
      <c r="E44">
        <v>10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>
        <v>45375</v>
      </c>
      <c r="B45"/>
      <c r="C45"/>
      <c r="D45"/>
      <c r="E45">
        <v>13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>
        <v>45376</v>
      </c>
      <c r="B46"/>
      <c r="C46"/>
      <c r="D46"/>
      <c r="E46">
        <v>4462</v>
      </c>
      <c r="F46">
        <v>50</v>
      </c>
      <c r="G46"/>
      <c r="H46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>
        <v>45377</v>
      </c>
      <c r="B47"/>
      <c r="C47"/>
      <c r="D47"/>
      <c r="E47">
        <v>92</v>
      </c>
      <c r="F47">
        <v>96</v>
      </c>
      <c r="G47"/>
      <c r="H47">
        <v>49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>
        <v>45378</v>
      </c>
      <c r="B48"/>
      <c r="C48"/>
      <c r="D48"/>
      <c r="E48">
        <v>11</v>
      </c>
      <c r="F48">
        <v>67</v>
      </c>
      <c r="G48"/>
      <c r="H48">
        <v>26</v>
      </c>
      <c r="I48"/>
      <c r="J48">
        <v>5</v>
      </c>
      <c r="K48"/>
      <c r="L48"/>
      <c r="M48"/>
      <c r="N48"/>
      <c r="O48"/>
      <c r="P48"/>
      <c r="Q48"/>
      <c r="R48"/>
      <c r="S48"/>
      <c r="T48"/>
      <c r="U48"/>
    </row>
    <row r="49" spans="1:21">
      <c r="A49" s="10">
        <v>45379</v>
      </c>
      <c r="B49"/>
      <c r="C49"/>
      <c r="D49"/>
      <c r="E49">
        <v>5</v>
      </c>
      <c r="F49">
        <v>68</v>
      </c>
      <c r="G49"/>
      <c r="H49">
        <v>8</v>
      </c>
      <c r="I49"/>
      <c r="J49">
        <v>5</v>
      </c>
      <c r="K49"/>
      <c r="L49"/>
      <c r="M49"/>
      <c r="N49"/>
      <c r="O49"/>
      <c r="P49"/>
      <c r="Q49"/>
      <c r="R49"/>
      <c r="S49"/>
      <c r="T49"/>
      <c r="U49"/>
    </row>
    <row r="50" spans="1:21">
      <c r="A50" s="10">
        <v>45380</v>
      </c>
      <c r="B50"/>
      <c r="C50"/>
      <c r="D50"/>
      <c r="E50">
        <v>4</v>
      </c>
      <c r="F50">
        <v>41</v>
      </c>
      <c r="G50"/>
      <c r="H50">
        <v>14</v>
      </c>
      <c r="I50"/>
      <c r="J50">
        <v>2</v>
      </c>
      <c r="K50"/>
      <c r="L50"/>
      <c r="M50"/>
      <c r="N50"/>
      <c r="O50"/>
      <c r="P50"/>
      <c r="Q50"/>
      <c r="R50"/>
      <c r="S50"/>
      <c r="T50"/>
      <c r="U50"/>
    </row>
    <row r="51" spans="1:21">
      <c r="A51" s="10">
        <v>45381</v>
      </c>
      <c r="B51"/>
      <c r="C51"/>
      <c r="D51"/>
      <c r="E51">
        <v>3</v>
      </c>
      <c r="F51">
        <v>32</v>
      </c>
      <c r="G51"/>
      <c r="H51">
        <v>14</v>
      </c>
      <c r="I51"/>
      <c r="J51">
        <v>2</v>
      </c>
      <c r="K51"/>
      <c r="L51"/>
      <c r="M51"/>
      <c r="N51"/>
      <c r="O51"/>
      <c r="P51"/>
      <c r="Q51"/>
      <c r="R51"/>
      <c r="S51"/>
      <c r="T51"/>
      <c r="U51"/>
    </row>
    <row r="52" spans="1:21">
      <c r="A52" s="10">
        <v>45382</v>
      </c>
      <c r="B52"/>
      <c r="C52"/>
      <c r="D52"/>
      <c r="E52">
        <v>1</v>
      </c>
      <c r="F52">
        <v>32</v>
      </c>
      <c r="G52"/>
      <c r="H52">
        <v>15</v>
      </c>
      <c r="I52"/>
      <c r="J52">
        <v>2</v>
      </c>
      <c r="K52"/>
      <c r="L52"/>
      <c r="M52"/>
      <c r="N52"/>
      <c r="O52"/>
      <c r="P52"/>
      <c r="Q52"/>
      <c r="R52"/>
      <c r="S52"/>
      <c r="T52"/>
      <c r="U52"/>
    </row>
    <row r="53" spans="1:21">
      <c r="A53" s="10">
        <v>45383</v>
      </c>
      <c r="B53"/>
      <c r="C53"/>
      <c r="D53"/>
      <c r="E53">
        <v>5</v>
      </c>
      <c r="F53">
        <v>19</v>
      </c>
      <c r="G53"/>
      <c r="H53">
        <v>9</v>
      </c>
      <c r="I53"/>
      <c r="J53">
        <v>4</v>
      </c>
      <c r="K53"/>
      <c r="L53"/>
      <c r="M53"/>
      <c r="N53"/>
      <c r="O53"/>
      <c r="P53"/>
      <c r="Q53"/>
      <c r="R53"/>
      <c r="S53"/>
      <c r="T53"/>
      <c r="U53"/>
    </row>
    <row r="54" spans="1:21">
      <c r="A54" s="10">
        <v>45384</v>
      </c>
      <c r="B54"/>
      <c r="C54"/>
      <c r="D54"/>
      <c r="E54">
        <v>3</v>
      </c>
      <c r="F54">
        <v>12</v>
      </c>
      <c r="G54">
        <v>1</v>
      </c>
      <c r="H54">
        <v>4</v>
      </c>
      <c r="I54"/>
      <c r="J54">
        <v>1</v>
      </c>
      <c r="K54"/>
      <c r="L54"/>
      <c r="M54"/>
      <c r="N54"/>
      <c r="O54"/>
      <c r="P54"/>
      <c r="Q54"/>
      <c r="R54"/>
      <c r="S54"/>
      <c r="T54"/>
      <c r="U54"/>
    </row>
    <row r="55" spans="1:21">
      <c r="A55" s="10">
        <v>45385</v>
      </c>
      <c r="B55"/>
      <c r="C55"/>
      <c r="D55"/>
      <c r="E55">
        <v>2</v>
      </c>
      <c r="F55">
        <v>5</v>
      </c>
      <c r="G55">
        <v>2</v>
      </c>
      <c r="H55">
        <v>1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>
        <v>45386</v>
      </c>
      <c r="B56"/>
      <c r="C56"/>
      <c r="D56"/>
      <c r="E56"/>
      <c r="F56">
        <v>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5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5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5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5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5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5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5">
      <c r="A71" s="10"/>
      <c r="O71"/>
      <c r="P71"/>
      <c r="Q71"/>
      <c r="R71"/>
      <c r="X71" s="26"/>
      <c r="Y71" s="26"/>
    </row>
    <row r="72" spans="1:25">
      <c r="A72" s="10"/>
      <c r="O72"/>
      <c r="P72"/>
      <c r="Q72"/>
      <c r="R72"/>
      <c r="X72" s="26"/>
      <c r="Y72" s="26"/>
    </row>
    <row r="73" spans="1:25">
      <c r="A73" s="10"/>
      <c r="O73"/>
      <c r="P73"/>
      <c r="Q73"/>
      <c r="R73"/>
      <c r="X73" s="26"/>
      <c r="Y73" s="26"/>
    </row>
    <row r="74" spans="1:25">
      <c r="A74" s="10"/>
      <c r="O74"/>
      <c r="P74"/>
      <c r="Q74"/>
      <c r="R74"/>
      <c r="X74" s="26"/>
      <c r="Y74" s="26"/>
    </row>
    <row r="75" spans="1:25">
      <c r="A75" s="10"/>
      <c r="O75"/>
      <c r="P75"/>
      <c r="Q75"/>
      <c r="R75"/>
      <c r="X75" s="26"/>
      <c r="Y75" s="26"/>
    </row>
    <row r="76" spans="1:25">
      <c r="A76" s="10"/>
      <c r="O76"/>
      <c r="P76"/>
      <c r="Q76"/>
      <c r="R76"/>
      <c r="X76" s="26"/>
      <c r="Y76" s="26"/>
    </row>
    <row r="77" spans="1:25">
      <c r="A77" s="10"/>
      <c r="O77"/>
      <c r="P77"/>
      <c r="Q77"/>
      <c r="R77"/>
      <c r="X77" s="26"/>
      <c r="Y77" s="26"/>
    </row>
    <row r="78" spans="1:25">
      <c r="A78" s="10"/>
      <c r="O78"/>
      <c r="P78"/>
      <c r="Q78"/>
      <c r="R78"/>
      <c r="X78" s="26"/>
      <c r="Y78" s="26"/>
    </row>
    <row r="79" spans="1:25">
      <c r="A79" s="10"/>
      <c r="O79"/>
      <c r="P79"/>
      <c r="Q79"/>
      <c r="R79"/>
      <c r="X79" s="26"/>
      <c r="Y79" s="26"/>
    </row>
    <row r="80" spans="1:25">
      <c r="A80" s="10"/>
      <c r="O80"/>
      <c r="P80"/>
      <c r="Q80"/>
      <c r="R80"/>
      <c r="X80" s="26"/>
      <c r="Y80" s="26"/>
    </row>
    <row r="81" spans="1:25">
      <c r="A81" s="10"/>
      <c r="O81"/>
      <c r="P81"/>
      <c r="Q81"/>
      <c r="R81"/>
      <c r="X81" s="26"/>
      <c r="Y81" s="26"/>
    </row>
    <row r="82" spans="1:25">
      <c r="A82" s="10"/>
      <c r="O82"/>
      <c r="P82"/>
      <c r="Q82"/>
      <c r="R82"/>
      <c r="X82" s="26"/>
      <c r="Y82" s="26"/>
    </row>
    <row r="83" spans="1:25">
      <c r="A83" s="10"/>
      <c r="O83"/>
      <c r="P83"/>
      <c r="Q83"/>
      <c r="R83"/>
      <c r="X83" s="26"/>
      <c r="Y83" s="26"/>
    </row>
    <row r="84" spans="1:25">
      <c r="A84" s="10"/>
      <c r="O84"/>
      <c r="P84"/>
      <c r="Q84"/>
      <c r="R84"/>
      <c r="X84" s="26"/>
      <c r="Y84" s="26"/>
    </row>
    <row r="85" spans="1:25">
      <c r="A85" s="10"/>
      <c r="O85"/>
      <c r="P85"/>
      <c r="Q85"/>
      <c r="R85"/>
      <c r="X85" s="26"/>
      <c r="Y85" s="26"/>
    </row>
    <row r="86" spans="1:25">
      <c r="A86" s="10"/>
      <c r="O86"/>
      <c r="P86"/>
      <c r="Q86"/>
      <c r="R86"/>
      <c r="X86" s="26"/>
      <c r="Y86" s="26"/>
    </row>
    <row r="87" spans="1:25">
      <c r="A87" s="10"/>
      <c r="O87"/>
      <c r="P87"/>
      <c r="Q87"/>
      <c r="R87"/>
      <c r="X87" s="26"/>
      <c r="Y87" s="26"/>
    </row>
    <row r="88" spans="1:25">
      <c r="A88" s="10"/>
      <c r="O88"/>
      <c r="P88"/>
      <c r="Q88"/>
      <c r="R88"/>
      <c r="X88" s="26"/>
      <c r="Y88" s="26"/>
    </row>
    <row r="89" spans="1:25">
      <c r="A89" s="10"/>
      <c r="O89"/>
      <c r="P89"/>
      <c r="Q89"/>
      <c r="R89"/>
      <c r="X89" s="26"/>
      <c r="Y89" s="26"/>
    </row>
    <row r="90" spans="1:25">
      <c r="A90" s="10"/>
      <c r="O90"/>
      <c r="P90"/>
      <c r="Q90"/>
      <c r="R90"/>
      <c r="X90" s="26"/>
      <c r="Y90" s="26"/>
    </row>
    <row r="91" spans="1:25">
      <c r="A91" s="10"/>
      <c r="O91"/>
      <c r="P91"/>
      <c r="Q91"/>
      <c r="R91"/>
      <c r="X91" s="26"/>
      <c r="Y91" s="26"/>
    </row>
    <row r="92" spans="1:25">
      <c r="A92" s="10"/>
      <c r="O92"/>
      <c r="P92"/>
      <c r="Q92"/>
      <c r="R92"/>
      <c r="X92" s="26"/>
      <c r="Y92" s="26"/>
    </row>
    <row r="93" spans="1:25">
      <c r="A93" s="10"/>
      <c r="O93"/>
      <c r="P93"/>
      <c r="Q93"/>
      <c r="R93"/>
      <c r="X93" s="26"/>
      <c r="Y93" s="26"/>
    </row>
    <row r="94" spans="1:25">
      <c r="A94" s="27"/>
      <c r="O94"/>
      <c r="P94"/>
      <c r="Q94"/>
      <c r="R94"/>
    </row>
    <row r="95" spans="1:25">
      <c r="A95" s="27"/>
      <c r="O95"/>
      <c r="P95"/>
      <c r="Q95"/>
      <c r="R95"/>
    </row>
    <row r="96" spans="1:25">
      <c r="A96" s="27"/>
      <c r="O96"/>
      <c r="P96"/>
      <c r="Q96"/>
      <c r="R96"/>
    </row>
    <row r="97" spans="1:18">
      <c r="A97" s="27"/>
      <c r="P97"/>
      <c r="Q97"/>
      <c r="R97"/>
    </row>
    <row r="98" spans="1:18">
      <c r="A98" s="27"/>
      <c r="P98"/>
      <c r="Q98"/>
      <c r="R98"/>
    </row>
    <row r="99" spans="1:18">
      <c r="A99" s="27"/>
      <c r="P99"/>
      <c r="Q99"/>
      <c r="R99"/>
    </row>
    <row r="100" spans="1:18">
      <c r="A100" s="27"/>
      <c r="P100"/>
      <c r="Q100"/>
      <c r="R100"/>
    </row>
    <row r="101" spans="1:18">
      <c r="A101" s="27"/>
      <c r="P101"/>
      <c r="Q101"/>
      <c r="R101"/>
    </row>
    <row r="102" spans="1:18">
      <c r="A102" s="27"/>
      <c r="P102"/>
      <c r="Q102"/>
      <c r="R102"/>
    </row>
    <row r="103" spans="1:18">
      <c r="A103" s="27"/>
      <c r="P103"/>
      <c r="Q103"/>
      <c r="R103"/>
    </row>
    <row r="104" spans="1:18">
      <c r="A104" s="27"/>
      <c r="P104"/>
      <c r="Q104"/>
      <c r="R104"/>
    </row>
    <row r="105" spans="1:18">
      <c r="A105" s="27"/>
      <c r="P105"/>
      <c r="Q105"/>
      <c r="R105"/>
    </row>
    <row r="106" spans="1:18">
      <c r="A106" s="27"/>
      <c r="P106"/>
      <c r="Q106"/>
      <c r="R106"/>
    </row>
    <row r="107" spans="1:18">
      <c r="A107" s="27"/>
      <c r="P107"/>
      <c r="Q107"/>
      <c r="R107"/>
    </row>
    <row r="108" spans="1:18">
      <c r="P108"/>
      <c r="Q108"/>
      <c r="R108"/>
    </row>
    <row r="109" spans="1:18">
      <c r="P109"/>
      <c r="Q109"/>
      <c r="R109"/>
    </row>
    <row r="110" spans="1:18">
      <c r="P110"/>
      <c r="Q110"/>
      <c r="R110"/>
    </row>
    <row r="111" spans="1:18">
      <c r="P111"/>
      <c r="Q111"/>
      <c r="R111"/>
    </row>
    <row r="112" spans="1:18">
      <c r="P112"/>
      <c r="Q112"/>
      <c r="R112"/>
    </row>
    <row r="113" spans="16:18">
      <c r="P113"/>
      <c r="Q113"/>
      <c r="R113"/>
    </row>
    <row r="114" spans="16:18">
      <c r="P114"/>
      <c r="Q114"/>
      <c r="R114"/>
    </row>
    <row r="115" spans="16:18">
      <c r="P115"/>
      <c r="Q115"/>
      <c r="R115"/>
    </row>
    <row r="116" spans="16:18">
      <c r="P116"/>
      <c r="Q116"/>
      <c r="R116"/>
    </row>
    <row r="117" spans="16:18">
      <c r="P117"/>
      <c r="Q117"/>
      <c r="R117"/>
    </row>
    <row r="118" spans="16:18">
      <c r="P118"/>
      <c r="Q118"/>
      <c r="R118"/>
    </row>
    <row r="119" spans="16:18">
      <c r="P119"/>
      <c r="Q119"/>
      <c r="R119"/>
    </row>
    <row r="120" spans="16:18">
      <c r="P120"/>
      <c r="Q120"/>
      <c r="R12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33"/>
  <sheetViews>
    <sheetView zoomScale="90" zoomScaleNormal="90" workbookViewId="0">
      <pane ySplit="4" topLeftCell="A5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9">
      <c r="A1" s="39" t="s">
        <v>244</v>
      </c>
    </row>
    <row r="2" spans="1:19">
      <c r="A2" s="30" t="s">
        <v>56</v>
      </c>
    </row>
    <row r="3" spans="1:19">
      <c r="A3" s="30" t="s">
        <v>57</v>
      </c>
    </row>
    <row r="4" spans="1:19">
      <c r="A4" s="45" t="s">
        <v>41</v>
      </c>
      <c r="B4" s="46" t="s">
        <v>245</v>
      </c>
      <c r="C4" s="46" t="s">
        <v>30</v>
      </c>
      <c r="D4" s="46" t="s">
        <v>1</v>
      </c>
      <c r="E4" s="46" t="s">
        <v>19</v>
      </c>
      <c r="F4" s="46" t="s">
        <v>243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35">
        <v>45207</v>
      </c>
      <c r="C5" s="26">
        <v>1</v>
      </c>
    </row>
    <row r="6" spans="1:19">
      <c r="A6" s="27">
        <v>45212</v>
      </c>
      <c r="F6" s="26">
        <v>1</v>
      </c>
    </row>
    <row r="7" spans="1:19">
      <c r="A7" s="27">
        <v>45215</v>
      </c>
      <c r="F7" s="26">
        <v>1</v>
      </c>
    </row>
    <row r="8" spans="1:19">
      <c r="A8" s="27">
        <v>45217</v>
      </c>
      <c r="F8" s="26">
        <v>1</v>
      </c>
    </row>
    <row r="9" spans="1:19">
      <c r="A9" s="27">
        <v>45227</v>
      </c>
      <c r="F9" s="26">
        <v>1</v>
      </c>
    </row>
    <row r="10" spans="1:19">
      <c r="A10" s="27">
        <v>45228</v>
      </c>
      <c r="F10" s="26">
        <v>2</v>
      </c>
    </row>
    <row r="11" spans="1:19">
      <c r="A11" s="27">
        <v>45229</v>
      </c>
      <c r="F11" s="26">
        <v>1</v>
      </c>
    </row>
    <row r="12" spans="1:19">
      <c r="A12" s="27">
        <v>45231</v>
      </c>
      <c r="F12" s="26">
        <v>1</v>
      </c>
    </row>
    <row r="13" spans="1:19">
      <c r="A13" s="27">
        <v>45238</v>
      </c>
      <c r="F13" s="26">
        <v>1</v>
      </c>
    </row>
    <row r="14" spans="1:19">
      <c r="A14" s="27">
        <v>45247</v>
      </c>
      <c r="F14" s="26">
        <v>1</v>
      </c>
    </row>
    <row r="15" spans="1:19">
      <c r="A15" s="27">
        <v>45259</v>
      </c>
      <c r="B15" s="26">
        <v>1</v>
      </c>
    </row>
    <row r="16" spans="1:19">
      <c r="A16" s="27">
        <v>45263</v>
      </c>
      <c r="E16" s="26">
        <v>1</v>
      </c>
    </row>
    <row r="17" spans="1:6">
      <c r="A17" s="27">
        <v>45267</v>
      </c>
      <c r="F17" s="26">
        <v>1</v>
      </c>
    </row>
    <row r="18" spans="1:6">
      <c r="A18" s="27">
        <v>45269</v>
      </c>
      <c r="B18" s="26">
        <v>1</v>
      </c>
    </row>
    <row r="19" spans="1:6">
      <c r="A19" s="27">
        <v>45275</v>
      </c>
      <c r="B19" s="26">
        <v>1</v>
      </c>
    </row>
    <row r="20" spans="1:6">
      <c r="A20" s="27">
        <v>45282</v>
      </c>
      <c r="B20" s="26">
        <v>1</v>
      </c>
    </row>
    <row r="21" spans="1:6">
      <c r="A21" s="27">
        <v>45294</v>
      </c>
      <c r="B21" s="26">
        <v>1</v>
      </c>
    </row>
    <row r="22" spans="1:6">
      <c r="A22" s="27">
        <v>45307</v>
      </c>
      <c r="B22" s="26">
        <v>2</v>
      </c>
    </row>
    <row r="23" spans="1:6">
      <c r="A23" s="27">
        <v>45327</v>
      </c>
      <c r="B23" s="26">
        <v>1</v>
      </c>
    </row>
    <row r="24" spans="1:6">
      <c r="A24" s="27">
        <v>45356</v>
      </c>
      <c r="F24" s="26">
        <v>2</v>
      </c>
    </row>
    <row r="25" spans="1:6">
      <c r="A25" s="27">
        <v>45373</v>
      </c>
      <c r="E25" s="26">
        <v>1</v>
      </c>
    </row>
    <row r="26" spans="1:6">
      <c r="A26" s="27">
        <v>45382</v>
      </c>
      <c r="D26" s="26">
        <v>1</v>
      </c>
    </row>
    <row r="27" spans="1:6">
      <c r="A27" s="27">
        <v>45386</v>
      </c>
      <c r="E27" s="26">
        <v>1</v>
      </c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  <row r="110" spans="1:1">
      <c r="A110" s="27"/>
    </row>
    <row r="111" spans="1:1">
      <c r="A111" s="27"/>
    </row>
    <row r="112" spans="1:1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33"/>
  <sheetViews>
    <sheetView zoomScale="90" zoomScaleNormal="90" workbookViewId="0"/>
  </sheetViews>
  <sheetFormatPr defaultRowHeight="12.75"/>
  <cols>
    <col min="1" max="1" width="9.06640625" customWidth="1"/>
    <col min="2" max="2" width="19.33203125" customWidth="1"/>
    <col min="3" max="3" width="89.19921875" customWidth="1"/>
    <col min="4" max="4" width="11" customWidth="1"/>
    <col min="5" max="5" width="12.59765625" customWidth="1"/>
    <col min="6" max="6" width="9.796875" customWidth="1"/>
    <col min="7" max="7" width="7.33203125" bestFit="1" customWidth="1"/>
    <col min="8" max="17" width="6.1328125" customWidth="1"/>
    <col min="18" max="18" width="6" customWidth="1"/>
    <col min="19" max="27" width="6.59765625" customWidth="1"/>
  </cols>
  <sheetData>
    <row r="1" spans="1:27">
      <c r="A1" s="38" t="s">
        <v>240</v>
      </c>
    </row>
    <row r="2" spans="1:27" ht="13.5" thickBot="1">
      <c r="A2" t="s">
        <v>267</v>
      </c>
      <c r="B2" s="2" t="s">
        <v>0</v>
      </c>
      <c r="C2" s="2" t="s">
        <v>7</v>
      </c>
      <c r="D2" s="2" t="s">
        <v>159</v>
      </c>
      <c r="E2" s="2" t="s">
        <v>58</v>
      </c>
      <c r="F2" s="6" t="s">
        <v>8</v>
      </c>
      <c r="G2" s="6" t="s">
        <v>231</v>
      </c>
      <c r="H2" s="6" t="s">
        <v>19</v>
      </c>
      <c r="I2" s="6" t="s">
        <v>256</v>
      </c>
      <c r="J2" s="6" t="s">
        <v>103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2"/>
      <c r="R2" s="12"/>
      <c r="S2" s="2" t="s">
        <v>231</v>
      </c>
      <c r="T2" s="2" t="s">
        <v>19</v>
      </c>
      <c r="U2" s="2" t="s">
        <v>103</v>
      </c>
      <c r="V2" s="2" t="s">
        <v>1</v>
      </c>
      <c r="W2" s="2" t="s">
        <v>2</v>
      </c>
      <c r="X2" s="2" t="s">
        <v>3</v>
      </c>
      <c r="Y2" s="2" t="s">
        <v>4</v>
      </c>
      <c r="Z2" s="2" t="s">
        <v>5</v>
      </c>
      <c r="AA2" s="2" t="s">
        <v>6</v>
      </c>
    </row>
    <row r="3" spans="1:27" s="8" customFormat="1" ht="12.85" customHeight="1">
      <c r="A3" s="8">
        <v>4</v>
      </c>
      <c r="B3" s="8" t="s">
        <v>250</v>
      </c>
      <c r="C3" s="8" t="s">
        <v>251</v>
      </c>
      <c r="D3" s="47" t="s">
        <v>254</v>
      </c>
      <c r="E3" s="84">
        <v>45401</v>
      </c>
      <c r="F3" s="47">
        <v>1133</v>
      </c>
      <c r="G3" s="47">
        <v>3</v>
      </c>
      <c r="H3" s="47">
        <v>12</v>
      </c>
      <c r="I3" s="47">
        <v>4</v>
      </c>
      <c r="J3" s="47"/>
      <c r="K3" s="47">
        <v>11</v>
      </c>
      <c r="L3" s="47">
        <v>3</v>
      </c>
      <c r="M3" s="47">
        <v>1</v>
      </c>
      <c r="N3" s="47"/>
      <c r="O3" s="47">
        <v>1</v>
      </c>
      <c r="P3" s="47">
        <v>1</v>
      </c>
      <c r="Q3" s="47"/>
      <c r="R3" s="47"/>
      <c r="S3" s="7">
        <f t="shared" ref="S3:U4" si="0">IF(G3=0,"",G3/$F3)</f>
        <v>2.6478375992939102E-3</v>
      </c>
      <c r="T3" s="7">
        <f t="shared" si="0"/>
        <v>1.0591350397175641E-2</v>
      </c>
      <c r="U3" s="7">
        <f t="shared" si="0"/>
        <v>3.5304501323918801E-3</v>
      </c>
      <c r="V3" s="7">
        <f t="shared" ref="V3:Z3" si="1">IF(K3=0,"",K3/$F3)</f>
        <v>9.7087378640776691E-3</v>
      </c>
      <c r="W3" s="7">
        <f t="shared" si="1"/>
        <v>2.6478375992939102E-3</v>
      </c>
      <c r="X3" s="7">
        <f t="shared" si="1"/>
        <v>8.8261253309797002E-4</v>
      </c>
      <c r="Y3" s="7" t="str">
        <f t="shared" si="1"/>
        <v/>
      </c>
      <c r="Z3" s="7">
        <f t="shared" si="1"/>
        <v>8.8261253309797002E-4</v>
      </c>
      <c r="AA3" s="7">
        <f>IF(P3=0,"",P3/$F3)</f>
        <v>8.8261253309797002E-4</v>
      </c>
    </row>
    <row r="4" spans="1:27" s="8" customFormat="1" ht="12.85" customHeight="1">
      <c r="A4" s="8">
        <v>4</v>
      </c>
      <c r="B4" s="8" t="s">
        <v>252</v>
      </c>
      <c r="C4" s="8" t="s">
        <v>253</v>
      </c>
      <c r="D4" s="47" t="s">
        <v>257</v>
      </c>
      <c r="E4" s="84">
        <v>45407</v>
      </c>
      <c r="F4" s="47">
        <v>45</v>
      </c>
      <c r="G4" s="47"/>
      <c r="H4" s="47"/>
      <c r="I4" s="47"/>
      <c r="J4" s="47"/>
      <c r="K4" s="47">
        <v>6</v>
      </c>
      <c r="L4" s="47"/>
      <c r="M4" s="47"/>
      <c r="N4" s="47"/>
      <c r="O4" s="47"/>
      <c r="P4" s="47"/>
      <c r="Q4" s="47"/>
      <c r="R4" s="47"/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>
        <f t="shared" ref="V4" si="2">IF(K4=0,"",K4/$F4)</f>
        <v>0.13333333333333333</v>
      </c>
      <c r="W4" s="7" t="str">
        <f t="shared" ref="W4" si="3">IF(L4=0,"",L4/$F4)</f>
        <v/>
      </c>
      <c r="X4" s="7" t="str">
        <f t="shared" ref="X4" si="4">IF(M4=0,"",M4/$F4)</f>
        <v/>
      </c>
      <c r="Y4" s="7" t="str">
        <f t="shared" ref="Y4" si="5">IF(N4=0,"",N4/$F4)</f>
        <v/>
      </c>
      <c r="Z4" s="7" t="str">
        <f t="shared" ref="Z4" si="6">IF(O4=0,"",O4/$F4)</f>
        <v/>
      </c>
      <c r="AA4" s="7" t="str">
        <f>IF(P4=0,"",P4/$F4)</f>
        <v/>
      </c>
    </row>
    <row r="5" spans="1:27" s="8" customFormat="1" ht="12.85" customHeight="1">
      <c r="A5" s="8">
        <v>4</v>
      </c>
      <c r="B5" s="8" t="s">
        <v>252</v>
      </c>
      <c r="C5" s="8" t="s">
        <v>253</v>
      </c>
      <c r="D5" s="47" t="s">
        <v>258</v>
      </c>
      <c r="E5" s="84">
        <v>45407</v>
      </c>
      <c r="F5" s="47">
        <v>225</v>
      </c>
      <c r="G5" s="47">
        <v>2</v>
      </c>
      <c r="H5" s="47"/>
      <c r="I5" s="47">
        <v>1</v>
      </c>
      <c r="J5" s="47"/>
      <c r="K5" s="47">
        <v>21</v>
      </c>
      <c r="L5" s="47"/>
      <c r="M5" s="47"/>
      <c r="N5" s="47"/>
      <c r="O5" s="47"/>
      <c r="P5" s="47"/>
      <c r="Q5" s="47"/>
      <c r="R5" s="4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12.85" customHeight="1">
      <c r="A6" s="8">
        <v>4</v>
      </c>
      <c r="B6" s="8" t="s">
        <v>265</v>
      </c>
      <c r="C6" s="8" t="s">
        <v>266</v>
      </c>
      <c r="D6" s="47" t="s">
        <v>258</v>
      </c>
      <c r="E6" s="84">
        <v>45412</v>
      </c>
      <c r="F6" s="47">
        <v>101</v>
      </c>
      <c r="G6" s="47"/>
      <c r="H6" s="47"/>
      <c r="I6" s="47"/>
      <c r="J6" s="47"/>
      <c r="K6" s="47">
        <v>57</v>
      </c>
      <c r="L6" s="47"/>
      <c r="M6" s="47">
        <v>1</v>
      </c>
      <c r="N6" s="47"/>
      <c r="O6" s="47"/>
      <c r="P6" s="47"/>
      <c r="Q6" s="47"/>
      <c r="R6" s="4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12.85" customHeight="1">
      <c r="A7" s="8">
        <v>4</v>
      </c>
      <c r="B7" s="8" t="s">
        <v>265</v>
      </c>
      <c r="C7" s="8" t="s">
        <v>266</v>
      </c>
      <c r="D7" s="47" t="s">
        <v>258</v>
      </c>
      <c r="E7" s="84">
        <v>45414</v>
      </c>
      <c r="F7" s="47">
        <v>100</v>
      </c>
      <c r="G7" s="47"/>
      <c r="H7" s="47"/>
      <c r="I7" s="47"/>
      <c r="J7" s="47"/>
      <c r="K7" s="47">
        <v>58</v>
      </c>
      <c r="L7" s="47">
        <v>2</v>
      </c>
      <c r="M7" s="47"/>
      <c r="N7" s="47"/>
      <c r="O7" s="47"/>
      <c r="P7" s="47">
        <v>1</v>
      </c>
      <c r="Q7" s="47"/>
      <c r="R7" s="4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12.85" customHeight="1">
      <c r="A8" s="8">
        <v>4</v>
      </c>
      <c r="B8" s="8" t="s">
        <v>265</v>
      </c>
      <c r="C8" s="8" t="s">
        <v>266</v>
      </c>
      <c r="D8" s="47" t="s">
        <v>258</v>
      </c>
      <c r="E8" s="84">
        <v>45419</v>
      </c>
      <c r="F8" s="47">
        <v>100</v>
      </c>
      <c r="G8" s="47"/>
      <c r="H8" s="47"/>
      <c r="I8" s="47"/>
      <c r="J8" s="47"/>
      <c r="K8" s="47">
        <v>55</v>
      </c>
      <c r="L8" s="47"/>
      <c r="M8" s="47">
        <v>1</v>
      </c>
      <c r="N8" s="47"/>
      <c r="O8" s="47"/>
      <c r="P8" s="47"/>
      <c r="Q8" s="47"/>
      <c r="R8" s="4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12.85" customHeight="1">
      <c r="A9" s="8">
        <v>4</v>
      </c>
      <c r="B9" s="8" t="s">
        <v>265</v>
      </c>
      <c r="C9" s="8" t="s">
        <v>266</v>
      </c>
      <c r="D9" s="47" t="s">
        <v>258</v>
      </c>
      <c r="E9" s="84">
        <v>45421</v>
      </c>
      <c r="F9" s="47">
        <v>50</v>
      </c>
      <c r="G9" s="47"/>
      <c r="H9" s="47"/>
      <c r="I9" s="47"/>
      <c r="J9" s="47"/>
      <c r="K9" s="47">
        <v>23</v>
      </c>
      <c r="L9" s="47"/>
      <c r="M9" s="47"/>
      <c r="N9" s="47"/>
      <c r="O9" s="47"/>
      <c r="P9" s="47"/>
      <c r="Q9" s="47"/>
      <c r="R9" s="4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12.85" customHeight="1">
      <c r="A10" s="8">
        <v>4</v>
      </c>
      <c r="B10" s="8" t="s">
        <v>265</v>
      </c>
      <c r="C10" s="8" t="s">
        <v>266</v>
      </c>
      <c r="D10" s="47" t="s">
        <v>258</v>
      </c>
      <c r="E10" s="84">
        <v>45428</v>
      </c>
      <c r="F10" s="47">
        <v>150</v>
      </c>
      <c r="G10" s="47"/>
      <c r="H10" s="47"/>
      <c r="I10" s="47"/>
      <c r="J10" s="47"/>
      <c r="K10" s="47">
        <v>13</v>
      </c>
      <c r="L10" s="47"/>
      <c r="M10" s="47"/>
      <c r="N10" s="47"/>
      <c r="O10" s="47"/>
      <c r="P10" s="47"/>
      <c r="Q10" s="47"/>
      <c r="R10" s="4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12.85" customHeight="1">
      <c r="A11" s="8">
        <v>4</v>
      </c>
      <c r="B11" s="8" t="s">
        <v>265</v>
      </c>
      <c r="C11" s="8" t="s">
        <v>266</v>
      </c>
      <c r="D11" s="47" t="s">
        <v>258</v>
      </c>
      <c r="E11" s="84">
        <v>45433</v>
      </c>
      <c r="F11" s="47">
        <v>100</v>
      </c>
      <c r="G11" s="47"/>
      <c r="H11" s="47"/>
      <c r="I11" s="47"/>
      <c r="J11" s="47"/>
      <c r="K11" s="47">
        <v>12</v>
      </c>
      <c r="L11" s="47"/>
      <c r="M11" s="47"/>
      <c r="N11" s="47"/>
      <c r="O11" s="47"/>
      <c r="P11" s="47"/>
      <c r="Q11" s="47"/>
      <c r="R11" s="4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12.85" customHeight="1">
      <c r="A12" s="8">
        <v>4</v>
      </c>
      <c r="B12" s="8" t="s">
        <v>265</v>
      </c>
      <c r="C12" s="8" t="s">
        <v>266</v>
      </c>
      <c r="D12" s="47" t="s">
        <v>258</v>
      </c>
      <c r="E12" s="84">
        <v>45435</v>
      </c>
      <c r="F12" s="47">
        <v>151</v>
      </c>
      <c r="G12" s="47"/>
      <c r="H12" s="47"/>
      <c r="I12" s="47"/>
      <c r="J12" s="47"/>
      <c r="K12" s="47">
        <v>27</v>
      </c>
      <c r="L12" s="47"/>
      <c r="M12" s="47"/>
      <c r="N12" s="47"/>
      <c r="O12" s="47"/>
      <c r="P12" s="47"/>
      <c r="Q12" s="47"/>
      <c r="R12" s="4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12.85" customHeight="1">
      <c r="A13" s="8">
        <v>4</v>
      </c>
      <c r="B13" s="8" t="s">
        <v>265</v>
      </c>
      <c r="C13" s="8" t="s">
        <v>266</v>
      </c>
      <c r="D13" s="47" t="s">
        <v>258</v>
      </c>
      <c r="E13" s="84">
        <v>45442</v>
      </c>
      <c r="F13" s="47">
        <v>51</v>
      </c>
      <c r="G13" s="47"/>
      <c r="H13" s="47"/>
      <c r="I13" s="47"/>
      <c r="J13" s="47"/>
      <c r="K13" s="47">
        <v>11</v>
      </c>
      <c r="L13" s="47"/>
      <c r="M13" s="47"/>
      <c r="N13" s="47"/>
      <c r="O13" s="47"/>
      <c r="P13" s="47"/>
      <c r="Q13" s="47"/>
      <c r="R13" s="4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12.85" customHeight="1">
      <c r="A14" s="8">
        <v>4</v>
      </c>
      <c r="B14" s="8" t="s">
        <v>265</v>
      </c>
      <c r="C14" s="8" t="s">
        <v>266</v>
      </c>
      <c r="D14" s="47" t="s">
        <v>258</v>
      </c>
      <c r="E14" s="84">
        <v>45447</v>
      </c>
      <c r="F14" s="47">
        <v>50</v>
      </c>
      <c r="G14" s="47"/>
      <c r="H14" s="47"/>
      <c r="I14" s="47"/>
      <c r="J14" s="47"/>
      <c r="K14" s="47">
        <v>9</v>
      </c>
      <c r="L14" s="47"/>
      <c r="M14" s="47"/>
      <c r="N14" s="47"/>
      <c r="O14" s="47"/>
      <c r="P14" s="47"/>
      <c r="Q14" s="47"/>
      <c r="R14" s="4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12.85" customHeight="1">
      <c r="A15" s="8">
        <v>4</v>
      </c>
      <c r="B15" s="8" t="s">
        <v>265</v>
      </c>
      <c r="C15" s="8" t="s">
        <v>266</v>
      </c>
      <c r="D15" s="47" t="s">
        <v>258</v>
      </c>
      <c r="E15" s="84">
        <v>45449</v>
      </c>
      <c r="F15" s="47">
        <v>49</v>
      </c>
      <c r="G15" s="47"/>
      <c r="H15" s="47"/>
      <c r="I15" s="47"/>
      <c r="J15" s="47"/>
      <c r="K15" s="47">
        <v>6</v>
      </c>
      <c r="L15" s="47"/>
      <c r="M15" s="47"/>
      <c r="N15" s="47"/>
      <c r="O15" s="47"/>
      <c r="P15" s="47"/>
      <c r="Q15" s="47"/>
      <c r="R15" s="4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12.85" customHeight="1" thickBot="1">
      <c r="D16" s="47"/>
      <c r="E16" s="84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47"/>
      <c r="S16" s="86"/>
      <c r="T16" s="86"/>
      <c r="U16" s="86"/>
      <c r="V16" s="86"/>
      <c r="W16" s="86"/>
      <c r="X16" s="86"/>
      <c r="Y16" s="86"/>
      <c r="Z16" s="86"/>
      <c r="AA16" s="86"/>
    </row>
    <row r="17" spans="2:27" ht="13.15">
      <c r="F17" s="22">
        <f>SUM(F3:F16)</f>
        <v>2305</v>
      </c>
      <c r="G17" s="22">
        <f>SUM(G3:G16)</f>
        <v>5</v>
      </c>
      <c r="H17" s="22">
        <f t="shared" ref="H17:Q17" si="7">SUM(H3:H16)</f>
        <v>12</v>
      </c>
      <c r="I17" s="22">
        <f t="shared" si="7"/>
        <v>5</v>
      </c>
      <c r="J17" s="22">
        <f t="shared" si="7"/>
        <v>0</v>
      </c>
      <c r="K17" s="22">
        <f t="shared" si="7"/>
        <v>309</v>
      </c>
      <c r="L17" s="22">
        <f t="shared" si="7"/>
        <v>5</v>
      </c>
      <c r="M17" s="22">
        <f t="shared" si="7"/>
        <v>3</v>
      </c>
      <c r="N17" s="22">
        <f t="shared" si="7"/>
        <v>0</v>
      </c>
      <c r="O17" s="22">
        <f t="shared" si="7"/>
        <v>1</v>
      </c>
      <c r="P17" s="22">
        <f t="shared" si="7"/>
        <v>2</v>
      </c>
      <c r="Q17" s="22">
        <f t="shared" si="7"/>
        <v>0</v>
      </c>
      <c r="R17" s="22"/>
      <c r="S17" s="87">
        <f>IF(G17=0,"",G17/$F17)</f>
        <v>2.1691973969631237E-3</v>
      </c>
      <c r="T17" s="87">
        <f>IF(H17=0,"",H17/$F17)</f>
        <v>5.2060737527114967E-3</v>
      </c>
      <c r="U17" s="87">
        <f>IF(I17=0,"",I17/$F17)</f>
        <v>2.1691973969631237E-3</v>
      </c>
      <c r="V17" s="87">
        <f>IF(K17=0,"",K17/$F17)</f>
        <v>0.13405639913232104</v>
      </c>
      <c r="W17" s="87">
        <f t="shared" ref="W17" si="8">IF(L17=0,"",L17/$F17)</f>
        <v>2.1691973969631237E-3</v>
      </c>
      <c r="X17" s="87">
        <f t="shared" ref="X17" si="9">IF(M17=0,"",M17/$F17)</f>
        <v>1.3015184381778742E-3</v>
      </c>
      <c r="Y17" s="87" t="str">
        <f t="shared" ref="Y17:Z17" si="10">IF(N17=0,"",N17/$F17)</f>
        <v/>
      </c>
      <c r="Z17" s="87">
        <f t="shared" si="10"/>
        <v>4.3383947939262471E-4</v>
      </c>
      <c r="AA17" s="87">
        <f t="shared" ref="AA17" si="11">IF(P17=0,"",P17/$F17)</f>
        <v>8.6767895878524942E-4</v>
      </c>
    </row>
    <row r="18" spans="2:27">
      <c r="S18" s="7"/>
      <c r="T18" s="7"/>
      <c r="U18" s="7"/>
      <c r="V18" s="7"/>
      <c r="W18" s="7"/>
      <c r="X18" s="7"/>
      <c r="Y18" s="7"/>
    </row>
    <row r="19" spans="2:27">
      <c r="S19" s="7"/>
      <c r="T19" s="7"/>
      <c r="U19" s="7"/>
      <c r="V19" s="7"/>
      <c r="W19" s="7"/>
      <c r="X19" s="7"/>
      <c r="Y19" s="7"/>
    </row>
    <row r="20" spans="2:27" hidden="1">
      <c r="B20" s="38" t="s">
        <v>235</v>
      </c>
    </row>
    <row r="21" spans="2:27" ht="13.5" hidden="1" thickBot="1">
      <c r="B21" s="2" t="s">
        <v>0</v>
      </c>
      <c r="C21" s="2" t="s">
        <v>7</v>
      </c>
      <c r="D21" s="2"/>
      <c r="E21" s="2" t="s">
        <v>153</v>
      </c>
      <c r="F21" s="2" t="s">
        <v>58</v>
      </c>
      <c r="G21" s="2" t="s">
        <v>8</v>
      </c>
      <c r="H21" s="2" t="s">
        <v>231</v>
      </c>
      <c r="I21" s="2"/>
      <c r="J21" s="2" t="s">
        <v>19</v>
      </c>
      <c r="K21" s="2" t="s">
        <v>103</v>
      </c>
      <c r="L21" s="2" t="s">
        <v>1</v>
      </c>
      <c r="M21" s="2" t="s">
        <v>2</v>
      </c>
      <c r="N21" s="2" t="s">
        <v>3</v>
      </c>
      <c r="O21" s="2" t="s">
        <v>4</v>
      </c>
      <c r="P21" s="2" t="s">
        <v>5</v>
      </c>
      <c r="Q21" s="2" t="s">
        <v>6</v>
      </c>
      <c r="R21" s="12"/>
      <c r="S21" s="2" t="s">
        <v>231</v>
      </c>
      <c r="T21" s="2" t="s">
        <v>19</v>
      </c>
      <c r="U21" s="2" t="s">
        <v>103</v>
      </c>
      <c r="V21" s="2" t="s">
        <v>1</v>
      </c>
      <c r="W21" s="2" t="s">
        <v>2</v>
      </c>
      <c r="X21" s="2" t="s">
        <v>3</v>
      </c>
      <c r="Y21" s="2" t="s">
        <v>4</v>
      </c>
      <c r="Z21" s="2" t="s">
        <v>5</v>
      </c>
      <c r="AA21" s="2" t="s">
        <v>6</v>
      </c>
    </row>
    <row r="22" spans="2:27" ht="13.15" hidden="1">
      <c r="E22" s="43"/>
      <c r="F22" s="8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7"/>
      <c r="T22" s="7"/>
      <c r="U22" s="7"/>
      <c r="V22" s="7"/>
      <c r="W22" s="7"/>
      <c r="X22" s="7"/>
      <c r="Y22" s="7"/>
      <c r="Z22" s="7"/>
      <c r="AA22" s="7"/>
    </row>
    <row r="23" spans="2:27" ht="13.15" hidden="1">
      <c r="E23" s="43"/>
      <c r="F23" s="6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7"/>
      <c r="T23" s="7"/>
      <c r="U23" s="7"/>
      <c r="V23" s="7"/>
      <c r="W23" s="7"/>
      <c r="X23" s="7"/>
      <c r="Y23" s="7"/>
      <c r="Z23" s="7"/>
      <c r="AA23" s="7"/>
    </row>
    <row r="24" spans="2:27" ht="13.15" hidden="1">
      <c r="E24" s="43"/>
      <c r="F24" s="6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7"/>
      <c r="T24" s="7"/>
      <c r="U24" s="7"/>
      <c r="V24" s="7"/>
      <c r="W24" s="7"/>
      <c r="X24" s="7"/>
      <c r="Y24" s="7"/>
      <c r="Z24" s="7"/>
      <c r="AA24" s="7"/>
    </row>
    <row r="25" spans="2:27" ht="13.15" hidden="1">
      <c r="E25" s="12"/>
      <c r="F25" s="6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S25" s="7"/>
      <c r="T25" s="7"/>
      <c r="U25" s="7"/>
      <c r="V25" s="7"/>
      <c r="W25" s="7"/>
      <c r="X25" s="7"/>
      <c r="Y25" s="7"/>
      <c r="Z25" s="7"/>
      <c r="AA25" s="7"/>
    </row>
    <row r="26" spans="2:27" ht="13.5" hidden="1" thickBot="1">
      <c r="E26" s="12"/>
      <c r="F26" s="8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S26" s="86"/>
      <c r="T26" s="86"/>
      <c r="U26" s="86"/>
      <c r="V26" s="86"/>
      <c r="W26" s="86"/>
      <c r="X26" s="86"/>
      <c r="Y26" s="86"/>
      <c r="Z26" s="86"/>
      <c r="AA26" s="86"/>
    </row>
    <row r="27" spans="2:27" ht="13.15" hidden="1">
      <c r="F27" s="4"/>
      <c r="G27" s="22">
        <f t="shared" ref="G27:Q27" si="12">SUM(G22:G26)</f>
        <v>0</v>
      </c>
      <c r="H27" s="22">
        <f t="shared" si="12"/>
        <v>0</v>
      </c>
      <c r="I27" s="22"/>
      <c r="J27" s="22">
        <f t="shared" si="12"/>
        <v>0</v>
      </c>
      <c r="K27" s="22">
        <f t="shared" si="12"/>
        <v>0</v>
      </c>
      <c r="L27" s="22">
        <f t="shared" si="12"/>
        <v>0</v>
      </c>
      <c r="M27" s="22">
        <f t="shared" si="12"/>
        <v>0</v>
      </c>
      <c r="N27" s="22">
        <f t="shared" si="12"/>
        <v>0</v>
      </c>
      <c r="O27" s="22">
        <f t="shared" si="12"/>
        <v>0</v>
      </c>
      <c r="P27" s="22">
        <f t="shared" si="12"/>
        <v>0</v>
      </c>
      <c r="Q27" s="22">
        <f t="shared" si="12"/>
        <v>0</v>
      </c>
      <c r="R27" s="22"/>
      <c r="S27" s="87" t="str">
        <f t="shared" ref="S27" si="13">IF(H27=0,"",H27/$G27)</f>
        <v/>
      </c>
      <c r="T27" s="87" t="str">
        <f t="shared" ref="T27" si="14">IF(J27=0,"",J27/$G27)</f>
        <v/>
      </c>
      <c r="U27" s="87" t="str">
        <f t="shared" ref="U27" si="15">IF(K27=0,"",K27/$G27)</f>
        <v/>
      </c>
      <c r="V27" s="87" t="str">
        <f t="shared" ref="V27" si="16">IF(L27=0,"",L27/$G27)</f>
        <v/>
      </c>
      <c r="W27" s="87" t="str">
        <f t="shared" ref="W27" si="17">IF(M27=0,"",M27/$G27)</f>
        <v/>
      </c>
      <c r="X27" s="87" t="str">
        <f t="shared" ref="X27" si="18">IF(N27=0,"",N27/$G27)</f>
        <v/>
      </c>
      <c r="Y27" s="87" t="str">
        <f t="shared" ref="Y27" si="19">IF(O27=0,"",O27/$G27)</f>
        <v/>
      </c>
      <c r="Z27" s="87" t="str">
        <f t="shared" ref="Z27" si="20">IF(P27=0,"",P27/$G27)</f>
        <v/>
      </c>
      <c r="AA27" s="87" t="str">
        <f t="shared" ref="AA27" si="21">IF(Q27=0,"",Q27/$G27)</f>
        <v/>
      </c>
    </row>
    <row r="28" spans="2:27" hidden="1"/>
    <row r="29" spans="2:27" hidden="1"/>
    <row r="30" spans="2:27" hidden="1">
      <c r="B30" s="38" t="s">
        <v>236</v>
      </c>
    </row>
    <row r="31" spans="2:27" ht="13.5" hidden="1" thickBot="1">
      <c r="B31" s="2" t="s">
        <v>0</v>
      </c>
      <c r="C31" s="2" t="s">
        <v>7</v>
      </c>
      <c r="D31" s="2"/>
      <c r="E31" s="2" t="s">
        <v>153</v>
      </c>
      <c r="F31" s="2" t="s">
        <v>58</v>
      </c>
      <c r="G31" s="2" t="s">
        <v>8</v>
      </c>
      <c r="H31" s="2" t="s">
        <v>231</v>
      </c>
      <c r="I31" s="2"/>
      <c r="J31" s="2" t="s">
        <v>19</v>
      </c>
      <c r="K31" s="2" t="s">
        <v>103</v>
      </c>
      <c r="L31" s="2" t="s">
        <v>1</v>
      </c>
      <c r="M31" s="2" t="s">
        <v>2</v>
      </c>
      <c r="N31" s="2" t="s">
        <v>3</v>
      </c>
      <c r="O31" s="2" t="s">
        <v>4</v>
      </c>
      <c r="P31" s="2" t="s">
        <v>5</v>
      </c>
      <c r="Q31" s="2" t="s">
        <v>6</v>
      </c>
      <c r="R31" s="12"/>
      <c r="S31" s="2" t="s">
        <v>231</v>
      </c>
      <c r="T31" s="2" t="s">
        <v>19</v>
      </c>
      <c r="U31" s="2" t="s">
        <v>103</v>
      </c>
      <c r="V31" s="2" t="s">
        <v>1</v>
      </c>
      <c r="W31" s="2" t="s">
        <v>2</v>
      </c>
      <c r="X31" s="2" t="s">
        <v>3</v>
      </c>
      <c r="Y31" s="2" t="s">
        <v>4</v>
      </c>
      <c r="Z31" s="2" t="s">
        <v>5</v>
      </c>
      <c r="AA31" s="2" t="s">
        <v>6</v>
      </c>
    </row>
    <row r="32" spans="2:27" ht="13.15" hidden="1">
      <c r="E32" s="43"/>
      <c r="F32" s="8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2"/>
      <c r="S32" s="7"/>
      <c r="T32" s="7"/>
      <c r="U32" s="7"/>
      <c r="V32" s="7"/>
      <c r="W32" s="7"/>
      <c r="X32" s="7"/>
      <c r="Y32" s="7"/>
      <c r="Z32" s="7"/>
      <c r="AA32" s="7"/>
    </row>
    <row r="33" spans="6:25">
      <c r="F33" s="4"/>
      <c r="S33" s="7"/>
      <c r="T33" s="7"/>
      <c r="U33" s="7"/>
      <c r="V33" s="7"/>
      <c r="W33" s="7"/>
      <c r="X33" s="7"/>
      <c r="Y33" s="7"/>
    </row>
  </sheetData>
  <pageMargins left="0.7" right="0.7" top="0.75" bottom="0.75" header="0.3" footer="0.3"/>
  <pageSetup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">
      <c r="A1" s="39" t="s">
        <v>224</v>
      </c>
    </row>
    <row r="2" spans="1:2">
      <c r="A2" s="14" t="s">
        <v>42</v>
      </c>
    </row>
    <row r="3" spans="1:2">
      <c r="A3" s="26" t="s">
        <v>41</v>
      </c>
      <c r="B3" s="26" t="s">
        <v>1</v>
      </c>
    </row>
    <row r="4" spans="1:2">
      <c r="A4" s="27">
        <v>43980</v>
      </c>
      <c r="B4" s="26">
        <v>1</v>
      </c>
    </row>
    <row r="5" spans="1:2">
      <c r="A5" s="27">
        <v>43981</v>
      </c>
      <c r="B5" s="26">
        <v>1</v>
      </c>
    </row>
    <row r="6" spans="1:2">
      <c r="A6" s="27">
        <v>43984</v>
      </c>
      <c r="B6" s="26">
        <v>1</v>
      </c>
    </row>
    <row r="7" spans="1:2">
      <c r="A7" s="27"/>
    </row>
    <row r="8" spans="1:2">
      <c r="A8" s="27"/>
    </row>
    <row r="9" spans="1:2">
      <c r="A9" s="27"/>
    </row>
    <row r="10" spans="1:2">
      <c r="A10" s="27"/>
    </row>
    <row r="11" spans="1:2">
      <c r="A11" s="27"/>
    </row>
    <row r="12" spans="1:2">
      <c r="A12" s="27"/>
    </row>
    <row r="13" spans="1:2">
      <c r="A13" s="27"/>
    </row>
    <row r="14" spans="1:2">
      <c r="A14" s="27"/>
    </row>
    <row r="15" spans="1:2">
      <c r="A15" s="27"/>
    </row>
    <row r="16" spans="1:2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4">
      <c r="A65" s="27"/>
    </row>
    <row r="66" spans="1:14">
      <c r="A66" s="27"/>
    </row>
    <row r="67" spans="1:14">
      <c r="A67" s="27"/>
    </row>
    <row r="68" spans="1:14">
      <c r="A68" s="27"/>
    </row>
    <row r="69" spans="1:14">
      <c r="A69" s="27"/>
    </row>
    <row r="70" spans="1:14">
      <c r="A70" s="2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>
      <c r="A71" s="27"/>
    </row>
    <row r="72" spans="1:14">
      <c r="A72" s="27"/>
    </row>
    <row r="73" spans="1:14">
      <c r="A73" s="27"/>
    </row>
    <row r="74" spans="1:14">
      <c r="A74" s="27"/>
    </row>
    <row r="75" spans="1:14">
      <c r="A75" s="27"/>
    </row>
    <row r="76" spans="1:14">
      <c r="A76" s="27"/>
    </row>
    <row r="77" spans="1:14">
      <c r="A77" s="27"/>
    </row>
    <row r="78" spans="1:14">
      <c r="A78" s="27"/>
    </row>
    <row r="79" spans="1:14">
      <c r="A79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30F4-6F4C-44CC-BF96-8143E1EEA9ED}">
  <dimension ref="A1:W98"/>
  <sheetViews>
    <sheetView workbookViewId="0"/>
  </sheetViews>
  <sheetFormatPr defaultRowHeight="12.75"/>
  <cols>
    <col min="1" max="1" width="12.796875" bestFit="1" customWidth="1"/>
  </cols>
  <sheetData>
    <row r="1" spans="1:23">
      <c r="A1" t="s">
        <v>299</v>
      </c>
    </row>
    <row r="3" spans="1:23">
      <c r="A3" t="s">
        <v>41</v>
      </c>
      <c r="B3" t="s">
        <v>13</v>
      </c>
      <c r="C3" t="s">
        <v>14</v>
      </c>
      <c r="D3" t="s">
        <v>19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  <c r="N3" t="str">
        <f>B3</f>
        <v>CFJ</v>
      </c>
      <c r="O3" t="str">
        <f t="shared" ref="O3:R3" si="0">C3</f>
        <v>ESJ</v>
      </c>
      <c r="P3" t="str">
        <f t="shared" si="0"/>
        <v>ROZ</v>
      </c>
      <c r="Q3" t="str">
        <f t="shared" si="0"/>
        <v>PRO</v>
      </c>
      <c r="R3" t="str">
        <f t="shared" si="0"/>
        <v>MCJ</v>
      </c>
      <c r="S3" t="str">
        <f t="shared" ref="S3" si="1">G3</f>
        <v>JDJ</v>
      </c>
      <c r="T3" t="str">
        <f t="shared" ref="T3" si="2">H3</f>
        <v>B2J</v>
      </c>
      <c r="U3" t="str">
        <f t="shared" ref="U3" si="3">I3</f>
        <v>BCC</v>
      </c>
      <c r="V3" t="s">
        <v>301</v>
      </c>
      <c r="W3" t="str">
        <f t="shared" ref="W3" si="4">J3</f>
        <v>TWX</v>
      </c>
    </row>
    <row r="4" spans="1:23">
      <c r="A4" s="10">
        <v>45713</v>
      </c>
      <c r="B4">
        <v>265</v>
      </c>
      <c r="C4">
        <v>3899</v>
      </c>
      <c r="M4" s="10">
        <f t="shared" ref="M4:M5" si="5">A4</f>
        <v>45713</v>
      </c>
      <c r="N4">
        <f>B4/CleElumSpringChinook!$D$4</f>
        <v>2.0387751961840284E-2</v>
      </c>
      <c r="O4">
        <f>C4/CleElumSpringChinook!$D$5</f>
        <v>0.19495974798739937</v>
      </c>
      <c r="P4">
        <f>D4/CleElumSpringChinook!$D$13</f>
        <v>0</v>
      </c>
      <c r="Q4">
        <f>E4/CleElumSpringChinook!$D$13</f>
        <v>0</v>
      </c>
      <c r="R4">
        <f>F4/CleElumSpringChinook!$D$13</f>
        <v>0</v>
      </c>
      <c r="S4">
        <f>G4/CleElumSpringChinook!$D$13</f>
        <v>0</v>
      </c>
      <c r="T4">
        <f>H4/CleElumSpringChinook!$D$13</f>
        <v>0</v>
      </c>
      <c r="U4">
        <f>I4/CleElumSpringChinook!$D$13</f>
        <v>0</v>
      </c>
      <c r="V4">
        <f>T4+U4</f>
        <v>0</v>
      </c>
      <c r="W4">
        <f>J4/CleElumSpringChinook!$D$13</f>
        <v>0</v>
      </c>
    </row>
    <row r="5" spans="1:23">
      <c r="A5" s="10">
        <v>45714</v>
      </c>
      <c r="B5">
        <v>202</v>
      </c>
      <c r="C5">
        <v>4102</v>
      </c>
      <c r="M5" s="10">
        <f t="shared" si="5"/>
        <v>45714</v>
      </c>
      <c r="N5">
        <f>N4+B5/CleElumSpringChinook!$D$4</f>
        <v>3.5928604400677029E-2</v>
      </c>
      <c r="O5">
        <f>O4+C5/CleElumSpringChinook!$D$5</f>
        <v>0.40007000350017502</v>
      </c>
      <c r="P5">
        <f>P4+D5/CleElumSpringChinook!$D$13</f>
        <v>0</v>
      </c>
      <c r="Q5">
        <f>Q4+E5/CleElumSpringChinook!$D$13</f>
        <v>0</v>
      </c>
      <c r="R5">
        <f>R4+F5/CleElumSpringChinook!$D$13</f>
        <v>0</v>
      </c>
      <c r="S5">
        <f>S4+G5/CleElumSpringChinook!$D$13</f>
        <v>0</v>
      </c>
      <c r="T5">
        <f>T4+H5/CleElumSpringChinook!$D$13</f>
        <v>0</v>
      </c>
      <c r="U5">
        <f>U4+I5/CleElumSpringChinook!$D$13</f>
        <v>0</v>
      </c>
      <c r="V5">
        <f t="shared" ref="V5:V52" si="6">T5+U5</f>
        <v>0</v>
      </c>
      <c r="W5">
        <f>W4+J5/CleElumSpringChinook!$D$13</f>
        <v>0</v>
      </c>
    </row>
    <row r="6" spans="1:23">
      <c r="A6" s="10">
        <v>45715</v>
      </c>
      <c r="B6">
        <v>39</v>
      </c>
      <c r="C6">
        <v>111</v>
      </c>
      <c r="M6" s="10">
        <f t="shared" ref="M6:M47" si="7">A6</f>
        <v>45715</v>
      </c>
      <c r="N6">
        <f>N5+B6/CleElumSpringChinook!$D$4</f>
        <v>3.892906601015541E-2</v>
      </c>
      <c r="O6">
        <f>O5+C6/CleElumSpringChinook!$D$5</f>
        <v>0.40562028101405073</v>
      </c>
      <c r="P6">
        <f>P5+D6/CleElumSpringChinook!$D$13</f>
        <v>0</v>
      </c>
      <c r="Q6">
        <f>Q5+E6/CleElumSpringChinook!$D$13</f>
        <v>0</v>
      </c>
      <c r="R6">
        <f>R5+F6/CleElumSpringChinook!$D$13</f>
        <v>0</v>
      </c>
      <c r="S6">
        <f>S5+G6/CleElumSpringChinook!$D$13</f>
        <v>0</v>
      </c>
      <c r="T6">
        <f>T5+H6/CleElumSpringChinook!$D$13</f>
        <v>0</v>
      </c>
      <c r="U6">
        <f>U5+I6/CleElumSpringChinook!$D$13</f>
        <v>0</v>
      </c>
      <c r="V6">
        <f t="shared" si="6"/>
        <v>0</v>
      </c>
      <c r="W6">
        <f>W5+J6/CleElumSpringChinook!$D$13</f>
        <v>0</v>
      </c>
    </row>
    <row r="7" spans="1:23">
      <c r="A7" s="10">
        <v>45716</v>
      </c>
      <c r="B7">
        <v>31</v>
      </c>
      <c r="C7">
        <v>145</v>
      </c>
      <c r="M7" s="10">
        <f t="shared" si="7"/>
        <v>45716</v>
      </c>
      <c r="N7">
        <f>N6+B7/CleElumSpringChinook!$D$4</f>
        <v>4.1314048315125404E-2</v>
      </c>
      <c r="O7">
        <f>O6+C7/CleElumSpringChinook!$D$5</f>
        <v>0.41287064353217662</v>
      </c>
      <c r="P7">
        <f>P6+D7/CleElumSpringChinook!$D$13</f>
        <v>0</v>
      </c>
      <c r="Q7">
        <f>Q6+E7/CleElumSpringChinook!$D$13</f>
        <v>0</v>
      </c>
      <c r="R7">
        <f>R6+F7/CleElumSpringChinook!$D$13</f>
        <v>0</v>
      </c>
      <c r="S7">
        <f>S6+G7/CleElumSpringChinook!$D$13</f>
        <v>0</v>
      </c>
      <c r="T7">
        <f>T6+H7/CleElumSpringChinook!$D$13</f>
        <v>0</v>
      </c>
      <c r="U7">
        <f>U6+I7/CleElumSpringChinook!$D$13</f>
        <v>0</v>
      </c>
      <c r="V7">
        <f t="shared" si="6"/>
        <v>0</v>
      </c>
      <c r="W7">
        <f>W6+J7/CleElumSpringChinook!$D$13</f>
        <v>0</v>
      </c>
    </row>
    <row r="8" spans="1:23">
      <c r="A8" s="10">
        <v>45717</v>
      </c>
      <c r="B8">
        <v>16</v>
      </c>
      <c r="C8">
        <v>44</v>
      </c>
      <c r="D8">
        <v>162</v>
      </c>
      <c r="E8">
        <v>2</v>
      </c>
      <c r="M8" s="10">
        <f t="shared" si="7"/>
        <v>45717</v>
      </c>
      <c r="N8">
        <f>N7+B8/CleElumSpringChinook!$D$4</f>
        <v>4.2545006924142176E-2</v>
      </c>
      <c r="O8">
        <f>O7+C8/CleElumSpringChinook!$D$5</f>
        <v>0.41507075353767692</v>
      </c>
      <c r="P8">
        <f>P7+D8/CleElumSpringChinook!$D$13</f>
        <v>4.151504279637128E-3</v>
      </c>
      <c r="Q8">
        <f>Q7+E8/CleElumSpringChinook!$D$13</f>
        <v>5.1253139254779358E-5</v>
      </c>
      <c r="R8">
        <f>R7+F8/CleElumSpringChinook!$D$13</f>
        <v>0</v>
      </c>
      <c r="S8">
        <f>S7+G8/CleElumSpringChinook!$D$13</f>
        <v>0</v>
      </c>
      <c r="T8">
        <f>T7+H8/CleElumSpringChinook!$D$13</f>
        <v>0</v>
      </c>
      <c r="U8">
        <f>U7+I8/CleElumSpringChinook!$D$13</f>
        <v>0</v>
      </c>
      <c r="V8">
        <f t="shared" si="6"/>
        <v>0</v>
      </c>
      <c r="W8">
        <f>W7+J8/CleElumSpringChinook!$D$13</f>
        <v>0</v>
      </c>
    </row>
    <row r="9" spans="1:23">
      <c r="A9" s="10">
        <v>45718</v>
      </c>
      <c r="B9">
        <v>122</v>
      </c>
      <c r="C9">
        <v>3</v>
      </c>
      <c r="D9">
        <v>98</v>
      </c>
      <c r="E9">
        <v>4</v>
      </c>
      <c r="M9" s="10">
        <f t="shared" si="7"/>
        <v>45718</v>
      </c>
      <c r="N9">
        <f>N8+B9/CleElumSpringChinook!$D$4</f>
        <v>5.1931066317895062E-2</v>
      </c>
      <c r="O9">
        <f>O8+C9/CleElumSpringChinook!$D$5</f>
        <v>0.41522076103805194</v>
      </c>
      <c r="P9">
        <f>P8+D9/CleElumSpringChinook!$D$13</f>
        <v>6.6629081031213165E-3</v>
      </c>
      <c r="Q9">
        <f>Q8+E9/CleElumSpringChinook!$D$13</f>
        <v>1.5375941776433807E-4</v>
      </c>
      <c r="R9">
        <f>R8+F9/CleElumSpringChinook!$D$13</f>
        <v>0</v>
      </c>
      <c r="S9">
        <f>S8+G9/CleElumSpringChinook!$D$13</f>
        <v>0</v>
      </c>
      <c r="T9">
        <f>T8+H9/CleElumSpringChinook!$D$13</f>
        <v>0</v>
      </c>
      <c r="U9">
        <f>U8+I9/CleElumSpringChinook!$D$13</f>
        <v>0</v>
      </c>
      <c r="V9">
        <f t="shared" si="6"/>
        <v>0</v>
      </c>
      <c r="W9">
        <f>W8+J9/CleElumSpringChinook!$D$13</f>
        <v>0</v>
      </c>
    </row>
    <row r="10" spans="1:23">
      <c r="A10" s="10">
        <v>45719</v>
      </c>
      <c r="B10">
        <v>54</v>
      </c>
      <c r="C10">
        <v>132</v>
      </c>
      <c r="D10">
        <v>13</v>
      </c>
      <c r="E10">
        <v>5</v>
      </c>
      <c r="M10" s="10">
        <f t="shared" si="7"/>
        <v>45719</v>
      </c>
      <c r="N10">
        <f>N9+B10/CleElumSpringChinook!$D$4</f>
        <v>5.6085551623326665E-2</v>
      </c>
      <c r="O10">
        <f>O9+C10/CleElumSpringChinook!$D$5</f>
        <v>0.42182109105455279</v>
      </c>
      <c r="P10">
        <f>P9+D10/CleElumSpringChinook!$D$13</f>
        <v>6.9960535082773823E-3</v>
      </c>
      <c r="Q10">
        <f>Q9+E10/CleElumSpringChinook!$D$13</f>
        <v>2.8189226590128645E-4</v>
      </c>
      <c r="R10">
        <f>R9+F10/CleElumSpringChinook!$D$13</f>
        <v>0</v>
      </c>
      <c r="S10">
        <f>S9+G10/CleElumSpringChinook!$D$13</f>
        <v>0</v>
      </c>
      <c r="T10">
        <f>T9+H10/CleElumSpringChinook!$D$13</f>
        <v>0</v>
      </c>
      <c r="U10">
        <f>U9+I10/CleElumSpringChinook!$D$13</f>
        <v>0</v>
      </c>
      <c r="V10">
        <f t="shared" si="6"/>
        <v>0</v>
      </c>
      <c r="W10">
        <f>W9+J10/CleElumSpringChinook!$D$13</f>
        <v>0</v>
      </c>
    </row>
    <row r="11" spans="1:23">
      <c r="A11" s="10">
        <v>45720</v>
      </c>
      <c r="B11">
        <v>9</v>
      </c>
      <c r="C11">
        <v>2</v>
      </c>
      <c r="D11">
        <v>2</v>
      </c>
      <c r="E11">
        <v>9</v>
      </c>
      <c r="M11" s="10">
        <f t="shared" si="7"/>
        <v>45720</v>
      </c>
      <c r="N11">
        <f>N10+B11/CleElumSpringChinook!$D$4</f>
        <v>5.67779658408986E-2</v>
      </c>
      <c r="O11">
        <f>O10+C11/CleElumSpringChinook!$D$5</f>
        <v>0.42192109605480282</v>
      </c>
      <c r="P11">
        <f>P10+D11/CleElumSpringChinook!$D$13</f>
        <v>7.0473066475321613E-3</v>
      </c>
      <c r="Q11">
        <f>Q10+E11/CleElumSpringChinook!$D$13</f>
        <v>5.1253139254779352E-4</v>
      </c>
      <c r="R11">
        <f>R10+F11/CleElumSpringChinook!$D$13</f>
        <v>0</v>
      </c>
      <c r="S11">
        <f>S10+G11/CleElumSpringChinook!$D$13</f>
        <v>0</v>
      </c>
      <c r="T11">
        <f>T10+H11/CleElumSpringChinook!$D$13</f>
        <v>0</v>
      </c>
      <c r="U11">
        <f>U10+I11/CleElumSpringChinook!$D$13</f>
        <v>0</v>
      </c>
      <c r="V11">
        <f t="shared" si="6"/>
        <v>0</v>
      </c>
      <c r="W11">
        <f>W10+J11/CleElumSpringChinook!$D$13</f>
        <v>0</v>
      </c>
    </row>
    <row r="12" spans="1:23">
      <c r="A12" s="10">
        <v>45721</v>
      </c>
      <c r="B12">
        <v>22</v>
      </c>
      <c r="C12">
        <v>8</v>
      </c>
      <c r="D12">
        <v>14</v>
      </c>
      <c r="E12">
        <v>4</v>
      </c>
      <c r="M12" s="10">
        <f t="shared" si="7"/>
        <v>45721</v>
      </c>
      <c r="N12">
        <f>N11+B12/CleElumSpringChinook!$D$4</f>
        <v>5.847053392829666E-2</v>
      </c>
      <c r="O12">
        <f>O11+C12/CleElumSpringChinook!$D$5</f>
        <v>0.42232111605580286</v>
      </c>
      <c r="P12">
        <f>P11+D12/CleElumSpringChinook!$D$13</f>
        <v>7.4060786223156165E-3</v>
      </c>
      <c r="Q12">
        <f>Q11+E12/CleElumSpringChinook!$D$13</f>
        <v>6.1503767105735218E-4</v>
      </c>
      <c r="R12">
        <f>R11+F12/CleElumSpringChinook!$D$13</f>
        <v>0</v>
      </c>
      <c r="S12">
        <f>S11+G12/CleElumSpringChinook!$D$13</f>
        <v>0</v>
      </c>
      <c r="T12">
        <f>T11+H12/CleElumSpringChinook!$D$13</f>
        <v>0</v>
      </c>
      <c r="U12">
        <f>U11+I12/CleElumSpringChinook!$D$13</f>
        <v>0</v>
      </c>
      <c r="V12">
        <f t="shared" si="6"/>
        <v>0</v>
      </c>
      <c r="W12">
        <f>W11+J12/CleElumSpringChinook!$D$13</f>
        <v>0</v>
      </c>
    </row>
    <row r="13" spans="1:23">
      <c r="A13" s="10">
        <v>45722</v>
      </c>
      <c r="B13">
        <v>10</v>
      </c>
      <c r="C13">
        <v>1</v>
      </c>
      <c r="D13">
        <v>12</v>
      </c>
      <c r="E13">
        <v>3</v>
      </c>
      <c r="M13" s="10">
        <f t="shared" si="7"/>
        <v>45722</v>
      </c>
      <c r="N13">
        <f>N12+B13/CleElumSpringChinook!$D$4</f>
        <v>5.9239883058932144E-2</v>
      </c>
      <c r="O13">
        <f>O12+C13/CleElumSpringChinook!$D$5</f>
        <v>0.42237111855592785</v>
      </c>
      <c r="P13">
        <f>P12+D13/CleElumSpringChinook!$D$13</f>
        <v>7.7135974578442928E-3</v>
      </c>
      <c r="Q13">
        <f>Q12+E13/CleElumSpringChinook!$D$13</f>
        <v>6.9191737993952126E-4</v>
      </c>
      <c r="R13">
        <f>R12+F13/CleElumSpringChinook!$D$13</f>
        <v>0</v>
      </c>
      <c r="S13">
        <f>S12+G13/CleElumSpringChinook!$D$13</f>
        <v>0</v>
      </c>
      <c r="T13">
        <f>T12+H13/CleElumSpringChinook!$D$13</f>
        <v>0</v>
      </c>
      <c r="U13">
        <f>U12+I13/CleElumSpringChinook!$D$13</f>
        <v>0</v>
      </c>
      <c r="V13">
        <f t="shared" si="6"/>
        <v>0</v>
      </c>
      <c r="W13">
        <f>W12+J13/CleElumSpringChinook!$D$13</f>
        <v>0</v>
      </c>
    </row>
    <row r="14" spans="1:23">
      <c r="A14" s="10">
        <v>45723</v>
      </c>
      <c r="B14">
        <v>644</v>
      </c>
      <c r="C14">
        <v>5</v>
      </c>
      <c r="D14">
        <v>7</v>
      </c>
      <c r="E14">
        <v>1</v>
      </c>
      <c r="M14" s="10">
        <f t="shared" si="7"/>
        <v>45723</v>
      </c>
      <c r="N14">
        <f>N13+B14/CleElumSpringChinook!$D$4</f>
        <v>0.10878596707185721</v>
      </c>
      <c r="O14">
        <f>O13+C14/CleElumSpringChinook!$D$5</f>
        <v>0.42262113105655286</v>
      </c>
      <c r="P14">
        <f>P13+D14/CleElumSpringChinook!$D$13</f>
        <v>7.8929834452360209E-3</v>
      </c>
      <c r="Q14">
        <f>Q13+E14/CleElumSpringChinook!$D$13</f>
        <v>7.1754394956691095E-4</v>
      </c>
      <c r="R14">
        <f>R13+F14/CleElumSpringChinook!$D$13</f>
        <v>0</v>
      </c>
      <c r="S14">
        <f>S13+G14/CleElumSpringChinook!$D$13</f>
        <v>0</v>
      </c>
      <c r="T14">
        <f>T13+H14/CleElumSpringChinook!$D$13</f>
        <v>0</v>
      </c>
      <c r="U14">
        <f>U13+I14/CleElumSpringChinook!$D$13</f>
        <v>0</v>
      </c>
      <c r="V14">
        <f t="shared" si="6"/>
        <v>0</v>
      </c>
      <c r="W14">
        <f>W13+J14/CleElumSpringChinook!$D$13</f>
        <v>0</v>
      </c>
    </row>
    <row r="15" spans="1:23">
      <c r="A15" s="10">
        <v>45724</v>
      </c>
      <c r="B15">
        <v>165</v>
      </c>
      <c r="C15">
        <v>4</v>
      </c>
      <c r="D15">
        <v>31</v>
      </c>
      <c r="E15">
        <v>5</v>
      </c>
      <c r="M15" s="10">
        <f t="shared" si="7"/>
        <v>45724</v>
      </c>
      <c r="N15">
        <f>N14+B15/CleElumSpringChinook!$D$4</f>
        <v>0.12148022772734267</v>
      </c>
      <c r="O15">
        <f>O14+C15/CleElumSpringChinook!$D$5</f>
        <v>0.42282114105705287</v>
      </c>
      <c r="P15">
        <f>P14+D15/CleElumSpringChinook!$D$13</f>
        <v>8.6874071036851016E-3</v>
      </c>
      <c r="Q15">
        <f>Q14+E15/CleElumSpringChinook!$D$13</f>
        <v>8.4567679770385931E-4</v>
      </c>
      <c r="R15">
        <f>R14+F15/CleElumSpringChinook!$D$13</f>
        <v>0</v>
      </c>
      <c r="S15">
        <f>S14+G15/CleElumSpringChinook!$D$13</f>
        <v>0</v>
      </c>
      <c r="T15">
        <f>T14+H15/CleElumSpringChinook!$D$13</f>
        <v>0</v>
      </c>
      <c r="U15">
        <f>U14+I15/CleElumSpringChinook!$D$13</f>
        <v>0</v>
      </c>
      <c r="V15">
        <f t="shared" si="6"/>
        <v>0</v>
      </c>
      <c r="W15">
        <f>W14+J15/CleElumSpringChinook!$D$13</f>
        <v>0</v>
      </c>
    </row>
    <row r="16" spans="1:23">
      <c r="A16" s="10">
        <v>45725</v>
      </c>
      <c r="B16">
        <v>5</v>
      </c>
      <c r="D16">
        <v>19</v>
      </c>
      <c r="E16">
        <v>4</v>
      </c>
      <c r="M16" s="10">
        <f t="shared" si="7"/>
        <v>45725</v>
      </c>
      <c r="N16">
        <f>N15+B16/CleElumSpringChinook!$D$4</f>
        <v>0.12186490229266041</v>
      </c>
      <c r="O16">
        <f>O15+C16/CleElumSpringChinook!$D$5</f>
        <v>0.42282114105705287</v>
      </c>
      <c r="P16">
        <f>P15+D16/CleElumSpringChinook!$D$13</f>
        <v>9.1743119266055051E-3</v>
      </c>
      <c r="Q16">
        <f>Q15+E16/CleElumSpringChinook!$D$13</f>
        <v>9.4818307621341797E-4</v>
      </c>
      <c r="R16">
        <f>R15+F16/CleElumSpringChinook!$D$13</f>
        <v>0</v>
      </c>
      <c r="S16">
        <f>S15+G16/CleElumSpringChinook!$D$13</f>
        <v>0</v>
      </c>
      <c r="T16">
        <f>T15+H16/CleElumSpringChinook!$D$13</f>
        <v>0</v>
      </c>
      <c r="U16">
        <f>U15+I16/CleElumSpringChinook!$D$13</f>
        <v>0</v>
      </c>
      <c r="V16">
        <f t="shared" si="6"/>
        <v>0</v>
      </c>
      <c r="W16">
        <f>W15+J16/CleElumSpringChinook!$D$13</f>
        <v>0</v>
      </c>
    </row>
    <row r="17" spans="1:23">
      <c r="A17" s="10">
        <v>45726</v>
      </c>
      <c r="B17">
        <v>325</v>
      </c>
      <c r="C17">
        <v>3</v>
      </c>
      <c r="D17">
        <v>12</v>
      </c>
      <c r="E17">
        <v>2</v>
      </c>
      <c r="M17" s="10">
        <f t="shared" si="7"/>
        <v>45726</v>
      </c>
      <c r="N17">
        <f>N16+B17/CleElumSpringChinook!$D$4</f>
        <v>0.1468687490383136</v>
      </c>
      <c r="O17">
        <f>O16+C17/CleElumSpringChinook!$D$5</f>
        <v>0.4229711485574279</v>
      </c>
      <c r="P17">
        <f>P16+D17/CleElumSpringChinook!$D$13</f>
        <v>9.4818307621341805E-3</v>
      </c>
      <c r="Q17">
        <f>Q16+E17/CleElumSpringChinook!$D$13</f>
        <v>9.9943621546819735E-4</v>
      </c>
      <c r="R17">
        <f>R16+F17/CleElumSpringChinook!$D$13</f>
        <v>0</v>
      </c>
      <c r="S17">
        <f>S16+G17/CleElumSpringChinook!$D$13</f>
        <v>0</v>
      </c>
      <c r="T17">
        <f>T16+H17/CleElumSpringChinook!$D$13</f>
        <v>0</v>
      </c>
      <c r="U17">
        <f>U16+I17/CleElumSpringChinook!$D$13</f>
        <v>0</v>
      </c>
      <c r="V17">
        <f t="shared" si="6"/>
        <v>0</v>
      </c>
      <c r="W17">
        <f>W16+J17/CleElumSpringChinook!$D$13</f>
        <v>0</v>
      </c>
    </row>
    <row r="18" spans="1:23">
      <c r="A18" s="10">
        <v>45727</v>
      </c>
      <c r="B18">
        <v>5</v>
      </c>
      <c r="C18">
        <v>2</v>
      </c>
      <c r="D18">
        <v>31</v>
      </c>
      <c r="E18">
        <v>3</v>
      </c>
      <c r="M18" s="10">
        <f t="shared" si="7"/>
        <v>45727</v>
      </c>
      <c r="N18">
        <f>N17+B18/CleElumSpringChinook!$D$4</f>
        <v>0.14725342360363133</v>
      </c>
      <c r="O18">
        <f>O17+C18/CleElumSpringChinook!$D$5</f>
        <v>0.42307115355767794</v>
      </c>
      <c r="P18">
        <f>P17+D18/CleElumSpringChinook!$D$13</f>
        <v>1.0276254420583261E-2</v>
      </c>
      <c r="Q18">
        <f>Q17+E18/CleElumSpringChinook!$D$13</f>
        <v>1.0763159243503664E-3</v>
      </c>
      <c r="R18">
        <f>R17+F18/CleElumSpringChinook!$D$13</f>
        <v>0</v>
      </c>
      <c r="S18">
        <f>S17+G18/CleElumSpringChinook!$D$13</f>
        <v>0</v>
      </c>
      <c r="T18">
        <f>T17+H18/CleElumSpringChinook!$D$13</f>
        <v>0</v>
      </c>
      <c r="U18">
        <f>U17+I18/CleElumSpringChinook!$D$13</f>
        <v>0</v>
      </c>
      <c r="V18">
        <f t="shared" si="6"/>
        <v>0</v>
      </c>
      <c r="W18">
        <f>W17+J18/CleElumSpringChinook!$D$13</f>
        <v>0</v>
      </c>
    </row>
    <row r="19" spans="1:23">
      <c r="A19" s="10">
        <v>45728</v>
      </c>
      <c r="B19">
        <v>1</v>
      </c>
      <c r="C19">
        <v>5</v>
      </c>
      <c r="D19">
        <v>33</v>
      </c>
      <c r="E19">
        <v>2</v>
      </c>
      <c r="M19" s="10">
        <f t="shared" si="7"/>
        <v>45728</v>
      </c>
      <c r="N19">
        <f>N18+B19/CleElumSpringChinook!$D$4</f>
        <v>0.14733035851669488</v>
      </c>
      <c r="O19">
        <f>O18+C19/CleElumSpringChinook!$D$5</f>
        <v>0.42332116605830294</v>
      </c>
      <c r="P19">
        <f>P18+D19/CleElumSpringChinook!$D$13</f>
        <v>1.1121931218287121E-2</v>
      </c>
      <c r="Q19">
        <f>Q18+E19/CleElumSpringChinook!$D$13</f>
        <v>1.1275690636051458E-3</v>
      </c>
      <c r="R19">
        <f>R18+F19/CleElumSpringChinook!$D$13</f>
        <v>0</v>
      </c>
      <c r="S19">
        <f>S18+G19/CleElumSpringChinook!$D$13</f>
        <v>0</v>
      </c>
      <c r="T19">
        <f>T18+H19/CleElumSpringChinook!$D$13</f>
        <v>0</v>
      </c>
      <c r="U19">
        <f>U18+I19/CleElumSpringChinook!$D$13</f>
        <v>0</v>
      </c>
      <c r="V19">
        <f t="shared" si="6"/>
        <v>0</v>
      </c>
      <c r="W19">
        <f>W18+J19/CleElumSpringChinook!$D$13</f>
        <v>0</v>
      </c>
    </row>
    <row r="20" spans="1:23">
      <c r="A20" s="10">
        <v>45729</v>
      </c>
      <c r="C20">
        <v>1</v>
      </c>
      <c r="D20">
        <v>58</v>
      </c>
      <c r="E20">
        <v>5</v>
      </c>
      <c r="M20" s="10">
        <f t="shared" si="7"/>
        <v>45729</v>
      </c>
      <c r="N20">
        <f>N19+B20/CleElumSpringChinook!$D$4</f>
        <v>0.14733035851669488</v>
      </c>
      <c r="O20">
        <f>O19+C20/CleElumSpringChinook!$D$5</f>
        <v>0.42337116855842793</v>
      </c>
      <c r="P20">
        <f>P19+D20/CleElumSpringChinook!$D$13</f>
        <v>1.2608272256675723E-2</v>
      </c>
      <c r="Q20">
        <f>Q19+E20/CleElumSpringChinook!$D$13</f>
        <v>1.2557019117420943E-3</v>
      </c>
      <c r="R20">
        <f>R19+F20/CleElumSpringChinook!$D$13</f>
        <v>0</v>
      </c>
      <c r="S20">
        <f>S19+G20/CleElumSpringChinook!$D$13</f>
        <v>0</v>
      </c>
      <c r="T20">
        <f>T19+H20/CleElumSpringChinook!$D$13</f>
        <v>0</v>
      </c>
      <c r="U20">
        <f>U19+I20/CleElumSpringChinook!$D$13</f>
        <v>0</v>
      </c>
      <c r="V20">
        <f t="shared" si="6"/>
        <v>0</v>
      </c>
      <c r="W20">
        <f>W19+J20/CleElumSpringChinook!$D$13</f>
        <v>0</v>
      </c>
    </row>
    <row r="21" spans="1:23">
      <c r="A21" s="10">
        <v>45730</v>
      </c>
      <c r="B21">
        <v>1</v>
      </c>
      <c r="C21">
        <v>5</v>
      </c>
      <c r="D21">
        <v>24</v>
      </c>
      <c r="E21">
        <v>6</v>
      </c>
      <c r="M21" s="10">
        <f t="shared" si="7"/>
        <v>45730</v>
      </c>
      <c r="N21">
        <f>N20+B21/CleElumSpringChinook!$D$4</f>
        <v>0.14740729342975842</v>
      </c>
      <c r="O21">
        <f>O20+C21/CleElumSpringChinook!$D$5</f>
        <v>0.42362118105905294</v>
      </c>
      <c r="P21">
        <f>P20+D21/CleElumSpringChinook!$D$13</f>
        <v>1.3223309927733075E-2</v>
      </c>
      <c r="Q21">
        <f>Q20+E21/CleElumSpringChinook!$D$13</f>
        <v>1.4094613295064324E-3</v>
      </c>
      <c r="R21">
        <f>R20+F21/CleElumSpringChinook!$D$13</f>
        <v>0</v>
      </c>
      <c r="S21">
        <f>S20+G21/CleElumSpringChinook!$D$13</f>
        <v>0</v>
      </c>
      <c r="T21">
        <f>T20+H21/CleElumSpringChinook!$D$13</f>
        <v>0</v>
      </c>
      <c r="U21">
        <f>U20+I21/CleElumSpringChinook!$D$13</f>
        <v>0</v>
      </c>
      <c r="V21">
        <f t="shared" si="6"/>
        <v>0</v>
      </c>
      <c r="W21">
        <f>W20+J21/CleElumSpringChinook!$D$13</f>
        <v>0</v>
      </c>
    </row>
    <row r="22" spans="1:23">
      <c r="A22" s="10">
        <v>45731</v>
      </c>
      <c r="D22">
        <v>33</v>
      </c>
      <c r="E22">
        <v>12</v>
      </c>
      <c r="M22" s="10">
        <f t="shared" si="7"/>
        <v>45731</v>
      </c>
      <c r="N22">
        <f>N21+B22/CleElumSpringChinook!$D$4</f>
        <v>0.14740729342975842</v>
      </c>
      <c r="O22">
        <f>O21+C22/CleElumSpringChinook!$D$5</f>
        <v>0.42362118105905294</v>
      </c>
      <c r="P22">
        <f>P21+D22/CleElumSpringChinook!$D$13</f>
        <v>1.4068986725436935E-2</v>
      </c>
      <c r="Q22">
        <f>Q21+E22/CleElumSpringChinook!$D$13</f>
        <v>1.7169801650351085E-3</v>
      </c>
      <c r="R22">
        <f>R21+F22/CleElumSpringChinook!$D$13</f>
        <v>0</v>
      </c>
      <c r="S22">
        <f>S21+G22/CleElumSpringChinook!$D$13</f>
        <v>0</v>
      </c>
      <c r="T22">
        <f>T21+H22/CleElumSpringChinook!$D$13</f>
        <v>0</v>
      </c>
      <c r="U22">
        <f>U21+I22/CleElumSpringChinook!$D$13</f>
        <v>0</v>
      </c>
      <c r="V22">
        <f t="shared" si="6"/>
        <v>0</v>
      </c>
      <c r="W22">
        <f>W21+J22/CleElumSpringChinook!$D$13</f>
        <v>0</v>
      </c>
    </row>
    <row r="23" spans="1:23">
      <c r="A23" s="10">
        <v>45732</v>
      </c>
      <c r="B23">
        <v>4</v>
      </c>
      <c r="C23">
        <v>1</v>
      </c>
      <c r="D23">
        <v>9</v>
      </c>
      <c r="E23">
        <v>2</v>
      </c>
      <c r="M23" s="10">
        <f t="shared" si="7"/>
        <v>45732</v>
      </c>
      <c r="N23">
        <f>N22+B23/CleElumSpringChinook!$D$4</f>
        <v>0.14771503308201261</v>
      </c>
      <c r="O23">
        <f>O22+C23/CleElumSpringChinook!$D$5</f>
        <v>0.42367118355917793</v>
      </c>
      <c r="P23">
        <f>P22+D23/CleElumSpringChinook!$D$13</f>
        <v>1.4299625852083442E-2</v>
      </c>
      <c r="Q23">
        <f>Q22+E23/CleElumSpringChinook!$D$13</f>
        <v>1.7682333042898879E-3</v>
      </c>
      <c r="R23">
        <f>R22+F23/CleElumSpringChinook!$D$13</f>
        <v>0</v>
      </c>
      <c r="S23">
        <f>S22+G23/CleElumSpringChinook!$D$13</f>
        <v>0</v>
      </c>
      <c r="T23">
        <f>T22+H23/CleElumSpringChinook!$D$13</f>
        <v>0</v>
      </c>
      <c r="U23">
        <f>U22+I23/CleElumSpringChinook!$D$13</f>
        <v>0</v>
      </c>
      <c r="V23">
        <f t="shared" si="6"/>
        <v>0</v>
      </c>
      <c r="W23">
        <f>W22+J23/CleElumSpringChinook!$D$13</f>
        <v>0</v>
      </c>
    </row>
    <row r="24" spans="1:23">
      <c r="A24" s="10">
        <v>45733</v>
      </c>
      <c r="B24">
        <v>39</v>
      </c>
      <c r="C24">
        <v>1</v>
      </c>
      <c r="D24">
        <v>8</v>
      </c>
      <c r="E24">
        <v>18</v>
      </c>
      <c r="M24" s="10">
        <f t="shared" si="7"/>
        <v>45733</v>
      </c>
      <c r="N24">
        <f>N23+B24/CleElumSpringChinook!$D$4</f>
        <v>0.15071549469149101</v>
      </c>
      <c r="O24">
        <f>O23+C24/CleElumSpringChinook!$D$5</f>
        <v>0.42372118605930292</v>
      </c>
      <c r="P24">
        <f>P23+D24/CleElumSpringChinook!$D$13</f>
        <v>1.4504638409102559E-2</v>
      </c>
      <c r="Q24">
        <f>Q23+E24/CleElumSpringChinook!$D$13</f>
        <v>2.2295115575829022E-3</v>
      </c>
      <c r="R24">
        <f>R23+F24/CleElumSpringChinook!$D$13</f>
        <v>0</v>
      </c>
      <c r="S24">
        <f>S23+G24/CleElumSpringChinook!$D$13</f>
        <v>0</v>
      </c>
      <c r="T24">
        <f>T23+H24/CleElumSpringChinook!$D$13</f>
        <v>0</v>
      </c>
      <c r="U24">
        <f>U23+I24/CleElumSpringChinook!$D$13</f>
        <v>0</v>
      </c>
      <c r="V24">
        <f t="shared" si="6"/>
        <v>0</v>
      </c>
      <c r="W24">
        <f>W23+J24/CleElumSpringChinook!$D$13</f>
        <v>0</v>
      </c>
    </row>
    <row r="25" spans="1:23">
      <c r="A25" s="10">
        <v>45734</v>
      </c>
      <c r="B25">
        <v>47</v>
      </c>
      <c r="C25">
        <v>10</v>
      </c>
      <c r="D25">
        <v>6</v>
      </c>
      <c r="E25">
        <v>26</v>
      </c>
      <c r="M25" s="10">
        <f t="shared" si="7"/>
        <v>45734</v>
      </c>
      <c r="N25">
        <f>N24+B25/CleElumSpringChinook!$D$4</f>
        <v>0.15433143560547777</v>
      </c>
      <c r="O25">
        <f>O24+C25/CleElumSpringChinook!$D$5</f>
        <v>0.42422121106055299</v>
      </c>
      <c r="P25">
        <f>P24+D25/CleElumSpringChinook!$D$13</f>
        <v>1.4658397826866898E-2</v>
      </c>
      <c r="Q25">
        <f>Q24+E25/CleElumSpringChinook!$D$13</f>
        <v>2.8958023678950337E-3</v>
      </c>
      <c r="R25">
        <f>R24+F25/CleElumSpringChinook!$D$13</f>
        <v>0</v>
      </c>
      <c r="S25">
        <f>S24+G25/CleElumSpringChinook!$D$13</f>
        <v>0</v>
      </c>
      <c r="T25">
        <f>T24+H25/CleElumSpringChinook!$D$13</f>
        <v>0</v>
      </c>
      <c r="U25">
        <f>U24+I25/CleElumSpringChinook!$D$13</f>
        <v>0</v>
      </c>
      <c r="V25">
        <f t="shared" si="6"/>
        <v>0</v>
      </c>
      <c r="W25">
        <f>W24+J25/CleElumSpringChinook!$D$13</f>
        <v>0</v>
      </c>
    </row>
    <row r="26" spans="1:23">
      <c r="A26" s="10">
        <v>45735</v>
      </c>
      <c r="B26">
        <v>5</v>
      </c>
      <c r="C26">
        <v>3</v>
      </c>
      <c r="D26">
        <v>14</v>
      </c>
      <c r="E26">
        <v>21</v>
      </c>
      <c r="M26" s="10">
        <f t="shared" si="7"/>
        <v>45735</v>
      </c>
      <c r="N26">
        <f>N25+B26/CleElumSpringChinook!$D$4</f>
        <v>0.15471611017079551</v>
      </c>
      <c r="O26">
        <f>O25+C26/CleElumSpringChinook!$D$5</f>
        <v>0.42437121856092802</v>
      </c>
      <c r="P26">
        <f>P25+D26/CleElumSpringChinook!$D$13</f>
        <v>1.5017169801650354E-2</v>
      </c>
      <c r="Q26">
        <f>Q25+E26/CleElumSpringChinook!$D$13</f>
        <v>3.433960330070217E-3</v>
      </c>
      <c r="R26">
        <f>R25+F26/CleElumSpringChinook!$D$13</f>
        <v>0</v>
      </c>
      <c r="S26">
        <f>S25+G26/CleElumSpringChinook!$D$13</f>
        <v>0</v>
      </c>
      <c r="T26">
        <f>T25+H26/CleElumSpringChinook!$D$13</f>
        <v>0</v>
      </c>
      <c r="U26">
        <f>U25+I26/CleElumSpringChinook!$D$13</f>
        <v>0</v>
      </c>
      <c r="V26">
        <f t="shared" si="6"/>
        <v>0</v>
      </c>
      <c r="W26">
        <f>W25+J26/CleElumSpringChinook!$D$13</f>
        <v>0</v>
      </c>
    </row>
    <row r="27" spans="1:23">
      <c r="A27" s="10">
        <v>45736</v>
      </c>
      <c r="B27">
        <v>142</v>
      </c>
      <c r="D27">
        <v>18</v>
      </c>
      <c r="E27">
        <v>29</v>
      </c>
      <c r="M27" s="10">
        <f t="shared" si="7"/>
        <v>45736</v>
      </c>
      <c r="N27">
        <f>N26+B27/CleElumSpringChinook!$D$4</f>
        <v>0.16564086782581935</v>
      </c>
      <c r="O27">
        <f>O26+C27/CleElumSpringChinook!$D$5</f>
        <v>0.42437121856092802</v>
      </c>
      <c r="P27">
        <f>P26+D27/CleElumSpringChinook!$D$13</f>
        <v>1.5478448054943368E-2</v>
      </c>
      <c r="Q27">
        <f>Q26+E27/CleElumSpringChinook!$D$13</f>
        <v>4.1771308492645175E-3</v>
      </c>
      <c r="R27">
        <f>R26+F27/CleElumSpringChinook!$D$13</f>
        <v>0</v>
      </c>
      <c r="S27">
        <f>S26+G27/CleElumSpringChinook!$D$13</f>
        <v>0</v>
      </c>
      <c r="T27">
        <f>T26+H27/CleElumSpringChinook!$D$13</f>
        <v>0</v>
      </c>
      <c r="U27">
        <f>U26+I27/CleElumSpringChinook!$D$13</f>
        <v>0</v>
      </c>
      <c r="V27">
        <f t="shared" si="6"/>
        <v>0</v>
      </c>
      <c r="W27">
        <f>W26+J27/CleElumSpringChinook!$D$13</f>
        <v>0</v>
      </c>
    </row>
    <row r="28" spans="1:23">
      <c r="A28" s="10">
        <v>45737</v>
      </c>
      <c r="B28">
        <v>26</v>
      </c>
      <c r="C28">
        <v>1</v>
      </c>
      <c r="D28">
        <v>21</v>
      </c>
      <c r="E28">
        <v>74</v>
      </c>
      <c r="M28" s="10">
        <f t="shared" si="7"/>
        <v>45737</v>
      </c>
      <c r="N28">
        <f>N27+B28/CleElumSpringChinook!$D$4</f>
        <v>0.16764117556547162</v>
      </c>
      <c r="O28">
        <f>O27+C28/CleElumSpringChinook!$D$5</f>
        <v>0.42442122106105301</v>
      </c>
      <c r="P28">
        <f>P27+D28/CleElumSpringChinook!$D$13</f>
        <v>1.6016606017118552E-2</v>
      </c>
      <c r="Q28">
        <f>Q27+E28/CleElumSpringChinook!$D$13</f>
        <v>6.0734970016913534E-3</v>
      </c>
      <c r="R28">
        <f>R27+F28/CleElumSpringChinook!$D$13</f>
        <v>0</v>
      </c>
      <c r="S28">
        <f>S27+G28/CleElumSpringChinook!$D$13</f>
        <v>0</v>
      </c>
      <c r="T28">
        <f>T27+H28/CleElumSpringChinook!$D$13</f>
        <v>0</v>
      </c>
      <c r="U28">
        <f>U27+I28/CleElumSpringChinook!$D$13</f>
        <v>0</v>
      </c>
      <c r="V28">
        <f t="shared" si="6"/>
        <v>0</v>
      </c>
      <c r="W28">
        <f>W27+J28/CleElumSpringChinook!$D$13</f>
        <v>0</v>
      </c>
    </row>
    <row r="29" spans="1:23">
      <c r="A29" s="10">
        <v>45738</v>
      </c>
      <c r="B29">
        <v>34</v>
      </c>
      <c r="C29">
        <v>16</v>
      </c>
      <c r="D29">
        <v>20</v>
      </c>
      <c r="E29">
        <v>68</v>
      </c>
      <c r="F29">
        <v>2</v>
      </c>
      <c r="M29" s="10">
        <f t="shared" si="7"/>
        <v>45738</v>
      </c>
      <c r="N29">
        <f>N28+B29/CleElumSpringChinook!$D$4</f>
        <v>0.17025696260963225</v>
      </c>
      <c r="O29">
        <f>O28+C29/CleElumSpringChinook!$D$5</f>
        <v>0.42522126106305314</v>
      </c>
      <c r="P29">
        <f>P28+D29/CleElumSpringChinook!$D$13</f>
        <v>1.6529137409666345E-2</v>
      </c>
      <c r="Q29">
        <f>Q28+E29/CleElumSpringChinook!$D$13</f>
        <v>7.8161037363538508E-3</v>
      </c>
      <c r="R29">
        <f>R28+F29/CleElumSpringChinook!$D$13</f>
        <v>5.1253139254779358E-5</v>
      </c>
      <c r="S29">
        <f>S28+G29/CleElumSpringChinook!$D$13</f>
        <v>0</v>
      </c>
      <c r="T29">
        <f>T28+H29/CleElumSpringChinook!$D$13</f>
        <v>0</v>
      </c>
      <c r="U29">
        <f>U28+I29/CleElumSpringChinook!$D$13</f>
        <v>0</v>
      </c>
      <c r="V29">
        <f t="shared" si="6"/>
        <v>0</v>
      </c>
      <c r="W29">
        <f>W28+J29/CleElumSpringChinook!$D$13</f>
        <v>0</v>
      </c>
    </row>
    <row r="30" spans="1:23">
      <c r="A30" s="10">
        <v>45739</v>
      </c>
      <c r="B30">
        <v>17</v>
      </c>
      <c r="C30">
        <v>1</v>
      </c>
      <c r="D30">
        <v>7</v>
      </c>
      <c r="E30">
        <v>55</v>
      </c>
      <c r="M30" s="10">
        <f t="shared" si="7"/>
        <v>45739</v>
      </c>
      <c r="N30">
        <f>N29+B30/CleElumSpringChinook!$D$4</f>
        <v>0.17156485613171257</v>
      </c>
      <c r="O30">
        <f>O29+C30/CleElumSpringChinook!$D$5</f>
        <v>0.42527126356317813</v>
      </c>
      <c r="P30">
        <f>P29+D30/CleElumSpringChinook!$D$13</f>
        <v>1.6708523397058073E-2</v>
      </c>
      <c r="Q30">
        <f>Q29+E30/CleElumSpringChinook!$D$13</f>
        <v>9.2255650658602823E-3</v>
      </c>
      <c r="R30">
        <f>R29+F30/CleElumSpringChinook!$D$13</f>
        <v>5.1253139254779358E-5</v>
      </c>
      <c r="S30">
        <f>S29+G30/CleElumSpringChinook!$D$13</f>
        <v>0</v>
      </c>
      <c r="T30">
        <f>T29+H30/CleElumSpringChinook!$D$13</f>
        <v>0</v>
      </c>
      <c r="U30">
        <f>U29+I30/CleElumSpringChinook!$D$13</f>
        <v>0</v>
      </c>
      <c r="V30">
        <f t="shared" si="6"/>
        <v>0</v>
      </c>
      <c r="W30">
        <f>W29+J30/CleElumSpringChinook!$D$13</f>
        <v>0</v>
      </c>
    </row>
    <row r="31" spans="1:23">
      <c r="A31" s="10">
        <v>45740</v>
      </c>
      <c r="B31">
        <v>1820</v>
      </c>
      <c r="C31">
        <v>250</v>
      </c>
      <c r="D31">
        <v>6</v>
      </c>
      <c r="E31">
        <v>32</v>
      </c>
      <c r="M31" s="10">
        <f t="shared" si="7"/>
        <v>45740</v>
      </c>
      <c r="N31">
        <f>N30+B31/CleElumSpringChinook!$D$4</f>
        <v>0.31158639790737036</v>
      </c>
      <c r="O31">
        <f>O30+C31/CleElumSpringChinook!$D$5</f>
        <v>0.43777188859442967</v>
      </c>
      <c r="P31">
        <f>P30+D31/CleElumSpringChinook!$D$13</f>
        <v>1.686228281482241E-2</v>
      </c>
      <c r="Q31">
        <f>Q30+E31/CleElumSpringChinook!$D$13</f>
        <v>1.0045615293936752E-2</v>
      </c>
      <c r="R31">
        <f>R30+F31/CleElumSpringChinook!$D$13</f>
        <v>5.1253139254779358E-5</v>
      </c>
      <c r="S31">
        <f>S30+G31/CleElumSpringChinook!$D$13</f>
        <v>0</v>
      </c>
      <c r="T31">
        <f>T30+H31/CleElumSpringChinook!$D$13</f>
        <v>0</v>
      </c>
      <c r="U31">
        <f>U30+I31/CleElumSpringChinook!$D$13</f>
        <v>0</v>
      </c>
      <c r="V31">
        <f t="shared" si="6"/>
        <v>0</v>
      </c>
      <c r="W31">
        <f>W30+J31/CleElumSpringChinook!$D$13</f>
        <v>0</v>
      </c>
    </row>
    <row r="32" spans="1:23">
      <c r="A32" s="10">
        <v>45741</v>
      </c>
      <c r="B32">
        <v>1876</v>
      </c>
      <c r="C32">
        <v>2558</v>
      </c>
      <c r="D32">
        <v>17</v>
      </c>
      <c r="E32">
        <v>9</v>
      </c>
      <c r="M32" s="10">
        <f t="shared" si="7"/>
        <v>45741</v>
      </c>
      <c r="N32">
        <f>N31+B32/CleElumSpringChinook!$D$4</f>
        <v>0.45591629481458684</v>
      </c>
      <c r="O32">
        <f>O31+C32/CleElumSpringChinook!$D$5</f>
        <v>0.56567828391419561</v>
      </c>
      <c r="P32">
        <f>P31+D32/CleElumSpringChinook!$D$13</f>
        <v>1.7297934498488033E-2</v>
      </c>
      <c r="Q32">
        <f>Q31+E32/CleElumSpringChinook!$D$13</f>
        <v>1.0276254420583259E-2</v>
      </c>
      <c r="R32">
        <f>R31+F32/CleElumSpringChinook!$D$13</f>
        <v>5.1253139254779358E-5</v>
      </c>
      <c r="S32">
        <f>S31+G32/CleElumSpringChinook!$D$13</f>
        <v>0</v>
      </c>
      <c r="T32">
        <f>T31+H32/CleElumSpringChinook!$D$13</f>
        <v>0</v>
      </c>
      <c r="U32">
        <f>U31+I32/CleElumSpringChinook!$D$13</f>
        <v>0</v>
      </c>
      <c r="V32">
        <f t="shared" si="6"/>
        <v>0</v>
      </c>
      <c r="W32">
        <f>W31+J32/CleElumSpringChinook!$D$13</f>
        <v>0</v>
      </c>
    </row>
    <row r="33" spans="1:23">
      <c r="A33" s="10">
        <v>45742</v>
      </c>
      <c r="B33">
        <v>5091</v>
      </c>
      <c r="C33">
        <v>6508</v>
      </c>
      <c r="D33">
        <v>18</v>
      </c>
      <c r="E33">
        <v>6</v>
      </c>
      <c r="F33">
        <v>1</v>
      </c>
      <c r="M33" s="10">
        <f t="shared" si="7"/>
        <v>45742</v>
      </c>
      <c r="N33">
        <f>N32+B33/CleElumSpringChinook!$D$4</f>
        <v>0.84759193722111092</v>
      </c>
      <c r="O33">
        <f>O32+C33/CleElumSpringChinook!$D$5</f>
        <v>0.89109455472773624</v>
      </c>
      <c r="P33">
        <f>P32+D33/CleElumSpringChinook!$D$13</f>
        <v>1.7759212751781047E-2</v>
      </c>
      <c r="Q33">
        <f>Q32+E33/CleElumSpringChinook!$D$13</f>
        <v>1.0430013838347598E-2</v>
      </c>
      <c r="R33">
        <f>R32+F33/CleElumSpringChinook!$D$13</f>
        <v>7.6879708882169036E-5</v>
      </c>
      <c r="S33">
        <f>S32+G33/CleElumSpringChinook!$D$13</f>
        <v>0</v>
      </c>
      <c r="T33">
        <f>T32+H33/CleElumSpringChinook!$D$13</f>
        <v>0</v>
      </c>
      <c r="U33">
        <f>U32+I33/CleElumSpringChinook!$D$13</f>
        <v>0</v>
      </c>
      <c r="V33">
        <f t="shared" si="6"/>
        <v>0</v>
      </c>
      <c r="W33">
        <f>W32+J33/CleElumSpringChinook!$D$13</f>
        <v>0</v>
      </c>
    </row>
    <row r="34" spans="1:23">
      <c r="A34" s="10">
        <v>45743</v>
      </c>
      <c r="B34">
        <v>3</v>
      </c>
      <c r="D34">
        <v>19</v>
      </c>
      <c r="E34">
        <v>3</v>
      </c>
      <c r="F34">
        <v>2</v>
      </c>
      <c r="M34" s="10">
        <f t="shared" si="7"/>
        <v>45743</v>
      </c>
      <c r="N34">
        <f>N33+B34/CleElumSpringChinook!$D$4</f>
        <v>0.84782274196030161</v>
      </c>
      <c r="O34">
        <f>O33+C34/CleElumSpringChinook!$D$5</f>
        <v>0.89109455472773624</v>
      </c>
      <c r="P34">
        <f>P33+D34/CleElumSpringChinook!$D$13</f>
        <v>1.8246117574701452E-2</v>
      </c>
      <c r="Q34">
        <f>Q33+E34/CleElumSpringChinook!$D$13</f>
        <v>1.0506893547229766E-2</v>
      </c>
      <c r="R34">
        <f>R33+F34/CleElumSpringChinook!$D$13</f>
        <v>1.2813284813694841E-4</v>
      </c>
      <c r="S34">
        <f>S33+G34/CleElumSpringChinook!$D$13</f>
        <v>0</v>
      </c>
      <c r="T34">
        <f>T33+H34/CleElumSpringChinook!$D$13</f>
        <v>0</v>
      </c>
      <c r="U34">
        <f>U33+I34/CleElumSpringChinook!$D$13</f>
        <v>0</v>
      </c>
      <c r="V34">
        <f t="shared" si="6"/>
        <v>0</v>
      </c>
      <c r="W34">
        <f>W33+J34/CleElumSpringChinook!$D$13</f>
        <v>0</v>
      </c>
    </row>
    <row r="35" spans="1:23">
      <c r="A35" s="10">
        <v>45744</v>
      </c>
      <c r="D35">
        <v>6</v>
      </c>
      <c r="E35">
        <v>1</v>
      </c>
      <c r="F35">
        <v>2</v>
      </c>
      <c r="M35" s="10">
        <f t="shared" si="7"/>
        <v>45744</v>
      </c>
      <c r="N35">
        <f>N34+B35/CleElumSpringChinook!$D$4</f>
        <v>0.84782274196030161</v>
      </c>
      <c r="O35">
        <f>O34+C35/CleElumSpringChinook!$D$5</f>
        <v>0.89109455472773624</v>
      </c>
      <c r="P35">
        <f>P34+D35/CleElumSpringChinook!$D$13</f>
        <v>1.8399876992465789E-2</v>
      </c>
      <c r="Q35">
        <f>Q34+E35/CleElumSpringChinook!$D$13</f>
        <v>1.0532520116857156E-2</v>
      </c>
      <c r="R35">
        <f>R34+F35/CleElumSpringChinook!$D$13</f>
        <v>1.7938598739172777E-4</v>
      </c>
      <c r="S35">
        <f>S34+G35/CleElumSpringChinook!$D$13</f>
        <v>0</v>
      </c>
      <c r="T35">
        <f>T34+H35/CleElumSpringChinook!$D$13</f>
        <v>0</v>
      </c>
      <c r="U35">
        <f>U34+I35/CleElumSpringChinook!$D$13</f>
        <v>0</v>
      </c>
      <c r="V35">
        <f t="shared" si="6"/>
        <v>0</v>
      </c>
      <c r="W35">
        <f>W34+J35/CleElumSpringChinook!$D$13</f>
        <v>0</v>
      </c>
    </row>
    <row r="36" spans="1:23">
      <c r="A36" s="10">
        <v>45745</v>
      </c>
      <c r="D36">
        <v>13</v>
      </c>
      <c r="E36">
        <v>1</v>
      </c>
      <c r="F36">
        <v>2</v>
      </c>
      <c r="M36" s="10">
        <f t="shared" si="7"/>
        <v>45745</v>
      </c>
      <c r="N36">
        <f>N35+B36/CleElumSpringChinook!$D$4</f>
        <v>0.84782274196030161</v>
      </c>
      <c r="O36">
        <f>O35+C36/CleElumSpringChinook!$D$5</f>
        <v>0.89109455472773624</v>
      </c>
      <c r="P36">
        <f>P35+D36/CleElumSpringChinook!$D$13</f>
        <v>1.8733022397621854E-2</v>
      </c>
      <c r="Q36">
        <f>Q35+E36/CleElumSpringChinook!$D$13</f>
        <v>1.0558146686484545E-2</v>
      </c>
      <c r="R36">
        <f>R35+F36/CleElumSpringChinook!$D$13</f>
        <v>2.3063912664650712E-4</v>
      </c>
      <c r="S36">
        <f>S35+G36/CleElumSpringChinook!$D$13</f>
        <v>0</v>
      </c>
      <c r="T36">
        <f>T35+H36/CleElumSpringChinook!$D$13</f>
        <v>0</v>
      </c>
      <c r="U36">
        <f>U35+I36/CleElumSpringChinook!$D$13</f>
        <v>0</v>
      </c>
      <c r="V36">
        <f t="shared" si="6"/>
        <v>0</v>
      </c>
      <c r="W36">
        <f>W35+J36/CleElumSpringChinook!$D$13</f>
        <v>0</v>
      </c>
    </row>
    <row r="37" spans="1:23">
      <c r="A37" s="10">
        <v>45746</v>
      </c>
      <c r="D37">
        <v>5</v>
      </c>
      <c r="F37">
        <v>3</v>
      </c>
      <c r="M37" s="10">
        <f t="shared" si="7"/>
        <v>45746</v>
      </c>
      <c r="N37">
        <f>N36+B37/CleElumSpringChinook!$D$4</f>
        <v>0.84782274196030161</v>
      </c>
      <c r="O37">
        <f>O36+C37/CleElumSpringChinook!$D$5</f>
        <v>0.89109455472773624</v>
      </c>
      <c r="P37">
        <f>P36+D37/CleElumSpringChinook!$D$13</f>
        <v>1.8861155245758803E-2</v>
      </c>
      <c r="Q37">
        <f>Q36+E37/CleElumSpringChinook!$D$13</f>
        <v>1.0558146686484545E-2</v>
      </c>
      <c r="R37">
        <f>R36+F37/CleElumSpringChinook!$D$13</f>
        <v>3.0751883552867615E-4</v>
      </c>
      <c r="S37">
        <f>S36+G37/CleElumSpringChinook!$D$13</f>
        <v>0</v>
      </c>
      <c r="T37">
        <f>T36+H37/CleElumSpringChinook!$D$13</f>
        <v>0</v>
      </c>
      <c r="U37">
        <f>U36+I37/CleElumSpringChinook!$D$13</f>
        <v>0</v>
      </c>
      <c r="V37">
        <f t="shared" si="6"/>
        <v>0</v>
      </c>
      <c r="W37">
        <f>W36+J37/CleElumSpringChinook!$D$13</f>
        <v>0</v>
      </c>
    </row>
    <row r="38" spans="1:23">
      <c r="A38" s="10">
        <v>45747</v>
      </c>
      <c r="C38">
        <v>4</v>
      </c>
      <c r="E38">
        <v>1</v>
      </c>
      <c r="F38">
        <v>1</v>
      </c>
      <c r="M38" s="10">
        <f t="shared" si="7"/>
        <v>45747</v>
      </c>
      <c r="N38">
        <f>N37+B38/CleElumSpringChinook!$D$4</f>
        <v>0.84782274196030161</v>
      </c>
      <c r="O38">
        <f>O37+C38/CleElumSpringChinook!$D$5</f>
        <v>0.89129456472823632</v>
      </c>
      <c r="P38">
        <f>P37+D38/CleElumSpringChinook!$D$13</f>
        <v>1.8861155245758803E-2</v>
      </c>
      <c r="Q38">
        <f>Q37+E38/CleElumSpringChinook!$D$13</f>
        <v>1.0583773256111935E-2</v>
      </c>
      <c r="R38">
        <f>R37+F38/CleElumSpringChinook!$D$13</f>
        <v>3.3314540515606584E-4</v>
      </c>
      <c r="S38">
        <f>S37+G38/CleElumSpringChinook!$D$13</f>
        <v>0</v>
      </c>
      <c r="T38">
        <f>T37+H38/CleElumSpringChinook!$D$13</f>
        <v>0</v>
      </c>
      <c r="U38">
        <f>U37+I38/CleElumSpringChinook!$D$13</f>
        <v>0</v>
      </c>
      <c r="V38">
        <f t="shared" si="6"/>
        <v>0</v>
      </c>
      <c r="W38">
        <f>W37+J38/CleElumSpringChinook!$D$13</f>
        <v>0</v>
      </c>
    </row>
    <row r="39" spans="1:23">
      <c r="A39" s="10">
        <v>45748</v>
      </c>
      <c r="C39">
        <v>3</v>
      </c>
      <c r="F39">
        <v>3</v>
      </c>
      <c r="M39" s="10">
        <f t="shared" si="7"/>
        <v>45748</v>
      </c>
      <c r="N39">
        <f>N38+B39/CleElumSpringChinook!$D$4</f>
        <v>0.84782274196030161</v>
      </c>
      <c r="O39">
        <f>O38+C39/CleElumSpringChinook!$D$5</f>
        <v>0.89144457222861129</v>
      </c>
      <c r="P39">
        <f>P38+D39/CleElumSpringChinook!$D$13</f>
        <v>1.8861155245758803E-2</v>
      </c>
      <c r="Q39">
        <f>Q38+E39/CleElumSpringChinook!$D$13</f>
        <v>1.0583773256111935E-2</v>
      </c>
      <c r="R39">
        <f>R38+F39/CleElumSpringChinook!$D$13</f>
        <v>4.1002511403823486E-4</v>
      </c>
      <c r="S39">
        <f>S38+G39/CleElumSpringChinook!$D$13</f>
        <v>0</v>
      </c>
      <c r="T39">
        <f>T38+H39/CleElumSpringChinook!$D$13</f>
        <v>0</v>
      </c>
      <c r="U39">
        <f>U38+I39/CleElumSpringChinook!$D$13</f>
        <v>0</v>
      </c>
      <c r="V39">
        <f t="shared" si="6"/>
        <v>0</v>
      </c>
      <c r="W39">
        <f>W38+J39/CleElumSpringChinook!$D$13</f>
        <v>0</v>
      </c>
    </row>
    <row r="40" spans="1:23">
      <c r="A40" s="10">
        <v>45749</v>
      </c>
      <c r="C40">
        <v>1</v>
      </c>
      <c r="E40">
        <v>5</v>
      </c>
      <c r="F40">
        <v>3</v>
      </c>
      <c r="G40">
        <v>1</v>
      </c>
      <c r="M40" s="10">
        <f t="shared" si="7"/>
        <v>45749</v>
      </c>
      <c r="N40">
        <f>N39+B40/CleElumSpringChinook!$D$4</f>
        <v>0.84782274196030161</v>
      </c>
      <c r="O40">
        <f>O39+C40/CleElumSpringChinook!$D$5</f>
        <v>0.89149457472873628</v>
      </c>
      <c r="P40">
        <f>P39+D40/CleElumSpringChinook!$D$13</f>
        <v>1.8861155245758803E-2</v>
      </c>
      <c r="Q40">
        <f>Q39+E40/CleElumSpringChinook!$D$13</f>
        <v>1.0711906104248884E-2</v>
      </c>
      <c r="R40">
        <f>R39+F40/CleElumSpringChinook!$D$13</f>
        <v>4.8690482292040388E-4</v>
      </c>
      <c r="S40">
        <f>S39+G40/CleElumSpringChinook!$D$13</f>
        <v>2.5626569627389679E-5</v>
      </c>
      <c r="T40">
        <f>T39+H40/CleElumSpringChinook!$D$13</f>
        <v>0</v>
      </c>
      <c r="U40">
        <f>U39+I40/CleElumSpringChinook!$D$13</f>
        <v>0</v>
      </c>
      <c r="V40">
        <f t="shared" si="6"/>
        <v>0</v>
      </c>
      <c r="W40">
        <f>W39+J40/CleElumSpringChinook!$D$13</f>
        <v>0</v>
      </c>
    </row>
    <row r="41" spans="1:23">
      <c r="A41" s="10">
        <v>45750</v>
      </c>
      <c r="C41">
        <v>1</v>
      </c>
      <c r="E41">
        <v>5</v>
      </c>
      <c r="F41">
        <v>8</v>
      </c>
      <c r="M41" s="10">
        <f t="shared" si="7"/>
        <v>45750</v>
      </c>
      <c r="N41">
        <f>N40+B41/CleElumSpringChinook!$D$4</f>
        <v>0.84782274196030161</v>
      </c>
      <c r="O41">
        <f>O40+C41/CleElumSpringChinook!$D$5</f>
        <v>0.89154457722886127</v>
      </c>
      <c r="P41">
        <f>P40+D41/CleElumSpringChinook!$D$13</f>
        <v>1.8861155245758803E-2</v>
      </c>
      <c r="Q41">
        <f>Q40+E41/CleElumSpringChinook!$D$13</f>
        <v>1.0840038952385833E-2</v>
      </c>
      <c r="R41">
        <f>R40+F41/CleElumSpringChinook!$D$13</f>
        <v>6.9191737993952126E-4</v>
      </c>
      <c r="S41">
        <f>S40+G41/CleElumSpringChinook!$D$13</f>
        <v>2.5626569627389679E-5</v>
      </c>
      <c r="T41">
        <f>T40+H41/CleElumSpringChinook!$D$13</f>
        <v>0</v>
      </c>
      <c r="U41">
        <f>U40+I41/CleElumSpringChinook!$D$13</f>
        <v>0</v>
      </c>
      <c r="V41">
        <f t="shared" si="6"/>
        <v>0</v>
      </c>
      <c r="W41">
        <f>W40+J41/CleElumSpringChinook!$D$13</f>
        <v>0</v>
      </c>
    </row>
    <row r="42" spans="1:23">
      <c r="A42" s="10">
        <v>45751</v>
      </c>
      <c r="D42">
        <v>3</v>
      </c>
      <c r="E42">
        <v>6</v>
      </c>
      <c r="F42">
        <v>13</v>
      </c>
      <c r="M42" s="10">
        <f t="shared" si="7"/>
        <v>45751</v>
      </c>
      <c r="N42">
        <f>N41+B42/CleElumSpringChinook!$D$4</f>
        <v>0.84782274196030161</v>
      </c>
      <c r="O42">
        <f>O41+C42/CleElumSpringChinook!$D$5</f>
        <v>0.89154457722886127</v>
      </c>
      <c r="P42">
        <f>P41+D42/CleElumSpringChinook!$D$13</f>
        <v>1.8938034954640973E-2</v>
      </c>
      <c r="Q42">
        <f>Q41+E42/CleElumSpringChinook!$D$13</f>
        <v>1.0993798370150172E-2</v>
      </c>
      <c r="R42">
        <f>R41+F42/CleElumSpringChinook!$D$13</f>
        <v>1.025062785095587E-3</v>
      </c>
      <c r="S42">
        <f>S41+G42/CleElumSpringChinook!$D$13</f>
        <v>2.5626569627389679E-5</v>
      </c>
      <c r="T42">
        <f>T41+H42/CleElumSpringChinook!$D$13</f>
        <v>0</v>
      </c>
      <c r="U42">
        <f>U41+I42/CleElumSpringChinook!$D$13</f>
        <v>0</v>
      </c>
      <c r="V42">
        <f t="shared" si="6"/>
        <v>0</v>
      </c>
      <c r="W42">
        <f>W41+J42/CleElumSpringChinook!$D$13</f>
        <v>0</v>
      </c>
    </row>
    <row r="43" spans="1:23">
      <c r="A43" s="10">
        <v>45752</v>
      </c>
      <c r="D43">
        <v>3</v>
      </c>
      <c r="E43">
        <v>6</v>
      </c>
      <c r="F43">
        <v>15</v>
      </c>
      <c r="G43">
        <v>1</v>
      </c>
      <c r="M43" s="10">
        <f t="shared" si="7"/>
        <v>45752</v>
      </c>
      <c r="N43">
        <f>N42+B43/CleElumSpringChinook!$D$4</f>
        <v>0.84782274196030161</v>
      </c>
      <c r="O43">
        <f>O42+C43/CleElumSpringChinook!$D$5</f>
        <v>0.89154457722886127</v>
      </c>
      <c r="P43">
        <f>P42+D43/CleElumSpringChinook!$D$13</f>
        <v>1.9014914663523143E-2</v>
      </c>
      <c r="Q43">
        <f>Q42+E43/CleElumSpringChinook!$D$13</f>
        <v>1.114755778791451E-2</v>
      </c>
      <c r="R43">
        <f>R42+F43/CleElumSpringChinook!$D$13</f>
        <v>1.4094613295064322E-3</v>
      </c>
      <c r="S43">
        <f>S42+G43/CleElumSpringChinook!$D$13</f>
        <v>5.1253139254779358E-5</v>
      </c>
      <c r="T43">
        <f>T42+H43/CleElumSpringChinook!$D$13</f>
        <v>0</v>
      </c>
      <c r="U43">
        <f>U42+I43/CleElumSpringChinook!$D$13</f>
        <v>0</v>
      </c>
      <c r="V43">
        <f t="shared" si="6"/>
        <v>0</v>
      </c>
      <c r="W43">
        <f>W42+J43/CleElumSpringChinook!$D$13</f>
        <v>0</v>
      </c>
    </row>
    <row r="44" spans="1:23">
      <c r="A44" s="10">
        <v>45753</v>
      </c>
      <c r="E44">
        <v>12</v>
      </c>
      <c r="F44">
        <v>17</v>
      </c>
      <c r="G44">
        <v>1</v>
      </c>
      <c r="M44" s="10">
        <f t="shared" si="7"/>
        <v>45753</v>
      </c>
      <c r="N44">
        <f>N43+B44/CleElumSpringChinook!$D$4</f>
        <v>0.84782274196030161</v>
      </c>
      <c r="O44">
        <f>O43+C44/CleElumSpringChinook!$D$5</f>
        <v>0.89154457722886127</v>
      </c>
      <c r="P44">
        <f>P43+D44/CleElumSpringChinook!$D$13</f>
        <v>1.9014914663523143E-2</v>
      </c>
      <c r="Q44">
        <f>Q43+E44/CleElumSpringChinook!$D$13</f>
        <v>1.1455076623443186E-2</v>
      </c>
      <c r="R44">
        <f>R43+F44/CleElumSpringChinook!$D$13</f>
        <v>1.8451130131720568E-3</v>
      </c>
      <c r="S44">
        <f>S43+G44/CleElumSpringChinook!$D$13</f>
        <v>7.6879708882169036E-5</v>
      </c>
      <c r="T44">
        <f>T43+H44/CleElumSpringChinook!$D$13</f>
        <v>0</v>
      </c>
      <c r="U44">
        <f>U43+I44/CleElumSpringChinook!$D$13</f>
        <v>0</v>
      </c>
      <c r="V44">
        <f t="shared" si="6"/>
        <v>0</v>
      </c>
      <c r="W44">
        <f>W43+J44/CleElumSpringChinook!$D$13</f>
        <v>0</v>
      </c>
    </row>
    <row r="45" spans="1:23">
      <c r="A45" s="10">
        <v>45754</v>
      </c>
      <c r="E45">
        <v>6</v>
      </c>
      <c r="F45">
        <v>20</v>
      </c>
      <c r="G45">
        <v>2</v>
      </c>
      <c r="M45" s="10">
        <f t="shared" si="7"/>
        <v>45754</v>
      </c>
      <c r="N45">
        <f>N44+B45/CleElumSpringChinook!$D$4</f>
        <v>0.84782274196030161</v>
      </c>
      <c r="O45">
        <f>O44+C45/CleElumSpringChinook!$D$5</f>
        <v>0.89154457722886127</v>
      </c>
      <c r="P45">
        <f>P44+D45/CleElumSpringChinook!$D$13</f>
        <v>1.9014914663523143E-2</v>
      </c>
      <c r="Q45">
        <f>Q44+E45/CleElumSpringChinook!$D$13</f>
        <v>1.1608836041207524E-2</v>
      </c>
      <c r="R45">
        <f>R44+F45/CleElumSpringChinook!$D$13</f>
        <v>2.3576444057198504E-3</v>
      </c>
      <c r="S45">
        <f>S44+G45/CleElumSpringChinook!$D$13</f>
        <v>1.2813284813694841E-4</v>
      </c>
      <c r="T45">
        <f>T44+H45/CleElumSpringChinook!$D$13</f>
        <v>0</v>
      </c>
      <c r="U45">
        <f>U44+I45/CleElumSpringChinook!$D$13</f>
        <v>0</v>
      </c>
      <c r="V45">
        <f t="shared" si="6"/>
        <v>0</v>
      </c>
      <c r="W45">
        <f>W44+J45/CleElumSpringChinook!$D$13</f>
        <v>0</v>
      </c>
    </row>
    <row r="46" spans="1:23">
      <c r="A46" s="10">
        <v>45755</v>
      </c>
      <c r="E46">
        <v>17</v>
      </c>
      <c r="F46">
        <v>41</v>
      </c>
      <c r="G46">
        <v>2</v>
      </c>
      <c r="H46">
        <v>1</v>
      </c>
      <c r="M46" s="10">
        <f t="shared" si="7"/>
        <v>45755</v>
      </c>
      <c r="N46">
        <f>N45+B46/CleElumSpringChinook!$D$4</f>
        <v>0.84782274196030161</v>
      </c>
      <c r="O46">
        <f>O45+C46/CleElumSpringChinook!$D$5</f>
        <v>0.89154457722886127</v>
      </c>
      <c r="P46">
        <f>P45+D46/CleElumSpringChinook!$D$13</f>
        <v>1.9014914663523143E-2</v>
      </c>
      <c r="Q46">
        <f>Q45+E46/CleElumSpringChinook!$D$13</f>
        <v>1.2044487724873149E-2</v>
      </c>
      <c r="R46">
        <f>R45+F46/CleElumSpringChinook!$D$13</f>
        <v>3.4083337604428271E-3</v>
      </c>
      <c r="S46">
        <f>S45+G46/CleElumSpringChinook!$D$13</f>
        <v>1.7938598739172777E-4</v>
      </c>
      <c r="T46">
        <f>T45+H46/CleElumSpringChinook!$D$13</f>
        <v>2.5626569627389679E-5</v>
      </c>
      <c r="U46">
        <f>U45+I46/CleElumSpringChinook!$D$13</f>
        <v>0</v>
      </c>
      <c r="V46">
        <f t="shared" si="6"/>
        <v>2.5626569627389679E-5</v>
      </c>
      <c r="W46">
        <f>W45+J46/CleElumSpringChinook!$D$13</f>
        <v>0</v>
      </c>
    </row>
    <row r="47" spans="1:23">
      <c r="A47" s="10">
        <v>45756</v>
      </c>
      <c r="E47">
        <v>20</v>
      </c>
      <c r="F47">
        <v>52</v>
      </c>
      <c r="G47">
        <v>2</v>
      </c>
      <c r="H47">
        <v>1</v>
      </c>
      <c r="M47" s="10">
        <f t="shared" si="7"/>
        <v>45756</v>
      </c>
      <c r="N47">
        <f>N46+B47/CleElumSpringChinook!$D$4</f>
        <v>0.84782274196030161</v>
      </c>
      <c r="O47">
        <f>O46+C47/CleElumSpringChinook!$D$5</f>
        <v>0.89154457722886127</v>
      </c>
      <c r="P47">
        <f>P46+D47/CleElumSpringChinook!$D$13</f>
        <v>1.9014914663523143E-2</v>
      </c>
      <c r="Q47">
        <f>Q46+E47/CleElumSpringChinook!$D$13</f>
        <v>1.2557019117420942E-2</v>
      </c>
      <c r="R47">
        <f>R46+F47/CleElumSpringChinook!$D$13</f>
        <v>4.7409153810670903E-3</v>
      </c>
      <c r="S47">
        <f>S46+G47/CleElumSpringChinook!$D$13</f>
        <v>2.3063912664650712E-4</v>
      </c>
      <c r="T47">
        <f>T46+H47/CleElumSpringChinook!$D$13</f>
        <v>5.1253139254779358E-5</v>
      </c>
      <c r="U47">
        <f>U46+I47/CleElumSpringChinook!$D$13</f>
        <v>0</v>
      </c>
      <c r="V47">
        <f t="shared" si="6"/>
        <v>5.1253139254779358E-5</v>
      </c>
      <c r="W47">
        <f>W46+J47/CleElumSpringChinook!$D$13</f>
        <v>0</v>
      </c>
    </row>
    <row r="48" spans="1:23">
      <c r="A48" s="10">
        <v>45757</v>
      </c>
      <c r="E48">
        <v>29</v>
      </c>
      <c r="F48">
        <v>26</v>
      </c>
      <c r="G48">
        <v>1</v>
      </c>
      <c r="I48">
        <v>1</v>
      </c>
      <c r="M48" s="10">
        <f t="shared" ref="M48:M49" si="8">A48</f>
        <v>45757</v>
      </c>
      <c r="N48">
        <f>N47+B48/CleElumSpringChinook!$D$4</f>
        <v>0.84782274196030161</v>
      </c>
      <c r="O48">
        <f>O47+C48/CleElumSpringChinook!$D$5</f>
        <v>0.89154457722886127</v>
      </c>
      <c r="P48">
        <f>P47+D48/CleElumSpringChinook!$D$13</f>
        <v>1.9014914663523143E-2</v>
      </c>
      <c r="Q48">
        <f>Q47+E48/CleElumSpringChinook!$D$13</f>
        <v>1.3300189636615242E-2</v>
      </c>
      <c r="R48">
        <f>R47+F48/CleElumSpringChinook!$D$13</f>
        <v>5.4072061913792218E-3</v>
      </c>
      <c r="S48">
        <f>S47+G48/CleElumSpringChinook!$D$13</f>
        <v>2.5626569627389682E-4</v>
      </c>
      <c r="T48">
        <f>T47+H48/CleElumSpringChinook!$D$13</f>
        <v>5.1253139254779358E-5</v>
      </c>
      <c r="U48">
        <f>U47+I48/CleElumSpringChinook!$D$13</f>
        <v>2.5626569627389679E-5</v>
      </c>
      <c r="V48">
        <f t="shared" si="6"/>
        <v>7.6879708882169036E-5</v>
      </c>
      <c r="W48">
        <f>W47+J48/CleElumSpringChinook!$D$13</f>
        <v>0</v>
      </c>
    </row>
    <row r="49" spans="1:23">
      <c r="A49" s="10">
        <v>45758</v>
      </c>
      <c r="E49">
        <v>10</v>
      </c>
      <c r="F49">
        <v>26</v>
      </c>
      <c r="G49">
        <v>2</v>
      </c>
      <c r="M49" s="10">
        <f t="shared" si="8"/>
        <v>45758</v>
      </c>
      <c r="N49">
        <f>N48+B49/CleElumSpringChinook!$D$4</f>
        <v>0.84782274196030161</v>
      </c>
      <c r="O49">
        <f>O48+C49/CleElumSpringChinook!$D$5</f>
        <v>0.89154457722886127</v>
      </c>
      <c r="P49">
        <f>P48+D49/CleElumSpringChinook!$D$13</f>
        <v>1.9014914663523143E-2</v>
      </c>
      <c r="Q49">
        <f>Q48+E49/CleElumSpringChinook!$D$13</f>
        <v>1.3556455332889138E-2</v>
      </c>
      <c r="R49">
        <f>R48+F49/CleElumSpringChinook!$D$13</f>
        <v>6.0734970016913534E-3</v>
      </c>
      <c r="S49">
        <f>S48+G49/CleElumSpringChinook!$D$13</f>
        <v>3.075188355286762E-4</v>
      </c>
      <c r="T49">
        <f>T48+H49/CleElumSpringChinook!$D$13</f>
        <v>5.1253139254779358E-5</v>
      </c>
      <c r="U49">
        <f>U48+I49/CleElumSpringChinook!$D$13</f>
        <v>2.5626569627389679E-5</v>
      </c>
      <c r="V49">
        <f t="shared" si="6"/>
        <v>7.6879708882169036E-5</v>
      </c>
      <c r="W49">
        <f>W48+J49/CleElumSpringChinook!$D$13</f>
        <v>0</v>
      </c>
    </row>
    <row r="50" spans="1:23">
      <c r="A50" s="10">
        <v>45759</v>
      </c>
      <c r="D50">
        <v>1</v>
      </c>
      <c r="E50">
        <v>5</v>
      </c>
      <c r="F50">
        <v>23</v>
      </c>
      <c r="G50">
        <v>2</v>
      </c>
      <c r="H50">
        <v>2</v>
      </c>
      <c r="I50">
        <v>1</v>
      </c>
      <c r="M50" s="10">
        <f t="shared" ref="M50:M52" si="9">A50</f>
        <v>45759</v>
      </c>
      <c r="N50">
        <f>N49+B50/CleElumSpringChinook!$D$4</f>
        <v>0.84782274196030161</v>
      </c>
      <c r="O50">
        <f>O49+C50/CleElumSpringChinook!$D$5</f>
        <v>0.89154457722886127</v>
      </c>
      <c r="P50">
        <f>P49+D50/CleElumSpringChinook!$D$13</f>
        <v>1.9040541233150535E-2</v>
      </c>
      <c r="Q50">
        <f>Q49+E50/CleElumSpringChinook!$D$13</f>
        <v>1.3684588181026087E-2</v>
      </c>
      <c r="R50">
        <f>R49+F50/CleElumSpringChinook!$D$13</f>
        <v>6.6629081031213157E-3</v>
      </c>
      <c r="S50">
        <f>S49+G50/CleElumSpringChinook!$D$13</f>
        <v>3.5877197478345558E-4</v>
      </c>
      <c r="T50">
        <f>T49+H50/CleElumSpringChinook!$D$13</f>
        <v>1.0250627850955872E-4</v>
      </c>
      <c r="U50">
        <f>U49+I50/CleElumSpringChinook!$D$13</f>
        <v>5.1253139254779358E-5</v>
      </c>
      <c r="V50">
        <f t="shared" si="6"/>
        <v>1.5375941776433807E-4</v>
      </c>
      <c r="W50">
        <f>W49+J50/CleElumSpringChinook!$D$13</f>
        <v>0</v>
      </c>
    </row>
    <row r="51" spans="1:23">
      <c r="A51" s="10">
        <v>45760</v>
      </c>
      <c r="D51">
        <v>1</v>
      </c>
      <c r="E51">
        <v>6</v>
      </c>
      <c r="F51">
        <v>14</v>
      </c>
      <c r="G51">
        <v>4</v>
      </c>
      <c r="H51">
        <v>1</v>
      </c>
      <c r="I51">
        <v>1</v>
      </c>
      <c r="M51" s="10">
        <f t="shared" si="9"/>
        <v>45760</v>
      </c>
      <c r="N51">
        <f>N50+B51/CleElumSpringChinook!$D$4</f>
        <v>0.84782274196030161</v>
      </c>
      <c r="O51">
        <f>O50+C51/CleElumSpringChinook!$D$5</f>
        <v>0.89154457722886127</v>
      </c>
      <c r="P51">
        <f>P50+D51/CleElumSpringChinook!$D$13</f>
        <v>1.9066167802777926E-2</v>
      </c>
      <c r="Q51">
        <f>Q50+E51/CleElumSpringChinook!$D$13</f>
        <v>1.3838347598790426E-2</v>
      </c>
      <c r="R51">
        <f>R50+F51/CleElumSpringChinook!$D$13</f>
        <v>7.0216800779047709E-3</v>
      </c>
      <c r="S51">
        <f>S50+G51/CleElumSpringChinook!$D$13</f>
        <v>4.612782532930143E-4</v>
      </c>
      <c r="T51">
        <f>T50+H51/CleElumSpringChinook!$D$13</f>
        <v>1.2813284813694841E-4</v>
      </c>
      <c r="U51">
        <f>U50+I51/CleElumSpringChinook!$D$13</f>
        <v>7.6879708882169036E-5</v>
      </c>
      <c r="V51">
        <f t="shared" si="6"/>
        <v>2.0501255701911743E-4</v>
      </c>
      <c r="W51">
        <f>W50+J51/CleElumSpringChinook!$D$13</f>
        <v>0</v>
      </c>
    </row>
    <row r="52" spans="1:23">
      <c r="A52" s="10">
        <v>45761</v>
      </c>
      <c r="E52">
        <v>12</v>
      </c>
      <c r="F52">
        <v>12</v>
      </c>
      <c r="G52">
        <v>6</v>
      </c>
      <c r="H52">
        <v>2</v>
      </c>
      <c r="I52">
        <v>2</v>
      </c>
      <c r="M52" s="10">
        <f t="shared" si="9"/>
        <v>45761</v>
      </c>
      <c r="N52">
        <f>N51+B52/CleElumSpringChinook!$D$4</f>
        <v>0.84782274196030161</v>
      </c>
      <c r="O52">
        <f>O51+C52/CleElumSpringChinook!$D$5</f>
        <v>0.89154457722886127</v>
      </c>
      <c r="P52">
        <f>P51+D52/CleElumSpringChinook!$D$13</f>
        <v>1.9066167802777926E-2</v>
      </c>
      <c r="Q52">
        <f>Q51+E52/CleElumSpringChinook!$D$13</f>
        <v>1.4145866434319102E-2</v>
      </c>
      <c r="R52">
        <f>R51+F52/CleElumSpringChinook!$D$13</f>
        <v>7.3291989134334472E-3</v>
      </c>
      <c r="S52">
        <f>S51+G52/CleElumSpringChinook!$D$13</f>
        <v>6.150376710573524E-4</v>
      </c>
      <c r="T52">
        <f>T51+H52/CleElumSpringChinook!$D$13</f>
        <v>1.7938598739172777E-4</v>
      </c>
      <c r="U52">
        <f>U51+I52/CleElumSpringChinook!$D$13</f>
        <v>1.2813284813694841E-4</v>
      </c>
      <c r="V52">
        <f t="shared" si="6"/>
        <v>3.075188355286762E-4</v>
      </c>
      <c r="W52">
        <f>W51+J52/CleElumSpringChinook!$D$13</f>
        <v>0</v>
      </c>
    </row>
    <row r="53" spans="1:23">
      <c r="A53" s="10">
        <v>45762</v>
      </c>
      <c r="D53">
        <v>2</v>
      </c>
      <c r="E53">
        <v>35</v>
      </c>
      <c r="F53">
        <v>21</v>
      </c>
      <c r="G53">
        <v>8</v>
      </c>
      <c r="H53">
        <v>1</v>
      </c>
      <c r="I53">
        <v>2</v>
      </c>
      <c r="M53" s="10">
        <f t="shared" ref="M53" si="10">A53</f>
        <v>45762</v>
      </c>
      <c r="N53">
        <f>N52+B53/CleElumSpringChinook!$D$4</f>
        <v>0.84782274196030161</v>
      </c>
      <c r="O53">
        <f>O52+C53/CleElumSpringChinook!$D$5</f>
        <v>0.89154457722886127</v>
      </c>
      <c r="P53">
        <f>P52+D53/CleElumSpringChinook!$D$13</f>
        <v>1.9117420942032705E-2</v>
      </c>
      <c r="Q53">
        <f>Q52+E53/CleElumSpringChinook!$D$13</f>
        <v>1.504279637127774E-2</v>
      </c>
      <c r="R53">
        <f>R52+F53/CleElumSpringChinook!$D$13</f>
        <v>7.8673568756086297E-3</v>
      </c>
      <c r="S53">
        <f>S52+G53/CleElumSpringChinook!$D$13</f>
        <v>8.2005022807646983E-4</v>
      </c>
      <c r="T53">
        <f>T52+H53/CleElumSpringChinook!$D$13</f>
        <v>2.0501255701911743E-4</v>
      </c>
      <c r="U53">
        <f>U52+I53/CleElumSpringChinook!$D$13</f>
        <v>1.7938598739172777E-4</v>
      </c>
      <c r="V53">
        <f t="shared" ref="V53" si="11">T53+U53</f>
        <v>3.8439854441084517E-4</v>
      </c>
      <c r="W53">
        <f>W52+J53/CleElumSpringChinook!$D$13</f>
        <v>0</v>
      </c>
    </row>
    <row r="54" spans="1:23">
      <c r="A54" s="10">
        <v>45763</v>
      </c>
      <c r="D54">
        <v>1</v>
      </c>
      <c r="E54">
        <v>41</v>
      </c>
      <c r="F54">
        <v>16</v>
      </c>
      <c r="G54">
        <v>8</v>
      </c>
      <c r="H54">
        <v>2</v>
      </c>
      <c r="I54">
        <v>3</v>
      </c>
      <c r="M54" s="10">
        <f t="shared" ref="M54:M55" si="12">A54</f>
        <v>45763</v>
      </c>
      <c r="N54">
        <f>N53+B54/CleElumSpringChinook!$D$4</f>
        <v>0.84782274196030161</v>
      </c>
      <c r="O54">
        <f>O53+C54/CleElumSpringChinook!$D$5</f>
        <v>0.89154457722886127</v>
      </c>
      <c r="P54">
        <f>P53+D54/CleElumSpringChinook!$D$13</f>
        <v>1.9143047511660096E-2</v>
      </c>
      <c r="Q54">
        <f>Q53+E54/CleElumSpringChinook!$D$13</f>
        <v>1.6093485726000716E-2</v>
      </c>
      <c r="R54">
        <f>R53+F54/CleElumSpringChinook!$D$13</f>
        <v>8.2773819896468648E-3</v>
      </c>
      <c r="S54">
        <f>S53+G54/CleElumSpringChinook!$D$13</f>
        <v>1.0250627850955873E-3</v>
      </c>
      <c r="T54">
        <f>T53+H54/CleElumSpringChinook!$D$13</f>
        <v>2.5626569627389682E-4</v>
      </c>
      <c r="U54">
        <f>U53+I54/CleElumSpringChinook!$D$13</f>
        <v>2.5626569627389682E-4</v>
      </c>
      <c r="V54">
        <f t="shared" ref="V54:V55" si="13">T54+U54</f>
        <v>5.1253139254779363E-4</v>
      </c>
      <c r="W54">
        <f>W53+J54/CleElumSpringChinook!$D$13</f>
        <v>0</v>
      </c>
    </row>
    <row r="55" spans="1:23">
      <c r="A55" s="10">
        <v>45764</v>
      </c>
      <c r="E55">
        <v>37</v>
      </c>
      <c r="F55">
        <v>21</v>
      </c>
      <c r="G55">
        <v>9</v>
      </c>
      <c r="H55">
        <v>3</v>
      </c>
      <c r="I55">
        <v>2</v>
      </c>
      <c r="M55" s="10">
        <f t="shared" si="12"/>
        <v>45764</v>
      </c>
      <c r="N55">
        <f>N54+B55/CleElumSpringChinook!$D$4</f>
        <v>0.84782274196030161</v>
      </c>
      <c r="O55">
        <f>O54+C55/CleElumSpringChinook!$D$5</f>
        <v>0.89154457722886127</v>
      </c>
      <c r="P55">
        <f>P54+D55/CleElumSpringChinook!$D$13</f>
        <v>1.9143047511660096E-2</v>
      </c>
      <c r="Q55">
        <f>Q54+E55/CleElumSpringChinook!$D$13</f>
        <v>1.7041668802214135E-2</v>
      </c>
      <c r="R55">
        <f>R54+F55/CleElumSpringChinook!$D$13</f>
        <v>8.8155399518220472E-3</v>
      </c>
      <c r="S55">
        <f>S54+G55/CleElumSpringChinook!$D$13</f>
        <v>1.2557019117420943E-3</v>
      </c>
      <c r="T55">
        <f>T54+H55/CleElumSpringChinook!$D$13</f>
        <v>3.3314540515606584E-4</v>
      </c>
      <c r="U55">
        <f>U54+I55/CleElumSpringChinook!$D$13</f>
        <v>3.075188355286762E-4</v>
      </c>
      <c r="V55">
        <f t="shared" si="13"/>
        <v>6.4066424068474209E-4</v>
      </c>
      <c r="W55">
        <f>W54+J55/CleElumSpringChinook!$D$13</f>
        <v>0</v>
      </c>
    </row>
    <row r="56" spans="1:23">
      <c r="A56" s="10">
        <v>45765</v>
      </c>
      <c r="E56">
        <v>60</v>
      </c>
      <c r="F56">
        <v>18</v>
      </c>
      <c r="G56">
        <v>9</v>
      </c>
      <c r="H56">
        <v>2</v>
      </c>
      <c r="I56">
        <v>4</v>
      </c>
      <c r="M56" s="10">
        <f t="shared" ref="M56" si="14">A56</f>
        <v>45765</v>
      </c>
      <c r="N56">
        <f>N55+B56/CleElumSpringChinook!$D$4</f>
        <v>0.84782274196030161</v>
      </c>
      <c r="O56">
        <f>O55+C56/CleElumSpringChinook!$D$5</f>
        <v>0.89154457722886127</v>
      </c>
      <c r="P56">
        <f>P55+D56/CleElumSpringChinook!$D$13</f>
        <v>1.9143047511660096E-2</v>
      </c>
      <c r="Q56">
        <f>Q55+E56/CleElumSpringChinook!$D$13</f>
        <v>1.8579262979857514E-2</v>
      </c>
      <c r="R56">
        <f>R55+F56/CleElumSpringChinook!$D$13</f>
        <v>9.2768182051150613E-3</v>
      </c>
      <c r="S56">
        <f>S55+G56/CleElumSpringChinook!$D$13</f>
        <v>1.4863410383886013E-3</v>
      </c>
      <c r="T56">
        <f>T55+H56/CleElumSpringChinook!$D$13</f>
        <v>3.8439854441084517E-4</v>
      </c>
      <c r="U56">
        <f>U55+I56/CleElumSpringChinook!$D$13</f>
        <v>4.1002511403823492E-4</v>
      </c>
      <c r="V56">
        <f t="shared" ref="V56" si="15">T56+U56</f>
        <v>7.9442365844908003E-4</v>
      </c>
      <c r="W56">
        <f>W55+J56/CleElumSpringChinook!$D$13</f>
        <v>0</v>
      </c>
    </row>
    <row r="57" spans="1:23">
      <c r="A57" s="10">
        <v>45766</v>
      </c>
      <c r="E57">
        <v>82</v>
      </c>
      <c r="F57">
        <v>29</v>
      </c>
      <c r="G57">
        <v>14</v>
      </c>
      <c r="H57">
        <v>1</v>
      </c>
      <c r="I57">
        <v>2</v>
      </c>
      <c r="M57" s="10">
        <f t="shared" ref="M57:M61" si="16">A57</f>
        <v>45766</v>
      </c>
      <c r="N57">
        <f>N56+B57/CleElumSpringChinook!$D$4</f>
        <v>0.84782274196030161</v>
      </c>
      <c r="O57">
        <f>O56+C57/CleElumSpringChinook!$D$5</f>
        <v>0.89154457722886127</v>
      </c>
      <c r="P57">
        <f>P56+D57/CleElumSpringChinook!$D$13</f>
        <v>1.9143047511660096E-2</v>
      </c>
      <c r="Q57">
        <f>Q56+E57/CleElumSpringChinook!$D$13</f>
        <v>2.0680641689303468E-2</v>
      </c>
      <c r="R57">
        <f>R56+F57/CleElumSpringChinook!$D$13</f>
        <v>1.0019988724309361E-2</v>
      </c>
      <c r="S57">
        <f>S56+G57/CleElumSpringChinook!$D$13</f>
        <v>1.8451130131720568E-3</v>
      </c>
      <c r="T57">
        <f>T56+H57/CleElumSpringChinook!$D$13</f>
        <v>4.1002511403823486E-4</v>
      </c>
      <c r="U57">
        <f>U56+I57/CleElumSpringChinook!$D$13</f>
        <v>4.6127825329301425E-4</v>
      </c>
      <c r="V57">
        <f t="shared" ref="V57:V61" si="17">T57+U57</f>
        <v>8.7130336733124911E-4</v>
      </c>
      <c r="W57">
        <f>W56+J57/CleElumSpringChinook!$D$13</f>
        <v>0</v>
      </c>
    </row>
    <row r="58" spans="1:23">
      <c r="A58" s="10">
        <v>45767</v>
      </c>
      <c r="D58">
        <v>1</v>
      </c>
      <c r="E58">
        <v>46</v>
      </c>
      <c r="F58">
        <v>51</v>
      </c>
      <c r="G58">
        <v>13</v>
      </c>
      <c r="H58">
        <v>3</v>
      </c>
      <c r="I58">
        <v>3</v>
      </c>
      <c r="M58" s="10">
        <f t="shared" si="16"/>
        <v>45767</v>
      </c>
      <c r="N58">
        <f>N57+B58/CleElumSpringChinook!$D$4</f>
        <v>0.84782274196030161</v>
      </c>
      <c r="O58">
        <f>O57+C58/CleElumSpringChinook!$D$5</f>
        <v>0.89154457722886127</v>
      </c>
      <c r="P58">
        <f>P57+D58/CleElumSpringChinook!$D$13</f>
        <v>1.9168674081287487E-2</v>
      </c>
      <c r="Q58">
        <f>Q57+E58/CleElumSpringChinook!$D$13</f>
        <v>2.1859463892163394E-2</v>
      </c>
      <c r="R58">
        <f>R57+F58/CleElumSpringChinook!$D$13</f>
        <v>1.1326943775306235E-2</v>
      </c>
      <c r="S58">
        <f>S57+G58/CleElumSpringChinook!$D$13</f>
        <v>2.1782584183281228E-3</v>
      </c>
      <c r="T58">
        <f>T57+H58/CleElumSpringChinook!$D$13</f>
        <v>4.8690482292040388E-4</v>
      </c>
      <c r="U58">
        <f>U57+I58/CleElumSpringChinook!$D$13</f>
        <v>5.3815796217518332E-4</v>
      </c>
      <c r="V58">
        <f t="shared" si="17"/>
        <v>1.0250627850955873E-3</v>
      </c>
      <c r="W58">
        <f>W57+J58/CleElumSpringChinook!$D$13</f>
        <v>0</v>
      </c>
    </row>
    <row r="59" spans="1:23">
      <c r="A59" s="10">
        <v>45768</v>
      </c>
      <c r="E59">
        <v>34</v>
      </c>
      <c r="F59">
        <v>49</v>
      </c>
      <c r="G59">
        <v>35</v>
      </c>
      <c r="H59">
        <v>7</v>
      </c>
      <c r="I59">
        <v>2</v>
      </c>
      <c r="M59" s="10">
        <f t="shared" si="16"/>
        <v>45768</v>
      </c>
      <c r="N59">
        <f>N58+B59/CleElumSpringChinook!$D$4</f>
        <v>0.84782274196030161</v>
      </c>
      <c r="O59">
        <f>O58+C59/CleElumSpringChinook!$D$5</f>
        <v>0.89154457722886127</v>
      </c>
      <c r="P59">
        <f>P58+D59/CleElumSpringChinook!$D$13</f>
        <v>1.9168674081287487E-2</v>
      </c>
      <c r="Q59">
        <f>Q58+E59/CleElumSpringChinook!$D$13</f>
        <v>2.2730767259494643E-2</v>
      </c>
      <c r="R59">
        <f>R58+F59/CleElumSpringChinook!$D$13</f>
        <v>1.258264568704833E-2</v>
      </c>
      <c r="S59">
        <f>S58+G59/CleElumSpringChinook!$D$13</f>
        <v>3.0751883552867613E-3</v>
      </c>
      <c r="T59">
        <f>T58+H59/CleElumSpringChinook!$D$13</f>
        <v>6.6629081031213157E-4</v>
      </c>
      <c r="U59">
        <f>U58+I59/CleElumSpringChinook!$D$13</f>
        <v>5.8941110142996271E-4</v>
      </c>
      <c r="V59">
        <f t="shared" si="17"/>
        <v>1.2557019117420943E-3</v>
      </c>
      <c r="W59">
        <f>W58+J59/CleElumSpringChinook!$D$13</f>
        <v>0</v>
      </c>
    </row>
    <row r="60" spans="1:23">
      <c r="A60" s="10">
        <v>45769</v>
      </c>
      <c r="E60">
        <v>29</v>
      </c>
      <c r="F60">
        <v>35</v>
      </c>
      <c r="G60">
        <v>23</v>
      </c>
      <c r="H60">
        <v>4</v>
      </c>
      <c r="I60">
        <v>2</v>
      </c>
      <c r="M60" s="10">
        <f t="shared" si="16"/>
        <v>45769</v>
      </c>
      <c r="N60">
        <f>N59+B60/CleElumSpringChinook!$D$4</f>
        <v>0.84782274196030161</v>
      </c>
      <c r="O60">
        <f>O59+C60/CleElumSpringChinook!$D$5</f>
        <v>0.89154457722886127</v>
      </c>
      <c r="P60">
        <f>P59+D60/CleElumSpringChinook!$D$13</f>
        <v>1.9168674081287487E-2</v>
      </c>
      <c r="Q60">
        <f>Q59+E60/CleElumSpringChinook!$D$13</f>
        <v>2.3473937778688943E-2</v>
      </c>
      <c r="R60">
        <f>R59+F60/CleElumSpringChinook!$D$13</f>
        <v>1.3479575624006968E-2</v>
      </c>
      <c r="S60">
        <f>S59+G60/CleElumSpringChinook!$D$13</f>
        <v>3.6645994567167241E-3</v>
      </c>
      <c r="T60">
        <f>T59+H60/CleElumSpringChinook!$D$13</f>
        <v>7.6879708882169034E-4</v>
      </c>
      <c r="U60">
        <f>U59+I60/CleElumSpringChinook!$D$13</f>
        <v>6.4066424068474209E-4</v>
      </c>
      <c r="V60">
        <f t="shared" si="17"/>
        <v>1.4094613295064324E-3</v>
      </c>
      <c r="W60">
        <f>W59+J60/CleElumSpringChinook!$D$13</f>
        <v>0</v>
      </c>
    </row>
    <row r="61" spans="1:23">
      <c r="A61" s="10">
        <v>45770</v>
      </c>
      <c r="E61">
        <v>42</v>
      </c>
      <c r="F61">
        <v>47</v>
      </c>
      <c r="G61">
        <v>17</v>
      </c>
      <c r="H61">
        <v>9</v>
      </c>
      <c r="I61">
        <v>9</v>
      </c>
      <c r="J61">
        <v>2</v>
      </c>
      <c r="M61" s="10">
        <f t="shared" si="16"/>
        <v>45770</v>
      </c>
      <c r="N61">
        <f>N60+B61/CleElumSpringChinook!$D$4</f>
        <v>0.84782274196030161</v>
      </c>
      <c r="O61">
        <f>O60+C61/CleElumSpringChinook!$D$5</f>
        <v>0.89154457722886127</v>
      </c>
      <c r="P61">
        <f>P60+D61/CleElumSpringChinook!$D$13</f>
        <v>1.9168674081287487E-2</v>
      </c>
      <c r="Q61">
        <f>Q60+E61/CleElumSpringChinook!$D$13</f>
        <v>2.4550253703039308E-2</v>
      </c>
      <c r="R61">
        <f>R60+F61/CleElumSpringChinook!$D$13</f>
        <v>1.4684024396494282E-2</v>
      </c>
      <c r="S61">
        <f>S60+G61/CleElumSpringChinook!$D$13</f>
        <v>4.1002511403823482E-3</v>
      </c>
      <c r="T61">
        <f>T60+H61/CleElumSpringChinook!$D$13</f>
        <v>9.9943621546819735E-4</v>
      </c>
      <c r="U61">
        <f>U60+I61/CleElumSpringChinook!$D$13</f>
        <v>8.7130336733124922E-4</v>
      </c>
      <c r="V61">
        <f t="shared" si="17"/>
        <v>1.8707395827994465E-3</v>
      </c>
      <c r="W61">
        <f>W60+J61/CleElumSpringChinook!$D$13</f>
        <v>5.1253139254779358E-5</v>
      </c>
    </row>
    <row r="62" spans="1:23">
      <c r="A62" s="10">
        <v>45771</v>
      </c>
      <c r="E62">
        <v>65</v>
      </c>
      <c r="F62">
        <v>42</v>
      </c>
      <c r="G62">
        <v>27</v>
      </c>
      <c r="H62">
        <v>9</v>
      </c>
      <c r="I62">
        <v>7</v>
      </c>
      <c r="M62" s="10">
        <f t="shared" ref="M62" si="18">A62</f>
        <v>45771</v>
      </c>
      <c r="N62">
        <f>N61+B62/CleElumSpringChinook!$D$4</f>
        <v>0.84782274196030161</v>
      </c>
      <c r="O62">
        <f>O61+C62/CleElumSpringChinook!$D$5</f>
        <v>0.89154457722886127</v>
      </c>
      <c r="P62">
        <f>P61+D62/CleElumSpringChinook!$D$13</f>
        <v>1.9168674081287487E-2</v>
      </c>
      <c r="Q62">
        <f>Q61+E62/CleElumSpringChinook!$D$13</f>
        <v>2.6215980728819636E-2</v>
      </c>
      <c r="R62">
        <f>R61+F62/CleElumSpringChinook!$D$13</f>
        <v>1.5760340320844647E-2</v>
      </c>
      <c r="S62">
        <f>S61+G62/CleElumSpringChinook!$D$13</f>
        <v>4.7921685203218692E-3</v>
      </c>
      <c r="T62">
        <f>T61+H62/CleElumSpringChinook!$D$13</f>
        <v>1.2300753421147044E-3</v>
      </c>
      <c r="U62">
        <f>U61+I62/CleElumSpringChinook!$D$13</f>
        <v>1.050689354722977E-3</v>
      </c>
      <c r="V62">
        <f t="shared" ref="V62" si="19">T62+U62</f>
        <v>2.2807646968376815E-3</v>
      </c>
      <c r="W62">
        <f>W61+J62/CleElumSpringChinook!$D$13</f>
        <v>5.1253139254779358E-5</v>
      </c>
    </row>
    <row r="63" spans="1:23">
      <c r="A63" s="10">
        <v>45772</v>
      </c>
      <c r="E63">
        <v>63</v>
      </c>
      <c r="F63">
        <v>34</v>
      </c>
      <c r="G63">
        <v>19</v>
      </c>
      <c r="H63">
        <v>4</v>
      </c>
      <c r="I63">
        <v>7</v>
      </c>
      <c r="M63" s="10">
        <f t="shared" ref="M63:M66" si="20">A63</f>
        <v>45772</v>
      </c>
      <c r="N63">
        <f>N62+B63/CleElumSpringChinook!$D$4</f>
        <v>0.84782274196030161</v>
      </c>
      <c r="O63">
        <f>O62+C63/CleElumSpringChinook!$D$5</f>
        <v>0.89154457722886127</v>
      </c>
      <c r="P63">
        <f>P62+D63/CleElumSpringChinook!$D$13</f>
        <v>1.9168674081287487E-2</v>
      </c>
      <c r="Q63">
        <f>Q62+E63/CleElumSpringChinook!$D$13</f>
        <v>2.7830454615345186E-2</v>
      </c>
      <c r="R63">
        <f>R62+F63/CleElumSpringChinook!$D$13</f>
        <v>1.6631643688175896E-2</v>
      </c>
      <c r="S63">
        <f>S62+G63/CleElumSpringChinook!$D$13</f>
        <v>5.2790733432422727E-3</v>
      </c>
      <c r="T63">
        <f>T62+H63/CleElumSpringChinook!$D$13</f>
        <v>1.3325816206242631E-3</v>
      </c>
      <c r="U63">
        <f>U62+I63/CleElumSpringChinook!$D$13</f>
        <v>1.2300753421147048E-3</v>
      </c>
      <c r="V63">
        <f t="shared" ref="V63:V66" si="21">T63+U63</f>
        <v>2.5626569627389679E-3</v>
      </c>
      <c r="W63">
        <f>W62+J63/CleElumSpringChinook!$D$13</f>
        <v>5.1253139254779358E-5</v>
      </c>
    </row>
    <row r="64" spans="1:23">
      <c r="A64" s="10">
        <v>45773</v>
      </c>
      <c r="E64">
        <v>105</v>
      </c>
      <c r="F64">
        <v>31</v>
      </c>
      <c r="G64">
        <v>30</v>
      </c>
      <c r="H64">
        <v>10</v>
      </c>
      <c r="I64">
        <v>9</v>
      </c>
      <c r="M64" s="10">
        <f t="shared" si="20"/>
        <v>45773</v>
      </c>
      <c r="N64">
        <f>N63+B64/CleElumSpringChinook!$D$4</f>
        <v>0.84782274196030161</v>
      </c>
      <c r="O64">
        <f>O63+C64/CleElumSpringChinook!$D$5</f>
        <v>0.89154457722886127</v>
      </c>
      <c r="P64">
        <f>P63+D64/CleElumSpringChinook!$D$13</f>
        <v>1.9168674081287487E-2</v>
      </c>
      <c r="Q64">
        <f>Q63+E64/CleElumSpringChinook!$D$13</f>
        <v>3.0521244426221103E-2</v>
      </c>
      <c r="R64">
        <f>R63+F64/CleElumSpringChinook!$D$13</f>
        <v>1.7426067346624975E-2</v>
      </c>
      <c r="S64">
        <f>S63+G64/CleElumSpringChinook!$D$13</f>
        <v>6.0478704320639631E-3</v>
      </c>
      <c r="T64">
        <f>T63+H64/CleElumSpringChinook!$D$13</f>
        <v>1.5888473168981598E-3</v>
      </c>
      <c r="U64">
        <f>U63+I64/CleElumSpringChinook!$D$13</f>
        <v>1.4607144687612118E-3</v>
      </c>
      <c r="V64">
        <f t="shared" si="21"/>
        <v>3.0495617856593719E-3</v>
      </c>
      <c r="W64">
        <f>W63+J64/CleElumSpringChinook!$D$13</f>
        <v>5.1253139254779358E-5</v>
      </c>
    </row>
    <row r="65" spans="1:23">
      <c r="A65" s="10">
        <v>45774</v>
      </c>
      <c r="E65">
        <v>82</v>
      </c>
      <c r="F65">
        <v>34</v>
      </c>
      <c r="G65">
        <v>52</v>
      </c>
      <c r="H65">
        <v>15</v>
      </c>
      <c r="I65">
        <v>15</v>
      </c>
      <c r="M65" s="10">
        <f t="shared" si="20"/>
        <v>45774</v>
      </c>
      <c r="N65">
        <f>N64+B65/CleElumSpringChinook!$D$4</f>
        <v>0.84782274196030161</v>
      </c>
      <c r="O65">
        <f>O64+C65/CleElumSpringChinook!$D$5</f>
        <v>0.89154457722886127</v>
      </c>
      <c r="P65">
        <f>P64+D65/CleElumSpringChinook!$D$13</f>
        <v>1.9168674081287487E-2</v>
      </c>
      <c r="Q65">
        <f>Q64+E65/CleElumSpringChinook!$D$13</f>
        <v>3.2622623135667057E-2</v>
      </c>
      <c r="R65">
        <f>R64+F65/CleElumSpringChinook!$D$13</f>
        <v>1.8297370713956224E-2</v>
      </c>
      <c r="S65">
        <f>S64+G65/CleElumSpringChinook!$D$13</f>
        <v>7.3804520526882262E-3</v>
      </c>
      <c r="T65">
        <f>T64+H65/CleElumSpringChinook!$D$13</f>
        <v>1.9732458613090052E-3</v>
      </c>
      <c r="U65">
        <f>U64+I65/CleElumSpringChinook!$D$13</f>
        <v>1.845113013172057E-3</v>
      </c>
      <c r="V65">
        <f t="shared" si="21"/>
        <v>3.8183588744810622E-3</v>
      </c>
      <c r="W65">
        <f>W64+J65/CleElumSpringChinook!$D$13</f>
        <v>5.1253139254779358E-5</v>
      </c>
    </row>
    <row r="66" spans="1:23">
      <c r="A66" s="10">
        <v>45775</v>
      </c>
      <c r="D66">
        <v>1</v>
      </c>
      <c r="E66">
        <v>55</v>
      </c>
      <c r="F66">
        <v>29</v>
      </c>
      <c r="G66">
        <v>52</v>
      </c>
      <c r="H66">
        <v>22</v>
      </c>
      <c r="I66">
        <v>11</v>
      </c>
      <c r="J66">
        <v>5</v>
      </c>
      <c r="M66" s="10">
        <f t="shared" si="20"/>
        <v>45775</v>
      </c>
      <c r="N66">
        <f>N65+B66/CleElumSpringChinook!$D$4</f>
        <v>0.84782274196030161</v>
      </c>
      <c r="O66">
        <f>O65+C66/CleElumSpringChinook!$D$5</f>
        <v>0.89154457722886127</v>
      </c>
      <c r="P66">
        <f>P65+D66/CleElumSpringChinook!$D$13</f>
        <v>1.9194300650914878E-2</v>
      </c>
      <c r="Q66">
        <f>Q65+E66/CleElumSpringChinook!$D$13</f>
        <v>3.4032084465173487E-2</v>
      </c>
      <c r="R66">
        <f>R65+F66/CleElumSpringChinook!$D$13</f>
        <v>1.9040541233150524E-2</v>
      </c>
      <c r="S66">
        <f>S65+G66/CleElumSpringChinook!$D$13</f>
        <v>8.7130336733124893E-3</v>
      </c>
      <c r="T66">
        <f>T65+H66/CleElumSpringChinook!$D$13</f>
        <v>2.537030393111578E-3</v>
      </c>
      <c r="U66">
        <f>U65+I66/CleElumSpringChinook!$D$13</f>
        <v>2.1270052790733434E-3</v>
      </c>
      <c r="V66">
        <f t="shared" si="21"/>
        <v>4.664035672184921E-3</v>
      </c>
      <c r="W66">
        <f>W65+J66/CleElumSpringChinook!$D$13</f>
        <v>1.7938598739172774E-4</v>
      </c>
    </row>
    <row r="67" spans="1:23">
      <c r="A67" s="10">
        <v>45776</v>
      </c>
      <c r="E67">
        <v>16</v>
      </c>
      <c r="F67">
        <v>21</v>
      </c>
      <c r="G67">
        <v>60</v>
      </c>
      <c r="H67">
        <v>19</v>
      </c>
      <c r="I67">
        <v>14</v>
      </c>
      <c r="M67" s="10">
        <f t="shared" ref="M67" si="22">A67</f>
        <v>45776</v>
      </c>
      <c r="N67">
        <f>N66+B67/CleElumSpringChinook!$D$4</f>
        <v>0.84782274196030161</v>
      </c>
      <c r="O67">
        <f>O66+C67/CleElumSpringChinook!$D$5</f>
        <v>0.89154457722886127</v>
      </c>
      <c r="P67">
        <f>P66+D67/CleElumSpringChinook!$D$13</f>
        <v>1.9194300650914878E-2</v>
      </c>
      <c r="Q67">
        <f>Q66+E67/CleElumSpringChinook!$D$13</f>
        <v>3.4442109579211719E-2</v>
      </c>
      <c r="R67">
        <f>R66+F67/CleElumSpringChinook!$D$13</f>
        <v>1.9578699195325708E-2</v>
      </c>
      <c r="S67">
        <f>S66+G67/CleElumSpringChinook!$D$13</f>
        <v>1.025062785095587E-2</v>
      </c>
      <c r="T67">
        <f>T66+H67/CleElumSpringChinook!$D$13</f>
        <v>3.023935216031982E-3</v>
      </c>
      <c r="U67">
        <f>U66+I67/CleElumSpringChinook!$D$13</f>
        <v>2.4857772538567991E-3</v>
      </c>
      <c r="V67">
        <f t="shared" ref="V67" si="23">T67+U67</f>
        <v>5.5097124698887806E-3</v>
      </c>
      <c r="W67">
        <f>W66+J67/CleElumSpringChinook!$D$13</f>
        <v>1.7938598739172774E-4</v>
      </c>
    </row>
    <row r="68" spans="1:23">
      <c r="A68" s="10">
        <v>45777</v>
      </c>
      <c r="E68">
        <v>7</v>
      </c>
      <c r="F68">
        <v>26</v>
      </c>
      <c r="G68">
        <v>40</v>
      </c>
      <c r="H68">
        <v>31</v>
      </c>
      <c r="I68">
        <v>29</v>
      </c>
      <c r="J68">
        <v>2</v>
      </c>
      <c r="M68" s="10">
        <f t="shared" ref="M68" si="24">A68</f>
        <v>45777</v>
      </c>
      <c r="N68">
        <f>N67+B68/CleElumSpringChinook!$D$4</f>
        <v>0.84782274196030161</v>
      </c>
      <c r="O68">
        <f>O67+C68/CleElumSpringChinook!$D$5</f>
        <v>0.89154457722886127</v>
      </c>
      <c r="P68">
        <f>P67+D68/CleElumSpringChinook!$D$13</f>
        <v>1.9194300650914878E-2</v>
      </c>
      <c r="Q68">
        <f>Q67+E68/CleElumSpringChinook!$D$13</f>
        <v>3.4621495566603447E-2</v>
      </c>
      <c r="R68">
        <f>R67+F68/CleElumSpringChinook!$D$13</f>
        <v>2.0244990005637842E-2</v>
      </c>
      <c r="S68">
        <f>S67+G68/CleElumSpringChinook!$D$13</f>
        <v>1.1275690636051458E-2</v>
      </c>
      <c r="T68">
        <f>T67+H68/CleElumSpringChinook!$D$13</f>
        <v>3.8183588744810622E-3</v>
      </c>
      <c r="U68">
        <f>U67+I68/CleElumSpringChinook!$D$13</f>
        <v>3.2289477730510999E-3</v>
      </c>
      <c r="V68">
        <f t="shared" ref="V68" si="25">T68+U68</f>
        <v>7.0473066475321621E-3</v>
      </c>
      <c r="W68">
        <f>W67+J68/CleElumSpringChinook!$D$13</f>
        <v>2.306391266465071E-4</v>
      </c>
    </row>
    <row r="69" spans="1:23">
      <c r="A69" s="10">
        <v>45778</v>
      </c>
      <c r="E69">
        <v>8</v>
      </c>
      <c r="F69">
        <v>11</v>
      </c>
      <c r="G69">
        <v>18</v>
      </c>
      <c r="H69">
        <v>28</v>
      </c>
      <c r="I69">
        <v>21</v>
      </c>
      <c r="J69">
        <v>2</v>
      </c>
      <c r="M69" s="10">
        <f t="shared" ref="M69:M70" si="26">A69</f>
        <v>45778</v>
      </c>
      <c r="N69">
        <f>N68+B69/CleElumSpringChinook!$D$4</f>
        <v>0.84782274196030161</v>
      </c>
      <c r="O69">
        <f>O68+C69/CleElumSpringChinook!$D$5</f>
        <v>0.89154457722886127</v>
      </c>
      <c r="P69">
        <f>P68+D69/CleElumSpringChinook!$D$13</f>
        <v>1.9194300650914878E-2</v>
      </c>
      <c r="Q69">
        <f>Q68+E69/CleElumSpringChinook!$D$13</f>
        <v>3.4826508123622563E-2</v>
      </c>
      <c r="R69">
        <f>R68+F69/CleElumSpringChinook!$D$13</f>
        <v>2.0526882271539128E-2</v>
      </c>
      <c r="S69">
        <f>S68+G69/CleElumSpringChinook!$D$13</f>
        <v>1.1736968889344472E-2</v>
      </c>
      <c r="T69">
        <f>T68+H69/CleElumSpringChinook!$D$13</f>
        <v>4.5359028240479736E-3</v>
      </c>
      <c r="U69">
        <f>U68+I69/CleElumSpringChinook!$D$13</f>
        <v>3.7671057352262833E-3</v>
      </c>
      <c r="V69">
        <f t="shared" ref="V69:V70" si="27">T69+U69</f>
        <v>8.303008559274256E-3</v>
      </c>
      <c r="W69">
        <f>W68+J69/CleElumSpringChinook!$D$13</f>
        <v>2.8189226590128645E-4</v>
      </c>
    </row>
    <row r="70" spans="1:23">
      <c r="A70" s="10">
        <v>45779</v>
      </c>
      <c r="E70">
        <v>12</v>
      </c>
      <c r="F70">
        <v>8</v>
      </c>
      <c r="G70">
        <v>20</v>
      </c>
      <c r="H70">
        <v>17</v>
      </c>
      <c r="I70">
        <v>21</v>
      </c>
      <c r="J70">
        <v>2</v>
      </c>
      <c r="M70" s="10">
        <f t="shared" si="26"/>
        <v>45779</v>
      </c>
      <c r="N70">
        <f>N69+B70/CleElumSpringChinook!$D$4</f>
        <v>0.84782274196030161</v>
      </c>
      <c r="O70">
        <f>O69+C70/CleElumSpringChinook!$D$5</f>
        <v>0.89154457722886127</v>
      </c>
      <c r="P70">
        <f>P69+D70/CleElumSpringChinook!$D$13</f>
        <v>1.9194300650914878E-2</v>
      </c>
      <c r="Q70">
        <f>Q69+E70/CleElumSpringChinook!$D$13</f>
        <v>3.5134026959151236E-2</v>
      </c>
      <c r="R70">
        <f>R69+F70/CleElumSpringChinook!$D$13</f>
        <v>2.0731894828558244E-2</v>
      </c>
      <c r="S70">
        <f>S69+G70/CleElumSpringChinook!$D$13</f>
        <v>1.2249500281892265E-2</v>
      </c>
      <c r="T70">
        <f>T69+H70/CleElumSpringChinook!$D$13</f>
        <v>4.9715545077135982E-3</v>
      </c>
      <c r="U70">
        <f>U69+I70/CleElumSpringChinook!$D$13</f>
        <v>4.3052636974014666E-3</v>
      </c>
      <c r="V70">
        <f t="shared" si="27"/>
        <v>9.2768182051150647E-3</v>
      </c>
      <c r="W70">
        <f>W69+J70/CleElumSpringChinook!$D$13</f>
        <v>3.3314540515606578E-4</v>
      </c>
    </row>
    <row r="71" spans="1:23">
      <c r="A71" s="10">
        <v>45780</v>
      </c>
      <c r="E71">
        <v>9</v>
      </c>
      <c r="F71">
        <v>5</v>
      </c>
      <c r="G71">
        <v>18</v>
      </c>
      <c r="H71">
        <v>18</v>
      </c>
      <c r="I71">
        <v>7</v>
      </c>
      <c r="J71">
        <v>8</v>
      </c>
      <c r="M71" s="10">
        <f t="shared" ref="M71:M73" si="28">A71</f>
        <v>45780</v>
      </c>
      <c r="N71">
        <f>N70+B71/CleElumSpringChinook!$D$4</f>
        <v>0.84782274196030161</v>
      </c>
      <c r="O71">
        <f>O70+C71/CleElumSpringChinook!$D$5</f>
        <v>0.89154457722886127</v>
      </c>
      <c r="P71">
        <f>P70+D71/CleElumSpringChinook!$D$13</f>
        <v>1.9194300650914878E-2</v>
      </c>
      <c r="Q71">
        <f>Q70+E71/CleElumSpringChinook!$D$13</f>
        <v>3.5364666085797747E-2</v>
      </c>
      <c r="R71">
        <f>R70+F71/CleElumSpringChinook!$D$13</f>
        <v>2.0860027676695193E-2</v>
      </c>
      <c r="S71">
        <f>S70+G71/CleElumSpringChinook!$D$13</f>
        <v>1.2710778535185279E-2</v>
      </c>
      <c r="T71">
        <f>T70+H71/CleElumSpringChinook!$D$13</f>
        <v>5.4328327610066122E-3</v>
      </c>
      <c r="U71">
        <f>U70+I71/CleElumSpringChinook!$D$13</f>
        <v>4.4846496847931946E-3</v>
      </c>
      <c r="V71">
        <f t="shared" ref="V71:V73" si="29">T71+U71</f>
        <v>9.9174824457998068E-3</v>
      </c>
      <c r="W71">
        <f>W70+J71/CleElumSpringChinook!$D$13</f>
        <v>5.3815796217518321E-4</v>
      </c>
    </row>
    <row r="72" spans="1:23">
      <c r="A72" s="10">
        <v>45781</v>
      </c>
      <c r="E72">
        <v>15</v>
      </c>
      <c r="F72">
        <v>4</v>
      </c>
      <c r="G72">
        <v>17</v>
      </c>
      <c r="H72">
        <v>12</v>
      </c>
      <c r="I72">
        <v>10</v>
      </c>
      <c r="J72">
        <v>6</v>
      </c>
      <c r="M72" s="10">
        <f t="shared" si="28"/>
        <v>45781</v>
      </c>
      <c r="N72">
        <f>N71+B72/CleElumSpringChinook!$D$4</f>
        <v>0.84782274196030161</v>
      </c>
      <c r="O72">
        <f>O71+C72/CleElumSpringChinook!$D$5</f>
        <v>0.89154457722886127</v>
      </c>
      <c r="P72">
        <f>P71+D72/CleElumSpringChinook!$D$13</f>
        <v>1.9194300650914878E-2</v>
      </c>
      <c r="Q72">
        <f>Q71+E72/CleElumSpringChinook!$D$13</f>
        <v>3.5749064630208591E-2</v>
      </c>
      <c r="R72">
        <f>R71+F72/CleElumSpringChinook!$D$13</f>
        <v>2.0962533955204751E-2</v>
      </c>
      <c r="S72">
        <f>S71+G72/CleElumSpringChinook!$D$13</f>
        <v>1.3146430218850903E-2</v>
      </c>
      <c r="T72">
        <f>T71+H72/CleElumSpringChinook!$D$13</f>
        <v>5.7403515965352885E-3</v>
      </c>
      <c r="U72">
        <f>U71+I72/CleElumSpringChinook!$D$13</f>
        <v>4.7409153810670911E-3</v>
      </c>
      <c r="V72">
        <f t="shared" si="29"/>
        <v>1.048126697760238E-2</v>
      </c>
      <c r="W72">
        <f>W71+J72/CleElumSpringChinook!$D$13</f>
        <v>6.9191737993952126E-4</v>
      </c>
    </row>
    <row r="73" spans="1:23">
      <c r="A73" s="10">
        <v>45782</v>
      </c>
      <c r="E73">
        <v>2</v>
      </c>
      <c r="F73">
        <v>3</v>
      </c>
      <c r="G73">
        <v>1</v>
      </c>
      <c r="H73">
        <v>17</v>
      </c>
      <c r="I73">
        <v>7</v>
      </c>
      <c r="J73">
        <v>8</v>
      </c>
      <c r="M73" s="10">
        <f t="shared" si="28"/>
        <v>45782</v>
      </c>
      <c r="N73">
        <f>N72+B73/CleElumSpringChinook!$D$4</f>
        <v>0.84782274196030161</v>
      </c>
      <c r="O73">
        <f>O72+C73/CleElumSpringChinook!$D$5</f>
        <v>0.89154457722886127</v>
      </c>
      <c r="P73">
        <f>P72+D73/CleElumSpringChinook!$D$13</f>
        <v>1.9194300650914878E-2</v>
      </c>
      <c r="Q73">
        <f>Q72+E73/CleElumSpringChinook!$D$13</f>
        <v>3.5800317769463373E-2</v>
      </c>
      <c r="R73">
        <f>R72+F73/CleElumSpringChinook!$D$13</f>
        <v>2.1039413664086921E-2</v>
      </c>
      <c r="S73">
        <f>S72+G73/CleElumSpringChinook!$D$13</f>
        <v>1.3172056788478293E-2</v>
      </c>
      <c r="T73">
        <f>T72+H73/CleElumSpringChinook!$D$13</f>
        <v>6.176003280200913E-3</v>
      </c>
      <c r="U73">
        <f>U72+I73/CleElumSpringChinook!$D$13</f>
        <v>4.9203013684588192E-3</v>
      </c>
      <c r="V73">
        <f t="shared" si="29"/>
        <v>1.1096304648659731E-2</v>
      </c>
      <c r="W73">
        <f>W72+J73/CleElumSpringChinook!$D$13</f>
        <v>8.9692993695863869E-4</v>
      </c>
    </row>
    <row r="74" spans="1:23">
      <c r="A74" s="10">
        <v>45783</v>
      </c>
      <c r="D74">
        <v>2</v>
      </c>
      <c r="E74">
        <v>3</v>
      </c>
      <c r="F74">
        <v>1</v>
      </c>
      <c r="G74">
        <v>5</v>
      </c>
      <c r="H74">
        <v>14</v>
      </c>
      <c r="I74">
        <v>7</v>
      </c>
      <c r="J74">
        <v>4</v>
      </c>
      <c r="M74" s="10">
        <f t="shared" ref="M74:M75" si="30">A74</f>
        <v>45783</v>
      </c>
      <c r="N74">
        <f>N73+B74/CleElumSpringChinook!$D$4</f>
        <v>0.84782274196030161</v>
      </c>
      <c r="O74">
        <f>O73+C74/CleElumSpringChinook!$D$5</f>
        <v>0.89154457722886127</v>
      </c>
      <c r="P74">
        <f>P73+D74/CleElumSpringChinook!$D$13</f>
        <v>1.9245553790169657E-2</v>
      </c>
      <c r="Q74">
        <f>Q73+E74/CleElumSpringChinook!$D$13</f>
        <v>3.5877197478345543E-2</v>
      </c>
      <c r="R74">
        <f>R73+F74/CleElumSpringChinook!$D$13</f>
        <v>2.1065040233714312E-2</v>
      </c>
      <c r="S74">
        <f>S73+G74/CleElumSpringChinook!$D$13</f>
        <v>1.3300189636615242E-2</v>
      </c>
      <c r="T74">
        <f>T73+H74/CleElumSpringChinook!$D$13</f>
        <v>6.5347752549843683E-3</v>
      </c>
      <c r="U74">
        <f>U73+I74/CleElumSpringChinook!$D$13</f>
        <v>5.0996873558505473E-3</v>
      </c>
      <c r="V74">
        <f t="shared" ref="V74:V75" si="31">T74+U74</f>
        <v>1.1634462610834916E-2</v>
      </c>
      <c r="W74">
        <f>W73+J74/CleElumSpringChinook!$D$13</f>
        <v>9.9943621546819735E-4</v>
      </c>
    </row>
    <row r="75" spans="1:23">
      <c r="A75" s="10">
        <v>45784</v>
      </c>
      <c r="E75">
        <v>2</v>
      </c>
      <c r="F75">
        <v>2</v>
      </c>
      <c r="G75">
        <v>7</v>
      </c>
      <c r="H75">
        <v>11</v>
      </c>
      <c r="I75">
        <v>5</v>
      </c>
      <c r="J75">
        <v>9</v>
      </c>
      <c r="M75" s="10">
        <f t="shared" si="30"/>
        <v>45784</v>
      </c>
      <c r="N75">
        <f>N74+B75/CleElumSpringChinook!$D$4</f>
        <v>0.84782274196030161</v>
      </c>
      <c r="O75">
        <f>O74+C75/CleElumSpringChinook!$D$5</f>
        <v>0.89154457722886127</v>
      </c>
      <c r="P75">
        <f>P74+D75/CleElumSpringChinook!$D$13</f>
        <v>1.9245553790169657E-2</v>
      </c>
      <c r="Q75">
        <f>Q74+E75/CleElumSpringChinook!$D$13</f>
        <v>3.5928450617600326E-2</v>
      </c>
      <c r="R75">
        <f>R74+F75/CleElumSpringChinook!$D$13</f>
        <v>2.1116293372969091E-2</v>
      </c>
      <c r="S75">
        <f>S74+G75/CleElumSpringChinook!$D$13</f>
        <v>1.347957562400697E-2</v>
      </c>
      <c r="T75">
        <f>T74+H75/CleElumSpringChinook!$D$13</f>
        <v>6.8166675208856551E-3</v>
      </c>
      <c r="U75">
        <f>U74+I75/CleElumSpringChinook!$D$13</f>
        <v>5.2278202039874955E-3</v>
      </c>
      <c r="V75">
        <f t="shared" si="31"/>
        <v>1.2044487724873151E-2</v>
      </c>
      <c r="W75">
        <f>W74+J75/CleElumSpringChinook!$D$13</f>
        <v>1.2300753421147044E-3</v>
      </c>
    </row>
    <row r="76" spans="1:23">
      <c r="A76" s="10">
        <v>45785</v>
      </c>
      <c r="E76">
        <v>7</v>
      </c>
      <c r="F76">
        <v>1</v>
      </c>
      <c r="G76">
        <v>1</v>
      </c>
      <c r="H76">
        <v>1</v>
      </c>
      <c r="I76">
        <v>1</v>
      </c>
      <c r="J76">
        <v>4</v>
      </c>
      <c r="M76" s="10">
        <f t="shared" ref="M76:M77" si="32">A76</f>
        <v>45785</v>
      </c>
      <c r="N76">
        <f>N75+B76/CleElumSpringChinook!$D$4</f>
        <v>0.84782274196030161</v>
      </c>
      <c r="O76">
        <f>O75+C76/CleElumSpringChinook!$D$5</f>
        <v>0.89154457722886127</v>
      </c>
      <c r="P76">
        <f>P75+D76/CleElumSpringChinook!$D$13</f>
        <v>1.9245553790169657E-2</v>
      </c>
      <c r="Q76">
        <f>Q75+E76/CleElumSpringChinook!$D$13</f>
        <v>3.6107836604992054E-2</v>
      </c>
      <c r="R76">
        <f>R75+F76/CleElumSpringChinook!$D$13</f>
        <v>2.1141919942596482E-2</v>
      </c>
      <c r="S76">
        <f>S75+G76/CleElumSpringChinook!$D$13</f>
        <v>1.3505202193634359E-2</v>
      </c>
      <c r="T76">
        <f>T75+H76/CleElumSpringChinook!$D$13</f>
        <v>6.8422940905130446E-3</v>
      </c>
      <c r="U76">
        <f>U75+I76/CleElumSpringChinook!$D$13</f>
        <v>5.253446773614885E-3</v>
      </c>
      <c r="V76">
        <f t="shared" ref="V76:V77" si="33">T76+U76</f>
        <v>1.209574086412793E-2</v>
      </c>
      <c r="W76">
        <f>W75+J76/CleElumSpringChinook!$D$13</f>
        <v>1.3325816206242631E-3</v>
      </c>
    </row>
    <row r="77" spans="1:23">
      <c r="A77" s="10">
        <v>45786</v>
      </c>
      <c r="D77">
        <v>1</v>
      </c>
      <c r="E77">
        <v>8</v>
      </c>
      <c r="G77">
        <v>2</v>
      </c>
      <c r="H77">
        <v>3</v>
      </c>
      <c r="I77">
        <v>4</v>
      </c>
      <c r="M77" s="10">
        <f t="shared" si="32"/>
        <v>45786</v>
      </c>
      <c r="N77">
        <f>N76+B77/CleElumSpringChinook!$D$4</f>
        <v>0.84782274196030161</v>
      </c>
      <c r="O77">
        <f>O76+C77/CleElumSpringChinook!$D$5</f>
        <v>0.89154457722886127</v>
      </c>
      <c r="P77">
        <f>P76+D77/CleElumSpringChinook!$D$13</f>
        <v>1.9271180359797049E-2</v>
      </c>
      <c r="Q77">
        <f>Q76+E77/CleElumSpringChinook!$D$13</f>
        <v>3.631284916201117E-2</v>
      </c>
      <c r="R77">
        <f>R76+F77/CleElumSpringChinook!$D$13</f>
        <v>2.1141919942596482E-2</v>
      </c>
      <c r="S77">
        <f>S76+G77/CleElumSpringChinook!$D$13</f>
        <v>1.3556455332889138E-2</v>
      </c>
      <c r="T77">
        <f>T76+H77/CleElumSpringChinook!$D$13</f>
        <v>6.9191737993952139E-3</v>
      </c>
      <c r="U77">
        <f>U76+I77/CleElumSpringChinook!$D$13</f>
        <v>5.3559530521244438E-3</v>
      </c>
      <c r="V77">
        <f t="shared" si="33"/>
        <v>1.2275126851519658E-2</v>
      </c>
      <c r="W77">
        <f>W76+J77/CleElumSpringChinook!$D$13</f>
        <v>1.3325816206242631E-3</v>
      </c>
    </row>
    <row r="78" spans="1:23">
      <c r="A78" s="10">
        <v>45787</v>
      </c>
      <c r="D78">
        <v>2</v>
      </c>
      <c r="E78">
        <v>2</v>
      </c>
      <c r="G78">
        <v>1</v>
      </c>
      <c r="H78">
        <v>1</v>
      </c>
      <c r="I78">
        <v>4</v>
      </c>
      <c r="M78" s="10">
        <f t="shared" ref="M78:M80" si="34">A78</f>
        <v>45787</v>
      </c>
      <c r="N78">
        <f>N77+B78/CleElumSpringChinook!$D$4</f>
        <v>0.84782274196030161</v>
      </c>
      <c r="O78">
        <f>O77+C78/CleElumSpringChinook!$D$5</f>
        <v>0.89154457722886127</v>
      </c>
      <c r="P78">
        <f>P77+D78/CleElumSpringChinook!$D$13</f>
        <v>1.9322433499051828E-2</v>
      </c>
      <c r="Q78">
        <f>Q77+E78/CleElumSpringChinook!$D$13</f>
        <v>3.6364102301265952E-2</v>
      </c>
      <c r="R78">
        <f>R77+F78/CleElumSpringChinook!$D$13</f>
        <v>2.1141919942596482E-2</v>
      </c>
      <c r="S78">
        <f>S77+G78/CleElumSpringChinook!$D$13</f>
        <v>1.3582081902516528E-2</v>
      </c>
      <c r="T78">
        <f>T77+H78/CleElumSpringChinook!$D$13</f>
        <v>6.9448003690226034E-3</v>
      </c>
      <c r="U78">
        <f>U77+I78/CleElumSpringChinook!$D$13</f>
        <v>5.4584593306340025E-3</v>
      </c>
      <c r="V78">
        <f t="shared" ref="V78:V80" si="35">T78+U78</f>
        <v>1.2403259699656607E-2</v>
      </c>
      <c r="W78">
        <f>W77+J78/CleElumSpringChinook!$D$13</f>
        <v>1.3325816206242631E-3</v>
      </c>
    </row>
    <row r="79" spans="1:23">
      <c r="A79" s="10">
        <v>45788</v>
      </c>
      <c r="D79">
        <v>3</v>
      </c>
      <c r="E79">
        <v>5</v>
      </c>
      <c r="G79">
        <v>4</v>
      </c>
      <c r="H79">
        <v>2</v>
      </c>
      <c r="I79">
        <v>2</v>
      </c>
      <c r="J79">
        <v>2</v>
      </c>
      <c r="M79" s="10">
        <f t="shared" si="34"/>
        <v>45788</v>
      </c>
      <c r="N79">
        <f>N78+B79/CleElumSpringChinook!$D$4</f>
        <v>0.84782274196030161</v>
      </c>
      <c r="O79">
        <f>O78+C79/CleElumSpringChinook!$D$5</f>
        <v>0.89154457722886127</v>
      </c>
      <c r="P79">
        <f>P78+D79/CleElumSpringChinook!$D$13</f>
        <v>1.9399313207933998E-2</v>
      </c>
      <c r="Q79">
        <f>Q78+E79/CleElumSpringChinook!$D$13</f>
        <v>3.6492235149402898E-2</v>
      </c>
      <c r="R79">
        <f>R78+F79/CleElumSpringChinook!$D$13</f>
        <v>2.1141919942596482E-2</v>
      </c>
      <c r="S79">
        <f>S78+G79/CleElumSpringChinook!$D$13</f>
        <v>1.3684588181026086E-2</v>
      </c>
      <c r="T79">
        <f>T78+H79/CleElumSpringChinook!$D$13</f>
        <v>6.9960535082773823E-3</v>
      </c>
      <c r="U79">
        <f>U78+I79/CleElumSpringChinook!$D$13</f>
        <v>5.5097124698887815E-3</v>
      </c>
      <c r="V79">
        <f t="shared" si="35"/>
        <v>1.2505765978166165E-2</v>
      </c>
      <c r="W79">
        <f>W78+J79/CleElumSpringChinook!$D$13</f>
        <v>1.3838347598790425E-3</v>
      </c>
    </row>
    <row r="80" spans="1:23">
      <c r="A80" s="10">
        <v>45789</v>
      </c>
      <c r="D80">
        <v>2</v>
      </c>
      <c r="E80">
        <v>10</v>
      </c>
      <c r="G80">
        <v>1</v>
      </c>
      <c r="H80">
        <v>2</v>
      </c>
      <c r="I80">
        <v>1</v>
      </c>
      <c r="J80">
        <v>1</v>
      </c>
      <c r="M80" s="10">
        <f t="shared" si="34"/>
        <v>45789</v>
      </c>
      <c r="N80">
        <f>N79+B80/CleElumSpringChinook!$D$4</f>
        <v>0.84782274196030161</v>
      </c>
      <c r="O80">
        <f>O79+C80/CleElumSpringChinook!$D$5</f>
        <v>0.89154457722886127</v>
      </c>
      <c r="P80">
        <f>P79+D80/CleElumSpringChinook!$D$13</f>
        <v>1.9450566347188777E-2</v>
      </c>
      <c r="Q80">
        <f>Q79+E80/CleElumSpringChinook!$D$13</f>
        <v>3.6748500845676796E-2</v>
      </c>
      <c r="R80">
        <f>R79+F80/CleElumSpringChinook!$D$13</f>
        <v>2.1141919942596482E-2</v>
      </c>
      <c r="S80">
        <f>S79+G80/CleElumSpringChinook!$D$13</f>
        <v>1.3710214750653475E-2</v>
      </c>
      <c r="T80">
        <f>T79+H80/CleElumSpringChinook!$D$13</f>
        <v>7.0473066475321613E-3</v>
      </c>
      <c r="U80">
        <f>U79+I80/CleElumSpringChinook!$D$13</f>
        <v>5.5353390395161709E-3</v>
      </c>
      <c r="V80">
        <f t="shared" si="35"/>
        <v>1.2582645687048331E-2</v>
      </c>
      <c r="W80">
        <f>W79+J80/CleElumSpringChinook!$D$13</f>
        <v>1.4094613295064322E-3</v>
      </c>
    </row>
    <row r="81" spans="1:23">
      <c r="A81" s="10">
        <v>45790</v>
      </c>
      <c r="D81">
        <v>1</v>
      </c>
      <c r="E81">
        <v>16</v>
      </c>
      <c r="I81">
        <v>1</v>
      </c>
      <c r="M81" s="10">
        <f t="shared" ref="M81:M82" si="36">A81</f>
        <v>45790</v>
      </c>
      <c r="N81">
        <f>N80+B81/CleElumSpringChinook!$D$4</f>
        <v>0.84782274196030161</v>
      </c>
      <c r="O81">
        <f>O80+C81/CleElumSpringChinook!$D$5</f>
        <v>0.89154457722886127</v>
      </c>
      <c r="P81">
        <f>P80+D81/CleElumSpringChinook!$D$13</f>
        <v>1.9476192916816168E-2</v>
      </c>
      <c r="Q81">
        <f>Q80+E81/CleElumSpringChinook!$D$13</f>
        <v>3.7158525959715027E-2</v>
      </c>
      <c r="R81">
        <f>R80+F81/CleElumSpringChinook!$D$13</f>
        <v>2.1141919942596482E-2</v>
      </c>
      <c r="S81">
        <f>S80+G81/CleElumSpringChinook!$D$13</f>
        <v>1.3710214750653475E-2</v>
      </c>
      <c r="T81">
        <f>T80+H81/CleElumSpringChinook!$D$13</f>
        <v>7.0473066475321613E-3</v>
      </c>
      <c r="U81">
        <f>U80+I81/CleElumSpringChinook!$D$13</f>
        <v>5.5609656091435604E-3</v>
      </c>
      <c r="V81">
        <f t="shared" ref="V81:V82" si="37">T81+U81</f>
        <v>1.2608272256675723E-2</v>
      </c>
      <c r="W81">
        <f>W80+J81/CleElumSpringChinook!$D$13</f>
        <v>1.4094613295064322E-3</v>
      </c>
    </row>
    <row r="82" spans="1:23">
      <c r="A82" s="10">
        <v>45791</v>
      </c>
      <c r="E82">
        <v>6</v>
      </c>
      <c r="J82">
        <v>1</v>
      </c>
      <c r="M82" s="10">
        <f t="shared" si="36"/>
        <v>45791</v>
      </c>
      <c r="N82">
        <f>N81+B82/CleElumSpringChinook!$D$4</f>
        <v>0.84782274196030161</v>
      </c>
      <c r="O82">
        <f>O81+C82/CleElumSpringChinook!$D$5</f>
        <v>0.89154457722886127</v>
      </c>
      <c r="P82">
        <f>P81+D82/CleElumSpringChinook!$D$13</f>
        <v>1.9476192916816168E-2</v>
      </c>
      <c r="Q82">
        <f>Q81+E82/CleElumSpringChinook!$D$13</f>
        <v>3.7312285377479368E-2</v>
      </c>
      <c r="R82">
        <f>R81+F82/CleElumSpringChinook!$D$13</f>
        <v>2.1141919942596482E-2</v>
      </c>
      <c r="S82">
        <f>S81+G82/CleElumSpringChinook!$D$13</f>
        <v>1.3710214750653475E-2</v>
      </c>
      <c r="T82">
        <f>T81+H82/CleElumSpringChinook!$D$13</f>
        <v>7.0473066475321613E-3</v>
      </c>
      <c r="U82">
        <f>U81+I82/CleElumSpringChinook!$D$13</f>
        <v>5.5609656091435604E-3</v>
      </c>
      <c r="V82">
        <f t="shared" si="37"/>
        <v>1.2608272256675723E-2</v>
      </c>
      <c r="W82">
        <f>W81+J82/CleElumSpringChinook!$D$13</f>
        <v>1.4350878991338219E-3</v>
      </c>
    </row>
    <row r="83" spans="1:23">
      <c r="A83" s="10">
        <v>45792</v>
      </c>
      <c r="E83">
        <v>8</v>
      </c>
      <c r="H83">
        <v>1</v>
      </c>
      <c r="M83" s="10">
        <f t="shared" ref="M83" si="38">A83</f>
        <v>45792</v>
      </c>
      <c r="N83">
        <f>N82+B83/CleElumSpringChinook!$D$4</f>
        <v>0.84782274196030161</v>
      </c>
      <c r="O83">
        <f>O82+C83/CleElumSpringChinook!$D$5</f>
        <v>0.89154457722886127</v>
      </c>
      <c r="P83">
        <f>P82+D83/CleElumSpringChinook!$D$13</f>
        <v>1.9476192916816168E-2</v>
      </c>
      <c r="Q83">
        <f>Q82+E83/CleElumSpringChinook!$D$13</f>
        <v>3.7517297934498484E-2</v>
      </c>
      <c r="R83">
        <f>R82+F83/CleElumSpringChinook!$D$13</f>
        <v>2.1141919942596482E-2</v>
      </c>
      <c r="S83">
        <f>S82+G83/CleElumSpringChinook!$D$13</f>
        <v>1.3710214750653475E-2</v>
      </c>
      <c r="T83">
        <f>T82+H83/CleElumSpringChinook!$D$13</f>
        <v>7.0729332171595508E-3</v>
      </c>
      <c r="U83">
        <f>U82+I83/CleElumSpringChinook!$D$13</f>
        <v>5.5609656091435604E-3</v>
      </c>
      <c r="V83">
        <f t="shared" ref="V83" si="39">T83+U83</f>
        <v>1.263389882630311E-2</v>
      </c>
      <c r="W83">
        <f>W82+J83/CleElumSpringChinook!$D$13</f>
        <v>1.4350878991338219E-3</v>
      </c>
    </row>
    <row r="84" spans="1:23">
      <c r="A84" s="10">
        <v>45793</v>
      </c>
      <c r="D84">
        <v>2</v>
      </c>
      <c r="E84">
        <v>6</v>
      </c>
      <c r="M84" s="10">
        <f t="shared" ref="M84:M87" si="40">A84</f>
        <v>45793</v>
      </c>
      <c r="N84">
        <f>N83+B84/CleElumSpringChinook!$D$4</f>
        <v>0.84782274196030161</v>
      </c>
      <c r="O84">
        <f>O83+C84/CleElumSpringChinook!$D$5</f>
        <v>0.89154457722886127</v>
      </c>
      <c r="P84">
        <f>P83+D84/CleElumSpringChinook!$D$13</f>
        <v>1.9527446056070947E-2</v>
      </c>
      <c r="Q84">
        <f>Q83+E84/CleElumSpringChinook!$D$13</f>
        <v>3.7671057352262824E-2</v>
      </c>
      <c r="R84">
        <f>R83+F84/CleElumSpringChinook!$D$13</f>
        <v>2.1141919942596482E-2</v>
      </c>
      <c r="S84">
        <f>S83+G84/CleElumSpringChinook!$D$13</f>
        <v>1.3710214750653475E-2</v>
      </c>
      <c r="T84">
        <f>T83+H84/CleElumSpringChinook!$D$13</f>
        <v>7.0729332171595508E-3</v>
      </c>
      <c r="U84">
        <f>U83+I84/CleElumSpringChinook!$D$13</f>
        <v>5.5609656091435604E-3</v>
      </c>
      <c r="V84">
        <f t="shared" ref="V84:V87" si="41">T84+U84</f>
        <v>1.263389882630311E-2</v>
      </c>
      <c r="W84">
        <f>W83+J84/CleElumSpringChinook!$D$13</f>
        <v>1.4350878991338219E-3</v>
      </c>
    </row>
    <row r="85" spans="1:23">
      <c r="A85" s="10">
        <v>45794</v>
      </c>
      <c r="D85">
        <v>1</v>
      </c>
      <c r="E85">
        <v>6</v>
      </c>
      <c r="G85">
        <v>1</v>
      </c>
      <c r="M85" s="10">
        <f t="shared" si="40"/>
        <v>45794</v>
      </c>
      <c r="N85">
        <f>N84+B85/CleElumSpringChinook!$D$4</f>
        <v>0.84782274196030161</v>
      </c>
      <c r="O85">
        <f>O84+C85/CleElumSpringChinook!$D$5</f>
        <v>0.89154457722886127</v>
      </c>
      <c r="P85">
        <f>P84+D85/CleElumSpringChinook!$D$13</f>
        <v>1.9553072625698338E-2</v>
      </c>
      <c r="Q85">
        <f>Q84+E85/CleElumSpringChinook!$D$13</f>
        <v>3.7824816770027164E-2</v>
      </c>
      <c r="R85">
        <f>R84+F85/CleElumSpringChinook!$D$13</f>
        <v>2.1141919942596482E-2</v>
      </c>
      <c r="S85">
        <f>S84+G85/CleElumSpringChinook!$D$13</f>
        <v>1.3735841320280865E-2</v>
      </c>
      <c r="T85">
        <f>T84+H85/CleElumSpringChinook!$D$13</f>
        <v>7.0729332171595508E-3</v>
      </c>
      <c r="U85">
        <f>U84+I85/CleElumSpringChinook!$D$13</f>
        <v>5.5609656091435604E-3</v>
      </c>
      <c r="V85">
        <f t="shared" si="41"/>
        <v>1.263389882630311E-2</v>
      </c>
      <c r="W85">
        <f>W84+J85/CleElumSpringChinook!$D$13</f>
        <v>1.4350878991338219E-3</v>
      </c>
    </row>
    <row r="86" spans="1:23">
      <c r="A86" s="10">
        <v>45795</v>
      </c>
      <c r="E86">
        <v>7</v>
      </c>
      <c r="M86" s="10">
        <f t="shared" si="40"/>
        <v>45795</v>
      </c>
      <c r="N86">
        <f>N85+B86/CleElumSpringChinook!$D$4</f>
        <v>0.84782274196030161</v>
      </c>
      <c r="O86">
        <f>O85+C86/CleElumSpringChinook!$D$5</f>
        <v>0.89154457722886127</v>
      </c>
      <c r="P86">
        <f>P85+D86/CleElumSpringChinook!$D$13</f>
        <v>1.9553072625698338E-2</v>
      </c>
      <c r="Q86">
        <f>Q85+E86/CleElumSpringChinook!$D$13</f>
        <v>3.8004202757418892E-2</v>
      </c>
      <c r="R86">
        <f>R85+F86/CleElumSpringChinook!$D$13</f>
        <v>2.1141919942596482E-2</v>
      </c>
      <c r="S86">
        <f>S85+G86/CleElumSpringChinook!$D$13</f>
        <v>1.3735841320280865E-2</v>
      </c>
      <c r="T86">
        <f>T85+H86/CleElumSpringChinook!$D$13</f>
        <v>7.0729332171595508E-3</v>
      </c>
      <c r="U86">
        <f>U85+I86/CleElumSpringChinook!$D$13</f>
        <v>5.5609656091435604E-3</v>
      </c>
      <c r="V86">
        <f t="shared" si="41"/>
        <v>1.263389882630311E-2</v>
      </c>
      <c r="W86">
        <f>W85+J86/CleElumSpringChinook!$D$13</f>
        <v>1.4350878991338219E-3</v>
      </c>
    </row>
    <row r="87" spans="1:23">
      <c r="A87" s="10">
        <v>45796</v>
      </c>
      <c r="E87">
        <v>7</v>
      </c>
      <c r="M87" s="10">
        <f t="shared" si="40"/>
        <v>45796</v>
      </c>
      <c r="N87">
        <f>N86+B87/CleElumSpringChinook!$D$4</f>
        <v>0.84782274196030161</v>
      </c>
      <c r="O87">
        <f>O86+C87/CleElumSpringChinook!$D$5</f>
        <v>0.89154457722886127</v>
      </c>
      <c r="P87">
        <f>P86+D87/CleElumSpringChinook!$D$13</f>
        <v>1.9553072625698338E-2</v>
      </c>
      <c r="Q87">
        <f>Q86+E87/CleElumSpringChinook!$D$13</f>
        <v>3.818358874481062E-2</v>
      </c>
      <c r="R87">
        <f>R86+F87/CleElumSpringChinook!$D$13</f>
        <v>2.1141919942596482E-2</v>
      </c>
      <c r="S87">
        <f>S86+G87/CleElumSpringChinook!$D$13</f>
        <v>1.3735841320280865E-2</v>
      </c>
      <c r="T87">
        <f>T86+H87/CleElumSpringChinook!$D$13</f>
        <v>7.0729332171595508E-3</v>
      </c>
      <c r="U87">
        <f>U86+I87/CleElumSpringChinook!$D$13</f>
        <v>5.5609656091435604E-3</v>
      </c>
      <c r="V87">
        <f t="shared" si="41"/>
        <v>1.263389882630311E-2</v>
      </c>
      <c r="W87">
        <f>W86+J87/CleElumSpringChinook!$D$13</f>
        <v>1.4350878991338219E-3</v>
      </c>
    </row>
    <row r="88" spans="1:23">
      <c r="A88" s="10">
        <v>45797</v>
      </c>
      <c r="E88">
        <v>3</v>
      </c>
      <c r="G88">
        <v>1</v>
      </c>
      <c r="M88" s="10">
        <f t="shared" ref="M88:M89" si="42">A88</f>
        <v>45797</v>
      </c>
      <c r="N88">
        <f>N87+B88/CleElumSpringChinook!$D$4</f>
        <v>0.84782274196030161</v>
      </c>
      <c r="O88">
        <f>O87+C88/CleElumSpringChinook!$D$5</f>
        <v>0.89154457722886127</v>
      </c>
      <c r="P88">
        <f>P87+D88/CleElumSpringChinook!$D$13</f>
        <v>1.9553072625698338E-2</v>
      </c>
      <c r="Q88">
        <f>Q87+E88/CleElumSpringChinook!$D$13</f>
        <v>3.8260468453692791E-2</v>
      </c>
      <c r="R88">
        <f>R87+F88/CleElumSpringChinook!$D$13</f>
        <v>2.1141919942596482E-2</v>
      </c>
      <c r="S88">
        <f>S87+G88/CleElumSpringChinook!$D$13</f>
        <v>1.3761467889908254E-2</v>
      </c>
      <c r="T88">
        <f>T87+H88/CleElumSpringChinook!$D$13</f>
        <v>7.0729332171595508E-3</v>
      </c>
      <c r="U88">
        <f>U87+I88/CleElumSpringChinook!$D$13</f>
        <v>5.5609656091435604E-3</v>
      </c>
      <c r="V88">
        <f t="shared" ref="V88:V89" si="43">T88+U88</f>
        <v>1.263389882630311E-2</v>
      </c>
      <c r="W88">
        <f>W87+J88/CleElumSpringChinook!$D$13</f>
        <v>1.4350878991338219E-3</v>
      </c>
    </row>
    <row r="89" spans="1:23">
      <c r="A89" s="10">
        <v>45798</v>
      </c>
      <c r="E89">
        <v>1</v>
      </c>
      <c r="M89" s="10">
        <f t="shared" si="42"/>
        <v>45798</v>
      </c>
      <c r="N89">
        <f>N88+B89/CleElumSpringChinook!$D$4</f>
        <v>0.84782274196030161</v>
      </c>
      <c r="O89">
        <f>O88+C89/CleElumSpringChinook!$D$5</f>
        <v>0.89154457722886127</v>
      </c>
      <c r="P89">
        <f>P88+D89/CleElumSpringChinook!$D$13</f>
        <v>1.9553072625698338E-2</v>
      </c>
      <c r="Q89">
        <f>Q88+E89/CleElumSpringChinook!$D$13</f>
        <v>3.8286095023320178E-2</v>
      </c>
      <c r="R89">
        <f>R88+F89/CleElumSpringChinook!$D$13</f>
        <v>2.1141919942596482E-2</v>
      </c>
      <c r="S89">
        <f>S88+G89/CleElumSpringChinook!$D$13</f>
        <v>1.3761467889908254E-2</v>
      </c>
      <c r="T89">
        <f>T88+H89/CleElumSpringChinook!$D$13</f>
        <v>7.0729332171595508E-3</v>
      </c>
      <c r="U89">
        <f>U88+I89/CleElumSpringChinook!$D$13</f>
        <v>5.5609656091435604E-3</v>
      </c>
      <c r="V89">
        <f t="shared" si="43"/>
        <v>1.263389882630311E-2</v>
      </c>
      <c r="W89">
        <f>W88+J89/CleElumSpringChinook!$D$13</f>
        <v>1.4350878991338219E-3</v>
      </c>
    </row>
    <row r="90" spans="1:23">
      <c r="A90" s="10">
        <v>45799</v>
      </c>
      <c r="E90">
        <v>3</v>
      </c>
      <c r="M90" s="10">
        <f t="shared" ref="M90:M91" si="44">A90</f>
        <v>45799</v>
      </c>
      <c r="N90">
        <f>N89+B90/CleElumSpringChinook!$D$4</f>
        <v>0.84782274196030161</v>
      </c>
      <c r="O90">
        <f>O89+C90/CleElumSpringChinook!$D$5</f>
        <v>0.89154457722886127</v>
      </c>
      <c r="P90">
        <f>P89+D90/CleElumSpringChinook!$D$13</f>
        <v>1.9553072625698338E-2</v>
      </c>
      <c r="Q90">
        <f>Q89+E90/CleElumSpringChinook!$D$13</f>
        <v>3.8362974732202348E-2</v>
      </c>
      <c r="R90">
        <f>R89+F90/CleElumSpringChinook!$D$13</f>
        <v>2.1141919942596482E-2</v>
      </c>
      <c r="S90">
        <f>S89+G90/CleElumSpringChinook!$D$13</f>
        <v>1.3761467889908254E-2</v>
      </c>
      <c r="T90">
        <f>T89+H90/CleElumSpringChinook!$D$13</f>
        <v>7.0729332171595508E-3</v>
      </c>
      <c r="U90">
        <f>U89+I90/CleElumSpringChinook!$D$13</f>
        <v>5.5609656091435604E-3</v>
      </c>
      <c r="V90">
        <f t="shared" ref="V90:V91" si="45">T90+U90</f>
        <v>1.263389882630311E-2</v>
      </c>
      <c r="W90">
        <f>W89+J90/CleElumSpringChinook!$D$13</f>
        <v>1.4350878991338219E-3</v>
      </c>
    </row>
    <row r="91" spans="1:23">
      <c r="A91" s="10">
        <v>45800</v>
      </c>
      <c r="E91">
        <v>3</v>
      </c>
      <c r="M91" s="10">
        <f t="shared" si="44"/>
        <v>45800</v>
      </c>
      <c r="N91">
        <f>N90+B91/CleElumSpringChinook!$D$4</f>
        <v>0.84782274196030161</v>
      </c>
      <c r="O91">
        <f>O90+C91/CleElumSpringChinook!$D$5</f>
        <v>0.89154457722886127</v>
      </c>
      <c r="P91">
        <f>P90+D91/CleElumSpringChinook!$D$13</f>
        <v>1.9553072625698338E-2</v>
      </c>
      <c r="Q91">
        <f>Q90+E91/CleElumSpringChinook!$D$13</f>
        <v>3.8439854441084519E-2</v>
      </c>
      <c r="R91">
        <f>R90+F91/CleElumSpringChinook!$D$13</f>
        <v>2.1141919942596482E-2</v>
      </c>
      <c r="S91">
        <f>S90+G91/CleElumSpringChinook!$D$13</f>
        <v>1.3761467889908254E-2</v>
      </c>
      <c r="T91">
        <f>T90+H91/CleElumSpringChinook!$D$13</f>
        <v>7.0729332171595508E-3</v>
      </c>
      <c r="U91">
        <f>U90+I91/CleElumSpringChinook!$D$13</f>
        <v>5.5609656091435604E-3</v>
      </c>
      <c r="V91">
        <f t="shared" si="45"/>
        <v>1.263389882630311E-2</v>
      </c>
      <c r="W91">
        <f>W90+J91/CleElumSpringChinook!$D$13</f>
        <v>1.4350878991338219E-3</v>
      </c>
    </row>
    <row r="92" spans="1:23">
      <c r="A92" s="10">
        <v>45801</v>
      </c>
      <c r="E92">
        <v>1</v>
      </c>
      <c r="M92" s="10">
        <f t="shared" ref="M92:M94" si="46">A92</f>
        <v>45801</v>
      </c>
      <c r="N92">
        <f>N91+B92/CleElumSpringChinook!$D$4</f>
        <v>0.84782274196030161</v>
      </c>
      <c r="O92">
        <f>O91+C92/CleElumSpringChinook!$D$5</f>
        <v>0.89154457722886127</v>
      </c>
      <c r="P92">
        <f>P91+D92/CleElumSpringChinook!$D$13</f>
        <v>1.9553072625698338E-2</v>
      </c>
      <c r="Q92">
        <f>Q91+E92/CleElumSpringChinook!$D$13</f>
        <v>3.8465481010711906E-2</v>
      </c>
      <c r="R92">
        <f>R91+F92/CleElumSpringChinook!$D$13</f>
        <v>2.1141919942596482E-2</v>
      </c>
      <c r="S92">
        <f>S91+G92/CleElumSpringChinook!$D$13</f>
        <v>1.3761467889908254E-2</v>
      </c>
      <c r="T92">
        <f>T91+H92/CleElumSpringChinook!$D$13</f>
        <v>7.0729332171595508E-3</v>
      </c>
      <c r="U92">
        <f>U91+I92/CleElumSpringChinook!$D$13</f>
        <v>5.5609656091435604E-3</v>
      </c>
      <c r="V92">
        <f t="shared" ref="V92:V94" si="47">T92+U92</f>
        <v>1.263389882630311E-2</v>
      </c>
      <c r="W92">
        <f>W91+J92/CleElumSpringChinook!$D$13</f>
        <v>1.4350878991338219E-3</v>
      </c>
    </row>
    <row r="93" spans="1:23">
      <c r="A93" s="10">
        <v>45802</v>
      </c>
      <c r="E93">
        <v>1</v>
      </c>
      <c r="F93">
        <v>1</v>
      </c>
      <c r="M93" s="10">
        <f t="shared" si="46"/>
        <v>45802</v>
      </c>
      <c r="N93">
        <f>N92+B93/CleElumSpringChinook!$D$4</f>
        <v>0.84782274196030161</v>
      </c>
      <c r="O93">
        <f>O92+C93/CleElumSpringChinook!$D$5</f>
        <v>0.89154457722886127</v>
      </c>
      <c r="P93">
        <f>P92+D93/CleElumSpringChinook!$D$13</f>
        <v>1.9553072625698338E-2</v>
      </c>
      <c r="Q93">
        <f>Q92+E93/CleElumSpringChinook!$D$13</f>
        <v>3.8491107580339294E-2</v>
      </c>
      <c r="R93">
        <f>R92+F93/CleElumSpringChinook!$D$13</f>
        <v>2.1167546512223873E-2</v>
      </c>
      <c r="S93">
        <f>S92+G93/CleElumSpringChinook!$D$13</f>
        <v>1.3761467889908254E-2</v>
      </c>
      <c r="T93">
        <f>T92+H93/CleElumSpringChinook!$D$13</f>
        <v>7.0729332171595508E-3</v>
      </c>
      <c r="U93">
        <f>U92+I93/CleElumSpringChinook!$D$13</f>
        <v>5.5609656091435604E-3</v>
      </c>
      <c r="V93">
        <f t="shared" si="47"/>
        <v>1.263389882630311E-2</v>
      </c>
      <c r="W93">
        <f>W92+J93/CleElumSpringChinook!$D$13</f>
        <v>1.4350878991338219E-3</v>
      </c>
    </row>
    <row r="94" spans="1:23">
      <c r="A94" s="10">
        <v>45803</v>
      </c>
      <c r="M94" s="10">
        <f t="shared" si="46"/>
        <v>45803</v>
      </c>
      <c r="N94">
        <f>N93+B94/CleElumSpringChinook!$D$4</f>
        <v>0.84782274196030161</v>
      </c>
      <c r="O94">
        <f>O93+C94/CleElumSpringChinook!$D$5</f>
        <v>0.89154457722886127</v>
      </c>
      <c r="P94">
        <f>P93+D94/CleElumSpringChinook!$D$13</f>
        <v>1.9553072625698338E-2</v>
      </c>
      <c r="Q94">
        <f>Q93+E94/CleElumSpringChinook!$D$13</f>
        <v>3.8491107580339294E-2</v>
      </c>
      <c r="R94">
        <f>R93+F94/CleElumSpringChinook!$D$13</f>
        <v>2.1167546512223873E-2</v>
      </c>
      <c r="S94">
        <f>S93+G94/CleElumSpringChinook!$D$13</f>
        <v>1.3761467889908254E-2</v>
      </c>
      <c r="T94">
        <f>T93+H94/CleElumSpringChinook!$D$13</f>
        <v>7.0729332171595508E-3</v>
      </c>
      <c r="U94">
        <f>U93+I94/CleElumSpringChinook!$D$13</f>
        <v>5.5609656091435604E-3</v>
      </c>
      <c r="V94">
        <f t="shared" si="47"/>
        <v>1.263389882630311E-2</v>
      </c>
      <c r="W94">
        <f>W93+J94/CleElumSpringChinook!$D$13</f>
        <v>1.4350878991338219E-3</v>
      </c>
    </row>
    <row r="95" spans="1:23">
      <c r="A95" s="10">
        <v>45804</v>
      </c>
      <c r="E95">
        <v>1</v>
      </c>
      <c r="M95" s="10">
        <f t="shared" ref="M95:M97" si="48">A95</f>
        <v>45804</v>
      </c>
      <c r="N95">
        <f>N94+B95/CleElumSpringChinook!$D$4</f>
        <v>0.84782274196030161</v>
      </c>
      <c r="O95">
        <f>O94+C95/CleElumSpringChinook!$D$5</f>
        <v>0.89154457722886127</v>
      </c>
      <c r="P95">
        <f>P94+D95/CleElumSpringChinook!$D$13</f>
        <v>1.9553072625698338E-2</v>
      </c>
      <c r="Q95">
        <f>Q94+E95/CleElumSpringChinook!$D$13</f>
        <v>3.8516734149966682E-2</v>
      </c>
      <c r="R95">
        <f>R94+F95/CleElumSpringChinook!$D$13</f>
        <v>2.1167546512223873E-2</v>
      </c>
      <c r="S95">
        <f>S94+G95/CleElumSpringChinook!$D$13</f>
        <v>1.3761467889908254E-2</v>
      </c>
      <c r="T95">
        <f>T94+H95/CleElumSpringChinook!$D$13</f>
        <v>7.0729332171595508E-3</v>
      </c>
      <c r="U95">
        <f>U94+I95/CleElumSpringChinook!$D$13</f>
        <v>5.5609656091435604E-3</v>
      </c>
      <c r="V95">
        <f t="shared" ref="V95:V97" si="49">T95+U95</f>
        <v>1.263389882630311E-2</v>
      </c>
      <c r="W95">
        <f>W94+J95/CleElumSpringChinook!$D$13</f>
        <v>1.4350878991338219E-3</v>
      </c>
    </row>
    <row r="96" spans="1:23">
      <c r="A96" s="10">
        <v>45805</v>
      </c>
      <c r="D96">
        <v>1</v>
      </c>
      <c r="I96">
        <v>1</v>
      </c>
      <c r="M96" s="10">
        <f t="shared" si="48"/>
        <v>45805</v>
      </c>
      <c r="N96">
        <f>N95+B96/CleElumSpringChinook!$D$4</f>
        <v>0.84782274196030161</v>
      </c>
      <c r="O96">
        <f>O95+C96/CleElumSpringChinook!$D$5</f>
        <v>0.89154457722886127</v>
      </c>
      <c r="P96">
        <f>P95+D96/CleElumSpringChinook!$D$13</f>
        <v>1.9578699195325729E-2</v>
      </c>
      <c r="Q96">
        <f>Q95+E96/CleElumSpringChinook!$D$13</f>
        <v>3.8516734149966682E-2</v>
      </c>
      <c r="R96">
        <f>R95+F96/CleElumSpringChinook!$D$13</f>
        <v>2.1167546512223873E-2</v>
      </c>
      <c r="S96">
        <f>S95+G96/CleElumSpringChinook!$D$13</f>
        <v>1.3761467889908254E-2</v>
      </c>
      <c r="T96">
        <f>T95+H96/CleElumSpringChinook!$D$13</f>
        <v>7.0729332171595508E-3</v>
      </c>
      <c r="U96">
        <f>U95+I96/CleElumSpringChinook!$D$13</f>
        <v>5.5865921787709499E-3</v>
      </c>
      <c r="V96">
        <f t="shared" si="49"/>
        <v>1.2659525395930502E-2</v>
      </c>
      <c r="W96">
        <f>W95+J96/CleElumSpringChinook!$D$13</f>
        <v>1.4350878991338219E-3</v>
      </c>
    </row>
    <row r="97" spans="1:23">
      <c r="A97" s="10">
        <v>45806</v>
      </c>
      <c r="M97" s="10">
        <f t="shared" si="48"/>
        <v>45806</v>
      </c>
      <c r="N97">
        <f>N96+B97/CleElumSpringChinook!$D$4</f>
        <v>0.84782274196030161</v>
      </c>
      <c r="O97">
        <f>O96+C97/CleElumSpringChinook!$D$5</f>
        <v>0.89154457722886127</v>
      </c>
      <c r="P97">
        <f>P96+D97/CleElumSpringChinook!$D$13</f>
        <v>1.9578699195325729E-2</v>
      </c>
      <c r="Q97">
        <f>Q96+E97/CleElumSpringChinook!$D$13</f>
        <v>3.8516734149966682E-2</v>
      </c>
      <c r="R97">
        <f>R96+F97/CleElumSpringChinook!$D$13</f>
        <v>2.1167546512223873E-2</v>
      </c>
      <c r="S97">
        <f>S96+G97/CleElumSpringChinook!$D$13</f>
        <v>1.3761467889908254E-2</v>
      </c>
      <c r="T97">
        <f>T96+H97/CleElumSpringChinook!$D$13</f>
        <v>7.0729332171595508E-3</v>
      </c>
      <c r="U97">
        <f>U96+I97/CleElumSpringChinook!$D$13</f>
        <v>5.5865921787709499E-3</v>
      </c>
      <c r="V97">
        <f t="shared" si="49"/>
        <v>1.2659525395930502E-2</v>
      </c>
      <c r="W97">
        <f>W96+J97/CleElumSpringChinook!$D$13</f>
        <v>1.4350878991338219E-3</v>
      </c>
    </row>
    <row r="98" spans="1:23">
      <c r="M98" s="1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0AD5-0652-4B59-AC2C-B4DCF62E54A3}">
  <dimension ref="A1:Y107"/>
  <sheetViews>
    <sheetView zoomScale="90" zoomScaleNormal="90" workbookViewId="0">
      <pane ySplit="5" topLeftCell="A1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224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4</v>
      </c>
      <c r="C5" t="s">
        <v>5</v>
      </c>
      <c r="D5" t="s">
        <v>231</v>
      </c>
      <c r="E5" t="s">
        <v>3</v>
      </c>
      <c r="F5" t="s">
        <v>2</v>
      </c>
      <c r="G5" t="s">
        <v>1</v>
      </c>
      <c r="H5" t="s">
        <v>19</v>
      </c>
      <c r="I5" t="s">
        <v>103</v>
      </c>
      <c r="J5" t="s">
        <v>6</v>
      </c>
      <c r="K5"/>
      <c r="L5"/>
      <c r="M5"/>
      <c r="N5"/>
      <c r="O5"/>
      <c r="P5"/>
      <c r="Q5"/>
      <c r="R5"/>
      <c r="S5"/>
      <c r="T5"/>
      <c r="U5"/>
    </row>
    <row r="6" spans="1:21">
      <c r="A6" s="10">
        <v>44669</v>
      </c>
      <c r="B6"/>
      <c r="C6"/>
      <c r="D6">
        <v>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>
      <c r="A7" s="10">
        <v>44670</v>
      </c>
      <c r="B7"/>
      <c r="C7"/>
      <c r="D7">
        <v>49</v>
      </c>
      <c r="E7"/>
      <c r="F7"/>
      <c r="G7">
        <v>3</v>
      </c>
      <c r="H7">
        <v>1</v>
      </c>
      <c r="I7"/>
      <c r="J7"/>
      <c r="K7"/>
      <c r="L7"/>
      <c r="M7"/>
      <c r="N7"/>
      <c r="O7"/>
      <c r="P7"/>
      <c r="Q7"/>
      <c r="R7"/>
      <c r="S7"/>
      <c r="T7"/>
      <c r="U7"/>
    </row>
    <row r="8" spans="1:21">
      <c r="A8" s="10">
        <v>44671</v>
      </c>
      <c r="B8"/>
      <c r="C8"/>
      <c r="D8">
        <v>5</v>
      </c>
      <c r="E8"/>
      <c r="F8"/>
      <c r="G8">
        <v>9</v>
      </c>
      <c r="H8">
        <v>1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44672</v>
      </c>
      <c r="B9"/>
      <c r="C9"/>
      <c r="D9">
        <v>25</v>
      </c>
      <c r="E9"/>
      <c r="F9"/>
      <c r="G9">
        <v>5</v>
      </c>
      <c r="H9">
        <v>12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1">
      <c r="A10" s="10">
        <v>44673</v>
      </c>
      <c r="B10"/>
      <c r="C10"/>
      <c r="D10">
        <v>6</v>
      </c>
      <c r="E10"/>
      <c r="F10"/>
      <c r="G10">
        <v>12</v>
      </c>
      <c r="H10">
        <v>6</v>
      </c>
      <c r="I10">
        <v>1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>
      <c r="A11" s="10">
        <v>44674</v>
      </c>
      <c r="B11"/>
      <c r="C11"/>
      <c r="D11">
        <v>13</v>
      </c>
      <c r="E11"/>
      <c r="F11"/>
      <c r="G11">
        <v>23</v>
      </c>
      <c r="H11">
        <v>6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>
      <c r="A12" s="10">
        <v>44675</v>
      </c>
      <c r="B12"/>
      <c r="C12"/>
      <c r="D12">
        <v>3</v>
      </c>
      <c r="E12"/>
      <c r="F12"/>
      <c r="G12">
        <v>34</v>
      </c>
      <c r="H12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44676</v>
      </c>
      <c r="B13"/>
      <c r="C13"/>
      <c r="D13">
        <v>3</v>
      </c>
      <c r="E13"/>
      <c r="F13"/>
      <c r="G13">
        <v>53</v>
      </c>
      <c r="H13">
        <v>4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44677</v>
      </c>
      <c r="B14"/>
      <c r="C14"/>
      <c r="D14">
        <v>16</v>
      </c>
      <c r="E14"/>
      <c r="F14"/>
      <c r="G14">
        <v>35</v>
      </c>
      <c r="H14">
        <v>2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44678</v>
      </c>
      <c r="B15"/>
      <c r="C15"/>
      <c r="D15">
        <v>3</v>
      </c>
      <c r="E15"/>
      <c r="F15">
        <v>5</v>
      </c>
      <c r="G15">
        <v>24</v>
      </c>
      <c r="H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44679</v>
      </c>
      <c r="B16"/>
      <c r="C16"/>
      <c r="D16">
        <v>4</v>
      </c>
      <c r="E16"/>
      <c r="F16">
        <v>3</v>
      </c>
      <c r="G16">
        <v>4</v>
      </c>
      <c r="H16">
        <v>3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44680</v>
      </c>
      <c r="B17"/>
      <c r="C17"/>
      <c r="D17">
        <v>5</v>
      </c>
      <c r="E17"/>
      <c r="F17">
        <v>4</v>
      </c>
      <c r="G17">
        <v>3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>
      <c r="A18" s="10">
        <v>44681</v>
      </c>
      <c r="B18"/>
      <c r="C18"/>
      <c r="D18">
        <v>1</v>
      </c>
      <c r="E18"/>
      <c r="F18">
        <v>5</v>
      </c>
      <c r="G18"/>
      <c r="H18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>
      <c r="A19" s="10">
        <v>44682</v>
      </c>
      <c r="B19"/>
      <c r="C19"/>
      <c r="D19"/>
      <c r="E19"/>
      <c r="F19">
        <v>8</v>
      </c>
      <c r="G19">
        <v>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>
      <c r="A20" s="10">
        <v>44683</v>
      </c>
      <c r="B20"/>
      <c r="C20"/>
      <c r="D20"/>
      <c r="E20"/>
      <c r="F20">
        <v>4</v>
      </c>
      <c r="G20">
        <v>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>
      <c r="A21" s="10">
        <v>44684</v>
      </c>
      <c r="B21"/>
      <c r="C21"/>
      <c r="D21">
        <v>2</v>
      </c>
      <c r="E21"/>
      <c r="F21">
        <v>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>
      <c r="A22" s="10">
        <v>44685</v>
      </c>
      <c r="B22"/>
      <c r="C22"/>
      <c r="D22"/>
      <c r="E22">
        <v>1</v>
      </c>
      <c r="F22">
        <v>1</v>
      </c>
      <c r="G22">
        <v>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44686</v>
      </c>
      <c r="B23"/>
      <c r="C23"/>
      <c r="D23">
        <v>2</v>
      </c>
      <c r="E23"/>
      <c r="F23">
        <v>1</v>
      </c>
      <c r="G23">
        <v>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>
      <c r="A24" s="10">
        <v>44687</v>
      </c>
      <c r="B24"/>
      <c r="C24"/>
      <c r="D24">
        <v>1</v>
      </c>
      <c r="E24"/>
      <c r="F24">
        <v>1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44688</v>
      </c>
      <c r="B25"/>
      <c r="C25"/>
      <c r="D25">
        <v>1</v>
      </c>
      <c r="E25"/>
      <c r="F25">
        <v>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44689</v>
      </c>
      <c r="B26">
        <v>1</v>
      </c>
      <c r="C26"/>
      <c r="D26"/>
      <c r="E26">
        <v>1</v>
      </c>
      <c r="F26">
        <v>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44690</v>
      </c>
      <c r="B27"/>
      <c r="C27"/>
      <c r="D27"/>
      <c r="E27"/>
      <c r="F27">
        <v>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44691</v>
      </c>
      <c r="B28">
        <v>2</v>
      </c>
      <c r="C28">
        <v>1</v>
      </c>
      <c r="D28"/>
      <c r="E28">
        <v>2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44693</v>
      </c>
      <c r="B29">
        <v>2</v>
      </c>
      <c r="C29"/>
      <c r="D29"/>
      <c r="E29">
        <v>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44694</v>
      </c>
      <c r="B30"/>
      <c r="C30">
        <v>1</v>
      </c>
      <c r="D30">
        <v>1</v>
      </c>
      <c r="E30">
        <v>4</v>
      </c>
      <c r="F30">
        <v>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44695</v>
      </c>
      <c r="B31">
        <v>2</v>
      </c>
      <c r="C31">
        <v>3</v>
      </c>
      <c r="D31"/>
      <c r="E31">
        <v>3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44696</v>
      </c>
      <c r="B32">
        <v>4</v>
      </c>
      <c r="C32">
        <v>1</v>
      </c>
      <c r="D32"/>
      <c r="E32">
        <v>2</v>
      </c>
      <c r="F32">
        <v>1</v>
      </c>
      <c r="G32"/>
      <c r="H32"/>
      <c r="I32"/>
      <c r="J32">
        <v>1</v>
      </c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44697</v>
      </c>
      <c r="B33">
        <v>4</v>
      </c>
      <c r="C33">
        <v>1</v>
      </c>
      <c r="D33"/>
      <c r="E33"/>
      <c r="F33"/>
      <c r="G33"/>
      <c r="H33"/>
      <c r="I33"/>
      <c r="J33">
        <v>2</v>
      </c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44698</v>
      </c>
      <c r="B34">
        <v>2</v>
      </c>
      <c r="C34">
        <v>2</v>
      </c>
      <c r="D34"/>
      <c r="E34">
        <v>1</v>
      </c>
      <c r="F34"/>
      <c r="G34"/>
      <c r="H34"/>
      <c r="I34"/>
      <c r="J34">
        <v>2</v>
      </c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44699</v>
      </c>
      <c r="B35">
        <v>1</v>
      </c>
      <c r="C35">
        <v>1</v>
      </c>
      <c r="D35"/>
      <c r="E35">
        <v>2</v>
      </c>
      <c r="F35">
        <v>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44700</v>
      </c>
      <c r="B36">
        <v>1</v>
      </c>
      <c r="C36">
        <v>2</v>
      </c>
      <c r="D36"/>
      <c r="E36"/>
      <c r="F36"/>
      <c r="G36">
        <v>1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44701</v>
      </c>
      <c r="B37"/>
      <c r="C37"/>
      <c r="D37"/>
      <c r="E37"/>
      <c r="F37"/>
      <c r="G37"/>
      <c r="H37"/>
      <c r="I37"/>
      <c r="J37">
        <v>2</v>
      </c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44702</v>
      </c>
      <c r="B38"/>
      <c r="C38">
        <v>1</v>
      </c>
      <c r="D38"/>
      <c r="E38">
        <v>1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44703</v>
      </c>
      <c r="B39">
        <v>1</v>
      </c>
      <c r="C39"/>
      <c r="D39"/>
      <c r="E39">
        <v>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44705</v>
      </c>
      <c r="B40">
        <v>1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44707</v>
      </c>
      <c r="B41"/>
      <c r="C41"/>
      <c r="D41"/>
      <c r="E41"/>
      <c r="F41"/>
      <c r="G41"/>
      <c r="H41"/>
      <c r="I41"/>
      <c r="J41">
        <v>2</v>
      </c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44710</v>
      </c>
      <c r="B42"/>
      <c r="C42"/>
      <c r="D42"/>
      <c r="E42"/>
      <c r="F42"/>
      <c r="G42"/>
      <c r="H42"/>
      <c r="I42"/>
      <c r="J42">
        <v>1</v>
      </c>
      <c r="K42"/>
      <c r="L42"/>
      <c r="M42"/>
      <c r="N42"/>
      <c r="O42"/>
      <c r="P42"/>
      <c r="Q42"/>
      <c r="R42"/>
      <c r="S42"/>
      <c r="T42"/>
      <c r="U42"/>
    </row>
    <row r="43" spans="1:21">
      <c r="A43" s="10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 s="1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 s="1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 s="10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 s="10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 s="10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 s="10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 s="10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>
      <c r="A71" s="10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>
      <c r="A72" s="10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>
      <c r="A73" s="10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>
      <c r="A74" s="10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>
      <c r="A75" s="10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>
      <c r="A76" s="10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>
      <c r="A77" s="10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>
      <c r="A78" s="10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>
      <c r="A79" s="10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>
      <c r="A80" s="1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>
      <c r="A81" s="10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>
      <c r="A82" s="10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>
      <c r="A83" s="10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>
      <c r="A84" s="10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>
      <c r="A85" s="10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>
      <c r="A86" s="10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>
      <c r="A87" s="10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>
      <c r="A88" s="10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>
      <c r="A89" s="10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>
      <c r="A90" s="1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>
      <c r="A91" s="10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>
      <c r="A92" s="10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>
      <c r="A93" s="27"/>
    </row>
    <row r="94" spans="1:21">
      <c r="A94" s="27"/>
    </row>
    <row r="95" spans="1:21">
      <c r="A95" s="27"/>
    </row>
    <row r="96" spans="1:2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2"/>
  <sheetViews>
    <sheetView zoomScale="90" zoomScaleNormal="90" workbookViewId="0"/>
  </sheetViews>
  <sheetFormatPr defaultRowHeight="12.75"/>
  <cols>
    <col min="1" max="1" width="21.796875" customWidth="1"/>
    <col min="2" max="2" width="83.19921875" customWidth="1"/>
    <col min="3" max="3" width="13.19921875" bestFit="1" customWidth="1"/>
    <col min="4" max="4" width="8" bestFit="1" customWidth="1"/>
    <col min="5" max="10" width="6.796875" customWidth="1"/>
    <col min="11" max="11" width="4.73046875" customWidth="1"/>
    <col min="12" max="12" width="6" bestFit="1" customWidth="1"/>
    <col min="13" max="13" width="6" customWidth="1"/>
    <col min="14" max="14" width="4.73046875" customWidth="1"/>
    <col min="15" max="21" width="6.53125" customWidth="1"/>
  </cols>
  <sheetData>
    <row r="1" spans="1:22">
      <c r="A1" s="38" t="s">
        <v>61</v>
      </c>
    </row>
    <row r="2" spans="1:22">
      <c r="A2" s="14" t="s">
        <v>42</v>
      </c>
    </row>
    <row r="3" spans="1:22" ht="13.5" thickBot="1">
      <c r="A3" s="2" t="s">
        <v>0</v>
      </c>
      <c r="B3" s="2" t="s">
        <v>7</v>
      </c>
      <c r="C3" s="2" t="s">
        <v>58</v>
      </c>
      <c r="D3" s="2" t="s">
        <v>8</v>
      </c>
      <c r="E3" s="2" t="s">
        <v>256</v>
      </c>
      <c r="F3" s="2" t="s">
        <v>103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12"/>
      <c r="N3" s="12"/>
      <c r="O3" s="2" t="str">
        <f>E3</f>
        <v>SSJ</v>
      </c>
      <c r="P3" s="2" t="str">
        <f t="shared" ref="P3:V3" si="0">F3</f>
        <v>SUN</v>
      </c>
      <c r="Q3" s="2" t="str">
        <f t="shared" si="0"/>
        <v>PRO</v>
      </c>
      <c r="R3" s="2" t="str">
        <f t="shared" si="0"/>
        <v>MCJ</v>
      </c>
      <c r="S3" s="2" t="str">
        <f t="shared" si="0"/>
        <v>JDJ</v>
      </c>
      <c r="T3" s="2" t="str">
        <f t="shared" si="0"/>
        <v>B2J</v>
      </c>
      <c r="U3" s="2" t="str">
        <f t="shared" si="0"/>
        <v>BCC</v>
      </c>
      <c r="V3" s="2" t="str">
        <f t="shared" si="0"/>
        <v>TWX</v>
      </c>
    </row>
    <row r="4" spans="1:22">
      <c r="A4" t="s">
        <v>328</v>
      </c>
      <c r="B4" t="s">
        <v>329</v>
      </c>
      <c r="C4" s="10">
        <v>45772</v>
      </c>
      <c r="D4" s="47">
        <v>5611</v>
      </c>
      <c r="E4" s="4"/>
      <c r="F4" s="4"/>
      <c r="G4" s="4"/>
      <c r="H4" s="4">
        <v>29</v>
      </c>
      <c r="I4" s="4">
        <v>24</v>
      </c>
      <c r="J4" s="4">
        <v>7</v>
      </c>
      <c r="K4" s="4">
        <v>3</v>
      </c>
      <c r="L4" s="4">
        <v>1</v>
      </c>
      <c r="M4" s="4"/>
      <c r="N4" s="4"/>
      <c r="O4" s="7" t="str">
        <f t="shared" ref="O4:O8" si="1">IF(E4=0,"",E4/$D4)</f>
        <v/>
      </c>
      <c r="P4" s="7" t="str">
        <f t="shared" ref="P4:P8" si="2">IF(F4=0,"",F4/$D4)</f>
        <v/>
      </c>
      <c r="Q4" s="7" t="str">
        <f t="shared" ref="Q4:V7" si="3">IF(G4=0,"",G4/$D4)</f>
        <v/>
      </c>
      <c r="R4" s="7">
        <f t="shared" si="3"/>
        <v>5.1684191766173584E-3</v>
      </c>
      <c r="S4" s="7">
        <f t="shared" si="3"/>
        <v>4.2773124220281591E-3</v>
      </c>
      <c r="T4" s="7">
        <f t="shared" si="3"/>
        <v>1.2475494564248798E-3</v>
      </c>
      <c r="U4" s="7">
        <f t="shared" si="3"/>
        <v>5.3466405275351988E-4</v>
      </c>
      <c r="V4" s="7">
        <f t="shared" si="3"/>
        <v>1.7822135091783995E-4</v>
      </c>
    </row>
    <row r="5" spans="1:22">
      <c r="A5" t="s">
        <v>330</v>
      </c>
      <c r="B5" t="s">
        <v>331</v>
      </c>
      <c r="C5" s="10">
        <v>45772</v>
      </c>
      <c r="D5" s="4">
        <v>5576</v>
      </c>
      <c r="E5" s="4"/>
      <c r="F5" s="4"/>
      <c r="G5" s="4"/>
      <c r="H5" s="4">
        <v>20</v>
      </c>
      <c r="I5" s="4">
        <v>22</v>
      </c>
      <c r="J5" s="4">
        <v>3</v>
      </c>
      <c r="K5" s="4">
        <v>1</v>
      </c>
      <c r="L5" s="4">
        <v>2</v>
      </c>
      <c r="M5" s="4"/>
      <c r="N5" s="4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>
        <f t="shared" si="3"/>
        <v>3.5868005738880918E-3</v>
      </c>
      <c r="S5" s="7">
        <f t="shared" si="3"/>
        <v>3.9454806312769009E-3</v>
      </c>
      <c r="T5" s="7">
        <f t="shared" si="3"/>
        <v>5.3802008608321375E-4</v>
      </c>
      <c r="U5" s="7">
        <f t="shared" si="3"/>
        <v>1.793400286944046E-4</v>
      </c>
      <c r="V5" s="7">
        <f t="shared" si="3"/>
        <v>3.586800573888092E-4</v>
      </c>
    </row>
    <row r="6" spans="1:22">
      <c r="A6" t="s">
        <v>332</v>
      </c>
      <c r="B6" t="s">
        <v>333</v>
      </c>
      <c r="C6" s="10">
        <v>45772</v>
      </c>
      <c r="D6" s="4">
        <v>11168</v>
      </c>
      <c r="E6" s="4"/>
      <c r="F6" s="4"/>
      <c r="G6" s="4">
        <v>1</v>
      </c>
      <c r="H6" s="4">
        <v>14</v>
      </c>
      <c r="I6" s="4">
        <v>7</v>
      </c>
      <c r="J6" s="4">
        <v>1</v>
      </c>
      <c r="K6" s="4"/>
      <c r="L6" s="4"/>
      <c r="M6" s="4"/>
      <c r="N6" s="4"/>
      <c r="O6" s="7" t="str">
        <f t="shared" si="1"/>
        <v/>
      </c>
      <c r="P6" s="7" t="str">
        <f t="shared" si="2"/>
        <v/>
      </c>
      <c r="Q6" s="7">
        <f t="shared" ref="Q6:Q10" si="4">IF(G6=0,"",G6/$D6)</f>
        <v>8.954154727793696E-5</v>
      </c>
      <c r="R6" s="7">
        <f t="shared" ref="R6:R10" si="5">IF(H6=0,"",H6/$D6)</f>
        <v>1.2535816618911176E-3</v>
      </c>
      <c r="S6" s="7">
        <f t="shared" ref="S6:S10" si="6">IF(I6=0,"",I6/$D6)</f>
        <v>6.2679083094555879E-4</v>
      </c>
      <c r="T6" s="7">
        <f t="shared" ref="T6:T10" si="7">IF(J6=0,"",J6/$D6)</f>
        <v>8.954154727793696E-5</v>
      </c>
      <c r="U6" s="7" t="str">
        <f t="shared" ref="U6:U10" si="8">IF(K6=0,"",K6/$D6)</f>
        <v/>
      </c>
      <c r="V6" s="7" t="str">
        <f t="shared" si="3"/>
        <v/>
      </c>
    </row>
    <row r="7" spans="1:22">
      <c r="A7" t="s">
        <v>334</v>
      </c>
      <c r="B7" t="s">
        <v>335</v>
      </c>
      <c r="C7" s="10">
        <v>45777</v>
      </c>
      <c r="D7" s="4">
        <v>11154</v>
      </c>
      <c r="E7" s="4">
        <v>234</v>
      </c>
      <c r="F7" s="4"/>
      <c r="G7" s="4">
        <v>761</v>
      </c>
      <c r="H7" s="4">
        <v>8</v>
      </c>
      <c r="I7" s="4">
        <v>7</v>
      </c>
      <c r="J7" s="4"/>
      <c r="K7" s="4">
        <v>1</v>
      </c>
      <c r="L7" s="4"/>
      <c r="M7" s="4"/>
      <c r="N7" s="4"/>
      <c r="O7" s="7">
        <f t="shared" si="1"/>
        <v>2.097902097902098E-2</v>
      </c>
      <c r="P7" s="7" t="str">
        <f t="shared" si="2"/>
        <v/>
      </c>
      <c r="Q7" s="7">
        <f t="shared" si="4"/>
        <v>6.8226645149722071E-2</v>
      </c>
      <c r="R7" s="7">
        <f t="shared" si="5"/>
        <v>7.1723148646225571E-4</v>
      </c>
      <c r="S7" s="7">
        <f t="shared" si="6"/>
        <v>6.2757755065447377E-4</v>
      </c>
      <c r="T7" s="7" t="str">
        <f t="shared" si="7"/>
        <v/>
      </c>
      <c r="U7" s="7">
        <f t="shared" si="8"/>
        <v>8.9653935807781964E-5</v>
      </c>
      <c r="V7" s="7" t="str">
        <f t="shared" si="3"/>
        <v/>
      </c>
    </row>
    <row r="8" spans="1:22">
      <c r="A8" t="s">
        <v>336</v>
      </c>
      <c r="B8" t="s">
        <v>337</v>
      </c>
      <c r="C8" s="10">
        <v>45784</v>
      </c>
      <c r="D8" s="4">
        <v>11209</v>
      </c>
      <c r="E8" s="4">
        <v>85</v>
      </c>
      <c r="F8" s="4"/>
      <c r="G8" s="4">
        <v>1</v>
      </c>
      <c r="H8" s="4"/>
      <c r="I8" s="4"/>
      <c r="J8" s="4"/>
      <c r="K8" s="4"/>
      <c r="L8" s="4"/>
      <c r="M8" s="4"/>
      <c r="N8" s="4"/>
      <c r="O8" s="7">
        <f t="shared" si="1"/>
        <v>7.5831920777946291E-3</v>
      </c>
      <c r="P8" s="7" t="str">
        <f t="shared" si="2"/>
        <v/>
      </c>
      <c r="Q8" s="7">
        <f t="shared" si="4"/>
        <v>8.9214024444642697E-5</v>
      </c>
      <c r="R8" s="7" t="str">
        <f t="shared" si="5"/>
        <v/>
      </c>
      <c r="S8" s="7" t="str">
        <f t="shared" si="6"/>
        <v/>
      </c>
      <c r="T8" s="7" t="str">
        <f t="shared" si="7"/>
        <v/>
      </c>
      <c r="U8" s="7" t="str">
        <f t="shared" si="8"/>
        <v/>
      </c>
      <c r="V8" s="4"/>
    </row>
    <row r="9" spans="1:22"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0" t="str">
        <f t="shared" ref="O9" si="9">IF(E9=0,"",E9/$D9)</f>
        <v/>
      </c>
      <c r="P9" s="20"/>
      <c r="Q9" s="20" t="str">
        <f t="shared" si="4"/>
        <v/>
      </c>
      <c r="R9" s="20" t="str">
        <f t="shared" si="5"/>
        <v/>
      </c>
      <c r="S9" s="20" t="str">
        <f t="shared" si="6"/>
        <v/>
      </c>
      <c r="T9" s="20" t="str">
        <f t="shared" si="7"/>
        <v/>
      </c>
      <c r="U9" s="20" t="str">
        <f t="shared" si="8"/>
        <v/>
      </c>
      <c r="V9" s="32"/>
    </row>
    <row r="10" spans="1:22">
      <c r="D10" s="4">
        <f t="shared" ref="D10:L10" si="10">SUM(D4:D9)</f>
        <v>44718</v>
      </c>
      <c r="E10" s="4">
        <f t="shared" si="10"/>
        <v>319</v>
      </c>
      <c r="F10" s="4">
        <f t="shared" si="10"/>
        <v>0</v>
      </c>
      <c r="G10" s="4">
        <f t="shared" si="10"/>
        <v>763</v>
      </c>
      <c r="H10" s="4">
        <f t="shared" si="10"/>
        <v>71</v>
      </c>
      <c r="I10" s="4">
        <f t="shared" si="10"/>
        <v>60</v>
      </c>
      <c r="J10" s="4">
        <f t="shared" si="10"/>
        <v>11</v>
      </c>
      <c r="K10" s="4">
        <f t="shared" si="10"/>
        <v>5</v>
      </c>
      <c r="L10" s="4">
        <f t="shared" si="10"/>
        <v>3</v>
      </c>
      <c r="M10" s="4">
        <f>SUM(E10:L10)</f>
        <v>1232</v>
      </c>
      <c r="N10" s="4"/>
      <c r="O10" s="7">
        <f>IF(E10=0,"",E10/$D10)</f>
        <v>7.133592736705577E-3</v>
      </c>
      <c r="P10" s="7" t="str">
        <f t="shared" ref="P10" si="11">IF(F10=0,"",F10/$D10)</f>
        <v/>
      </c>
      <c r="Q10" s="7">
        <f t="shared" si="4"/>
        <v>1.7062480432935283E-2</v>
      </c>
      <c r="R10" s="7">
        <f t="shared" si="5"/>
        <v>1.5877275370097053E-3</v>
      </c>
      <c r="S10" s="7">
        <f t="shared" si="6"/>
        <v>1.3417415805715819E-3</v>
      </c>
      <c r="T10" s="7">
        <f t="shared" si="7"/>
        <v>2.4598595643812336E-4</v>
      </c>
      <c r="U10" s="7">
        <f t="shared" si="8"/>
        <v>1.1181179838096516E-4</v>
      </c>
      <c r="V10" s="7">
        <f t="shared" ref="V10" si="12">IF(L10=0,"",L10/$D10)</f>
        <v>6.7087079028579094E-5</v>
      </c>
    </row>
    <row r="11" spans="1:22">
      <c r="O11" s="7"/>
      <c r="P11" s="7"/>
      <c r="Q11" s="7"/>
      <c r="R11" s="7"/>
      <c r="S11" s="7"/>
      <c r="T11" s="7"/>
      <c r="U11" s="7"/>
    </row>
    <row r="12" spans="1:22">
      <c r="O12" s="7"/>
      <c r="P12" s="7"/>
      <c r="Q12" s="7"/>
      <c r="R12" s="7"/>
      <c r="S12" s="7"/>
      <c r="T12" s="7"/>
      <c r="U12" s="7"/>
    </row>
    <row r="13" spans="1:22">
      <c r="O13" s="7"/>
      <c r="P13" s="7"/>
      <c r="Q13" s="7"/>
      <c r="R13" s="7"/>
      <c r="S13" s="7"/>
      <c r="T13" s="7"/>
      <c r="U13" s="7"/>
    </row>
    <row r="14" spans="1:22">
      <c r="O14" s="7"/>
      <c r="P14" s="7"/>
      <c r="Q14" s="7"/>
      <c r="R14" s="7"/>
      <c r="S14" s="7"/>
      <c r="T14" s="7"/>
      <c r="U14" s="7"/>
    </row>
    <row r="15" spans="1:22">
      <c r="O15" s="7"/>
      <c r="P15" s="7"/>
      <c r="Q15" s="7"/>
      <c r="R15" s="7"/>
      <c r="S15" s="7"/>
      <c r="T15" s="7"/>
      <c r="U15" s="7"/>
    </row>
    <row r="16" spans="1:22">
      <c r="O16" s="7"/>
      <c r="P16" s="7"/>
      <c r="Q16" s="7"/>
      <c r="R16" s="7"/>
      <c r="S16" s="7"/>
      <c r="T16" s="7"/>
      <c r="U16" s="7"/>
    </row>
    <row r="17" spans="15:21">
      <c r="O17" s="7"/>
      <c r="P17" s="7"/>
      <c r="Q17" s="7"/>
      <c r="R17" s="7"/>
      <c r="S17" s="7"/>
      <c r="T17" s="7"/>
      <c r="U17" s="7"/>
    </row>
    <row r="18" spans="15:21">
      <c r="O18" s="7"/>
      <c r="P18" s="7"/>
      <c r="Q18" s="7"/>
      <c r="R18" s="7"/>
      <c r="S18" s="7"/>
      <c r="T18" s="7"/>
      <c r="U18" s="7"/>
    </row>
    <row r="19" spans="15:21">
      <c r="O19" s="7"/>
      <c r="P19" s="7"/>
      <c r="Q19" s="7"/>
      <c r="R19" s="7"/>
      <c r="S19" s="7"/>
      <c r="T19" s="7"/>
      <c r="U19" s="7"/>
    </row>
    <row r="20" spans="15:21">
      <c r="O20" s="7"/>
      <c r="P20" s="7"/>
      <c r="Q20" s="7"/>
      <c r="R20" s="7"/>
      <c r="S20" s="7"/>
      <c r="T20" s="7"/>
      <c r="U20" s="7"/>
    </row>
    <row r="21" spans="15:21">
      <c r="O21" s="7"/>
      <c r="P21" s="7"/>
      <c r="Q21" s="7"/>
      <c r="R21" s="7"/>
      <c r="S21" s="7"/>
      <c r="T21" s="7"/>
      <c r="U21" s="7"/>
    </row>
    <row r="22" spans="15:21">
      <c r="O22" s="7"/>
      <c r="P22" s="7"/>
      <c r="Q22" s="7"/>
      <c r="R22" s="7"/>
      <c r="S22" s="7"/>
      <c r="T22" s="7"/>
      <c r="U22" s="7"/>
    </row>
  </sheetData>
  <pageMargins left="0.7" right="0.7" top="0.75" bottom="0.75" header="0.3" footer="0.3"/>
  <pageSetup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7">
      <c r="A1" s="39" t="s">
        <v>43</v>
      </c>
    </row>
    <row r="2" spans="1:7">
      <c r="A2" s="14" t="s">
        <v>42</v>
      </c>
    </row>
    <row r="3" spans="1:7">
      <c r="A3" s="26" t="s">
        <v>41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</row>
    <row r="4" spans="1:7">
      <c r="A4" s="27"/>
    </row>
    <row r="5" spans="1:7">
      <c r="A5" s="27"/>
    </row>
    <row r="6" spans="1:7">
      <c r="A6" s="27"/>
    </row>
    <row r="7" spans="1:7">
      <c r="A7" s="27"/>
    </row>
    <row r="8" spans="1:7">
      <c r="A8" s="27"/>
    </row>
    <row r="9" spans="1:7">
      <c r="A9" s="27"/>
    </row>
    <row r="10" spans="1:7">
      <c r="A10" s="27"/>
    </row>
    <row r="11" spans="1:7">
      <c r="A11" s="27"/>
    </row>
    <row r="12" spans="1:7">
      <c r="A12" s="27"/>
    </row>
    <row r="13" spans="1:7">
      <c r="A13" s="27"/>
    </row>
    <row r="14" spans="1:7">
      <c r="A14" s="27"/>
    </row>
    <row r="15" spans="1:7">
      <c r="A15" s="27"/>
    </row>
    <row r="16" spans="1:7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7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170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43913</v>
      </c>
      <c r="B4" s="26">
        <v>36</v>
      </c>
    </row>
    <row r="5" spans="1:4">
      <c r="A5" s="27">
        <v>43914</v>
      </c>
      <c r="B5" s="26">
        <v>8</v>
      </c>
    </row>
    <row r="6" spans="1:4">
      <c r="A6" s="27">
        <v>43915</v>
      </c>
      <c r="B6" s="26">
        <v>2</v>
      </c>
    </row>
    <row r="7" spans="1:4">
      <c r="A7" s="27">
        <v>43916</v>
      </c>
      <c r="B7" s="26">
        <v>5</v>
      </c>
    </row>
    <row r="8" spans="1:4">
      <c r="A8" s="27">
        <v>43917</v>
      </c>
      <c r="B8" s="26">
        <v>10</v>
      </c>
    </row>
    <row r="9" spans="1:4">
      <c r="A9" s="27">
        <v>43918</v>
      </c>
      <c r="B9" s="26">
        <v>7</v>
      </c>
    </row>
    <row r="10" spans="1:4">
      <c r="A10" s="27">
        <v>43919</v>
      </c>
      <c r="B10" s="26">
        <v>8</v>
      </c>
    </row>
    <row r="11" spans="1:4">
      <c r="A11" s="27">
        <v>43920</v>
      </c>
      <c r="B11" s="26">
        <v>2</v>
      </c>
    </row>
    <row r="12" spans="1:4">
      <c r="A12" s="27">
        <v>43921</v>
      </c>
      <c r="B12" s="26">
        <v>2</v>
      </c>
    </row>
    <row r="13" spans="1:4">
      <c r="A13" s="27">
        <v>43922</v>
      </c>
      <c r="B13" s="26">
        <v>1</v>
      </c>
    </row>
    <row r="14" spans="1:4">
      <c r="A14" s="27">
        <v>43926</v>
      </c>
      <c r="B14" s="26">
        <v>3</v>
      </c>
    </row>
    <row r="15" spans="1:4">
      <c r="A15" s="27">
        <v>43927</v>
      </c>
      <c r="B15" s="26">
        <v>1</v>
      </c>
    </row>
    <row r="16" spans="1:4">
      <c r="A16" s="27">
        <v>43929</v>
      </c>
      <c r="B16" s="26">
        <v>2</v>
      </c>
    </row>
    <row r="17" spans="1:2">
      <c r="A17" s="27">
        <v>43932</v>
      </c>
      <c r="B17" s="26">
        <v>1</v>
      </c>
    </row>
    <row r="18" spans="1:2">
      <c r="A18" s="27">
        <v>43934</v>
      </c>
      <c r="B18" s="26">
        <v>3</v>
      </c>
    </row>
    <row r="19" spans="1:2">
      <c r="A19" s="27">
        <v>43935</v>
      </c>
      <c r="B19" s="26">
        <v>1</v>
      </c>
    </row>
    <row r="20" spans="1:2">
      <c r="A20" s="27">
        <v>43936</v>
      </c>
      <c r="B20" s="26">
        <v>1</v>
      </c>
    </row>
    <row r="21" spans="1:2">
      <c r="A21" s="27">
        <v>43938</v>
      </c>
      <c r="B21" s="26">
        <v>1</v>
      </c>
    </row>
    <row r="22" spans="1:2">
      <c r="A22" s="27">
        <v>43942</v>
      </c>
      <c r="B22" s="26">
        <v>4</v>
      </c>
    </row>
    <row r="23" spans="1:2">
      <c r="A23" s="27">
        <v>43943</v>
      </c>
      <c r="B23" s="26">
        <v>7</v>
      </c>
    </row>
    <row r="24" spans="1:2">
      <c r="A24" s="27">
        <v>43944</v>
      </c>
      <c r="B24" s="26">
        <v>3</v>
      </c>
    </row>
    <row r="25" spans="1:2">
      <c r="A25" s="27">
        <v>43945</v>
      </c>
      <c r="B25" s="26">
        <v>2</v>
      </c>
    </row>
    <row r="26" spans="1:2">
      <c r="A26" s="27">
        <v>43946</v>
      </c>
      <c r="B26" s="26">
        <v>1</v>
      </c>
    </row>
    <row r="27" spans="1:2">
      <c r="A27" s="27">
        <v>43947</v>
      </c>
      <c r="B27" s="26">
        <v>2</v>
      </c>
    </row>
    <row r="28" spans="1:2">
      <c r="A28" s="27">
        <v>43948</v>
      </c>
      <c r="B28" s="26">
        <v>1</v>
      </c>
    </row>
    <row r="29" spans="1:2">
      <c r="A29" s="27">
        <v>43949</v>
      </c>
      <c r="B29" s="26">
        <v>1</v>
      </c>
    </row>
    <row r="30" spans="1:2">
      <c r="A30" s="27">
        <v>43950</v>
      </c>
      <c r="B30" s="26">
        <v>10</v>
      </c>
    </row>
    <row r="31" spans="1:2">
      <c r="A31" s="27">
        <v>43951</v>
      </c>
      <c r="B31" s="26">
        <v>7</v>
      </c>
    </row>
    <row r="32" spans="1:2">
      <c r="A32" s="27">
        <v>43952</v>
      </c>
      <c r="B32" s="26">
        <v>6</v>
      </c>
    </row>
    <row r="33" spans="1:4">
      <c r="A33" s="27">
        <v>43953</v>
      </c>
      <c r="B33" s="26">
        <v>5</v>
      </c>
    </row>
    <row r="34" spans="1:4">
      <c r="A34" s="27">
        <v>43954</v>
      </c>
      <c r="B34" s="26">
        <v>6</v>
      </c>
    </row>
    <row r="35" spans="1:4">
      <c r="A35" s="27">
        <v>43955</v>
      </c>
      <c r="B35" s="26">
        <v>2</v>
      </c>
    </row>
    <row r="36" spans="1:4">
      <c r="A36" s="27">
        <v>43957</v>
      </c>
      <c r="B36" s="26">
        <v>6</v>
      </c>
    </row>
    <row r="37" spans="1:4">
      <c r="A37" s="27">
        <v>43958</v>
      </c>
      <c r="B37" s="26">
        <v>13</v>
      </c>
    </row>
    <row r="38" spans="1:4">
      <c r="A38" s="27">
        <v>43959</v>
      </c>
      <c r="B38" s="26">
        <v>16</v>
      </c>
      <c r="D38" s="26">
        <v>1</v>
      </c>
    </row>
    <row r="39" spans="1:4">
      <c r="A39" s="27">
        <v>43960</v>
      </c>
      <c r="B39" s="26">
        <v>22</v>
      </c>
      <c r="D39" s="26">
        <v>1</v>
      </c>
    </row>
    <row r="40" spans="1:4">
      <c r="A40" s="27">
        <v>43961</v>
      </c>
      <c r="B40" s="26">
        <v>18</v>
      </c>
    </row>
    <row r="41" spans="1:4">
      <c r="A41" s="27">
        <v>43962</v>
      </c>
      <c r="B41" s="26">
        <v>89</v>
      </c>
      <c r="D41" s="26">
        <v>2</v>
      </c>
    </row>
    <row r="42" spans="1:4">
      <c r="A42" s="27">
        <v>43963</v>
      </c>
      <c r="B42" s="26">
        <v>75</v>
      </c>
      <c r="C42" s="26">
        <v>1</v>
      </c>
      <c r="D42" s="26">
        <v>3</v>
      </c>
    </row>
    <row r="43" spans="1:4">
      <c r="A43" s="27">
        <v>43964</v>
      </c>
      <c r="B43" s="26">
        <v>15</v>
      </c>
      <c r="D43" s="26">
        <v>2</v>
      </c>
    </row>
    <row r="44" spans="1:4">
      <c r="A44" s="27">
        <v>43965</v>
      </c>
      <c r="B44" s="26">
        <v>19</v>
      </c>
      <c r="C44" s="26">
        <v>1</v>
      </c>
      <c r="D44" s="26">
        <v>5</v>
      </c>
    </row>
    <row r="45" spans="1:4">
      <c r="A45" s="27">
        <v>43966</v>
      </c>
      <c r="B45" s="26">
        <v>52</v>
      </c>
      <c r="C45" s="26">
        <v>8</v>
      </c>
      <c r="D45" s="26">
        <v>6</v>
      </c>
    </row>
    <row r="46" spans="1:4">
      <c r="A46" s="27">
        <v>43967</v>
      </c>
      <c r="B46" s="26">
        <v>39</v>
      </c>
      <c r="C46" s="26">
        <v>11</v>
      </c>
      <c r="D46" s="26">
        <v>7</v>
      </c>
    </row>
    <row r="47" spans="1:4">
      <c r="A47" s="27">
        <v>43968</v>
      </c>
      <c r="B47" s="26">
        <v>54</v>
      </c>
      <c r="C47" s="26">
        <v>23</v>
      </c>
      <c r="D47" s="26">
        <v>6</v>
      </c>
    </row>
    <row r="48" spans="1:4">
      <c r="A48" s="27">
        <v>43969</v>
      </c>
      <c r="B48" s="26">
        <v>63</v>
      </c>
      <c r="C48" s="26">
        <v>14</v>
      </c>
      <c r="D48" s="26">
        <v>6</v>
      </c>
    </row>
    <row r="49" spans="1:4">
      <c r="A49" s="27">
        <v>43970</v>
      </c>
      <c r="B49" s="26">
        <v>55</v>
      </c>
      <c r="C49" s="26">
        <v>9</v>
      </c>
      <c r="D49" s="26">
        <v>6</v>
      </c>
    </row>
    <row r="50" spans="1:4">
      <c r="A50" s="27">
        <v>43971</v>
      </c>
      <c r="B50" s="26">
        <v>71</v>
      </c>
      <c r="C50" s="26">
        <v>23</v>
      </c>
      <c r="D50" s="26">
        <v>6</v>
      </c>
    </row>
    <row r="51" spans="1:4">
      <c r="A51" s="27">
        <v>43972</v>
      </c>
      <c r="B51" s="26">
        <v>41</v>
      </c>
      <c r="C51" s="26">
        <v>19</v>
      </c>
      <c r="D51" s="26">
        <v>6</v>
      </c>
    </row>
    <row r="52" spans="1:4">
      <c r="A52" s="27">
        <v>43973</v>
      </c>
      <c r="B52" s="26">
        <v>32</v>
      </c>
      <c r="C52" s="26">
        <v>25</v>
      </c>
      <c r="D52" s="26">
        <v>5</v>
      </c>
    </row>
    <row r="53" spans="1:4">
      <c r="A53" s="27">
        <v>43974</v>
      </c>
      <c r="B53" s="26">
        <v>21</v>
      </c>
      <c r="C53" s="26">
        <v>26</v>
      </c>
      <c r="D53" s="26">
        <v>2</v>
      </c>
    </row>
    <row r="54" spans="1:4">
      <c r="A54" s="27">
        <v>43975</v>
      </c>
      <c r="B54" s="26">
        <v>25</v>
      </c>
      <c r="C54" s="26">
        <v>15</v>
      </c>
      <c r="D54" s="26">
        <v>4</v>
      </c>
    </row>
    <row r="55" spans="1:4">
      <c r="A55" s="27">
        <v>43976</v>
      </c>
      <c r="B55" s="26">
        <v>37</v>
      </c>
      <c r="C55" s="26">
        <v>44</v>
      </c>
      <c r="D55" s="26">
        <v>6</v>
      </c>
    </row>
    <row r="56" spans="1:4">
      <c r="A56" s="27">
        <v>43977</v>
      </c>
      <c r="B56" s="26">
        <v>32</v>
      </c>
      <c r="C56" s="26">
        <v>68</v>
      </c>
      <c r="D56" s="26">
        <v>4</v>
      </c>
    </row>
    <row r="57" spans="1:4">
      <c r="A57" s="27">
        <v>43978</v>
      </c>
      <c r="B57" s="26">
        <v>39</v>
      </c>
      <c r="C57" s="26">
        <v>72</v>
      </c>
      <c r="D57" s="26">
        <v>3</v>
      </c>
    </row>
    <row r="58" spans="1:4">
      <c r="A58" s="27">
        <v>43979</v>
      </c>
      <c r="B58" s="26">
        <v>32</v>
      </c>
      <c r="C58" s="26">
        <v>86</v>
      </c>
      <c r="D58" s="26">
        <v>7</v>
      </c>
    </row>
    <row r="59" spans="1:4">
      <c r="A59" s="27">
        <v>43980</v>
      </c>
      <c r="B59" s="26">
        <v>21</v>
      </c>
      <c r="C59" s="26">
        <v>96</v>
      </c>
      <c r="D59" s="26">
        <v>5</v>
      </c>
    </row>
    <row r="60" spans="1:4">
      <c r="A60" s="27">
        <v>43981</v>
      </c>
      <c r="B60" s="26">
        <v>64</v>
      </c>
      <c r="C60" s="26">
        <v>174</v>
      </c>
      <c r="D60" s="26">
        <v>1</v>
      </c>
    </row>
    <row r="61" spans="1:4">
      <c r="A61" s="27">
        <v>43982</v>
      </c>
      <c r="B61" s="26">
        <v>25</v>
      </c>
      <c r="C61" s="26">
        <v>52</v>
      </c>
      <c r="D61" s="26">
        <v>5</v>
      </c>
    </row>
    <row r="62" spans="1:4">
      <c r="A62" s="27">
        <v>43983</v>
      </c>
      <c r="B62" s="26">
        <v>11</v>
      </c>
      <c r="C62" s="26">
        <v>15</v>
      </c>
      <c r="D62" s="26">
        <v>3</v>
      </c>
    </row>
    <row r="63" spans="1:4">
      <c r="A63" s="27">
        <v>43984</v>
      </c>
      <c r="B63" s="26">
        <v>4</v>
      </c>
      <c r="C63" s="26">
        <v>19</v>
      </c>
      <c r="D63" s="26">
        <v>3</v>
      </c>
    </row>
    <row r="64" spans="1:4">
      <c r="A64" s="27">
        <v>43985</v>
      </c>
      <c r="B64" s="26">
        <v>3</v>
      </c>
      <c r="C64" s="26">
        <v>28</v>
      </c>
      <c r="D64" s="26">
        <v>3</v>
      </c>
    </row>
    <row r="65" spans="1:4">
      <c r="A65" s="27">
        <v>43986</v>
      </c>
      <c r="B65" s="26">
        <v>9</v>
      </c>
      <c r="C65" s="26">
        <v>38</v>
      </c>
      <c r="D65" s="26">
        <v>3</v>
      </c>
    </row>
    <row r="66" spans="1:4">
      <c r="A66" s="27">
        <v>43987</v>
      </c>
      <c r="B66" s="26">
        <v>7</v>
      </c>
      <c r="C66" s="26">
        <v>45</v>
      </c>
      <c r="D66" s="26">
        <v>1</v>
      </c>
    </row>
    <row r="67" spans="1:4">
      <c r="A67" s="27">
        <v>43988</v>
      </c>
      <c r="B67" s="26">
        <v>5</v>
      </c>
      <c r="C67" s="26">
        <v>75</v>
      </c>
      <c r="D67" s="26">
        <v>2</v>
      </c>
    </row>
    <row r="68" spans="1:4">
      <c r="A68" s="27">
        <v>43989</v>
      </c>
      <c r="B68" s="26">
        <v>7</v>
      </c>
      <c r="C68" s="26">
        <v>28</v>
      </c>
    </row>
    <row r="69" spans="1:4">
      <c r="A69" s="27">
        <v>43990</v>
      </c>
      <c r="B69" s="26">
        <v>6</v>
      </c>
      <c r="C69" s="26">
        <v>19</v>
      </c>
      <c r="D69" s="26">
        <v>1</v>
      </c>
    </row>
    <row r="70" spans="1:4">
      <c r="A70" s="27">
        <v>43991</v>
      </c>
      <c r="C70" s="26">
        <v>26</v>
      </c>
      <c r="D70" s="26">
        <v>1</v>
      </c>
    </row>
    <row r="71" spans="1:4">
      <c r="A71" s="27">
        <v>43992</v>
      </c>
      <c r="C71" s="26">
        <v>21</v>
      </c>
      <c r="D71" s="26">
        <v>2</v>
      </c>
    </row>
    <row r="72" spans="1:4">
      <c r="A72" s="27">
        <v>43993</v>
      </c>
      <c r="B72" s="26">
        <v>5</v>
      </c>
      <c r="C72" s="26">
        <v>16</v>
      </c>
      <c r="D72" s="26">
        <v>2</v>
      </c>
    </row>
    <row r="73" spans="1:4">
      <c r="A73" s="27">
        <v>43994</v>
      </c>
      <c r="B73" s="26">
        <v>3</v>
      </c>
      <c r="C73" s="26">
        <v>25</v>
      </c>
    </row>
    <row r="74" spans="1:4">
      <c r="A74" s="27">
        <v>43995</v>
      </c>
      <c r="B74" s="26">
        <v>2</v>
      </c>
      <c r="C74" s="26">
        <v>27</v>
      </c>
      <c r="D74" s="26">
        <v>1</v>
      </c>
    </row>
    <row r="75" spans="1:4">
      <c r="A75" s="27">
        <v>43996</v>
      </c>
      <c r="C75" s="26">
        <v>10</v>
      </c>
    </row>
    <row r="76" spans="1:4">
      <c r="A76" s="27">
        <v>43997</v>
      </c>
      <c r="C76" s="26">
        <v>2</v>
      </c>
    </row>
    <row r="77" spans="1:4">
      <c r="A77" s="27">
        <v>43998</v>
      </c>
      <c r="B77" s="26">
        <v>1</v>
      </c>
      <c r="C77" s="26">
        <v>18</v>
      </c>
    </row>
    <row r="78" spans="1:4">
      <c r="A78" s="27">
        <v>43999</v>
      </c>
      <c r="C78" s="26">
        <v>9</v>
      </c>
    </row>
    <row r="79" spans="1:4">
      <c r="A79" s="27">
        <v>44000</v>
      </c>
      <c r="C79" s="26">
        <v>7</v>
      </c>
      <c r="D79" s="26">
        <v>1</v>
      </c>
    </row>
    <row r="80" spans="1:4">
      <c r="A80" s="27">
        <v>44001</v>
      </c>
      <c r="C80" s="26">
        <v>8</v>
      </c>
      <c r="D80" s="26">
        <v>1</v>
      </c>
    </row>
    <row r="81" spans="1:3">
      <c r="A81" s="27">
        <v>44002</v>
      </c>
      <c r="C81" s="26">
        <v>4</v>
      </c>
    </row>
    <row r="82" spans="1:3">
      <c r="A82" s="27">
        <v>44003</v>
      </c>
      <c r="C82" s="26">
        <v>5</v>
      </c>
    </row>
    <row r="83" spans="1:3">
      <c r="A83" s="27">
        <v>44004</v>
      </c>
      <c r="B83" s="26">
        <v>1</v>
      </c>
      <c r="C83" s="26">
        <v>3</v>
      </c>
    </row>
    <row r="84" spans="1:3">
      <c r="A84" s="27">
        <v>44005</v>
      </c>
      <c r="B84" s="26">
        <v>1</v>
      </c>
      <c r="C84" s="26">
        <v>2</v>
      </c>
    </row>
    <row r="85" spans="1:3">
      <c r="A85" s="27">
        <v>44007</v>
      </c>
      <c r="C85" s="26">
        <v>1</v>
      </c>
    </row>
    <row r="86" spans="1:3">
      <c r="A86" s="27">
        <v>44013</v>
      </c>
      <c r="C86" s="26">
        <v>1</v>
      </c>
    </row>
    <row r="87" spans="1:3">
      <c r="A87" s="27">
        <v>44014</v>
      </c>
      <c r="C87" s="26">
        <v>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0">
      <c r="A1" s="39" t="s">
        <v>172</v>
      </c>
    </row>
    <row r="2" spans="1:10">
      <c r="A2" s="14" t="s">
        <v>42</v>
      </c>
    </row>
    <row r="3" spans="1:10">
      <c r="A3" s="26" t="s">
        <v>41</v>
      </c>
      <c r="B3" s="26" t="s">
        <v>223</v>
      </c>
      <c r="C3" s="79" t="s">
        <v>80</v>
      </c>
    </row>
    <row r="4" spans="1:10">
      <c r="A4" s="27">
        <v>43916</v>
      </c>
      <c r="B4" s="26">
        <v>4</v>
      </c>
    </row>
    <row r="5" spans="1:10">
      <c r="A5" s="27">
        <v>43917</v>
      </c>
      <c r="B5" s="26">
        <v>5</v>
      </c>
    </row>
    <row r="6" spans="1:10">
      <c r="A6" s="27">
        <v>43918</v>
      </c>
      <c r="B6" s="26">
        <v>3</v>
      </c>
    </row>
    <row r="7" spans="1:10">
      <c r="A7" s="27">
        <v>43926</v>
      </c>
      <c r="B7" s="26">
        <v>1</v>
      </c>
    </row>
    <row r="8" spans="1:10">
      <c r="A8" s="27">
        <v>43934</v>
      </c>
      <c r="B8" s="26">
        <v>3</v>
      </c>
    </row>
    <row r="9" spans="1:10">
      <c r="A9" s="27">
        <v>43935</v>
      </c>
      <c r="B9" s="26">
        <v>1</v>
      </c>
    </row>
    <row r="10" spans="1:10">
      <c r="A10" s="27">
        <v>43936</v>
      </c>
      <c r="B10" s="26">
        <v>1</v>
      </c>
    </row>
    <row r="11" spans="1:10">
      <c r="A11" s="27">
        <v>43938</v>
      </c>
      <c r="B11" s="26">
        <v>1</v>
      </c>
    </row>
    <row r="12" spans="1:10">
      <c r="A12" s="27">
        <v>43942</v>
      </c>
      <c r="B12" s="26">
        <v>2</v>
      </c>
      <c r="G12"/>
      <c r="H12"/>
      <c r="I12"/>
      <c r="J12"/>
    </row>
    <row r="13" spans="1:10">
      <c r="A13" s="27">
        <v>43943</v>
      </c>
      <c r="B13" s="26">
        <v>7</v>
      </c>
      <c r="G13"/>
      <c r="H13"/>
      <c r="I13"/>
      <c r="J13"/>
    </row>
    <row r="14" spans="1:10">
      <c r="A14" s="27">
        <v>43944</v>
      </c>
      <c r="B14" s="26">
        <v>3</v>
      </c>
      <c r="G14"/>
      <c r="H14"/>
      <c r="I14"/>
      <c r="J14"/>
    </row>
    <row r="15" spans="1:10">
      <c r="A15" s="27">
        <v>43945</v>
      </c>
      <c r="B15" s="26">
        <v>2</v>
      </c>
      <c r="G15"/>
      <c r="H15"/>
      <c r="I15"/>
      <c r="J15"/>
    </row>
    <row r="16" spans="1:10">
      <c r="A16" s="27">
        <v>43947</v>
      </c>
      <c r="B16" s="26">
        <v>2</v>
      </c>
    </row>
    <row r="17" spans="1:2">
      <c r="A17" s="27">
        <v>43948</v>
      </c>
      <c r="B17" s="26">
        <v>1</v>
      </c>
    </row>
    <row r="18" spans="1:2">
      <c r="A18" s="27">
        <v>43949</v>
      </c>
      <c r="B18" s="26">
        <v>1</v>
      </c>
    </row>
    <row r="19" spans="1:2">
      <c r="A19" s="27">
        <v>43950</v>
      </c>
      <c r="B19" s="26">
        <v>9</v>
      </c>
    </row>
    <row r="20" spans="1:2">
      <c r="A20" s="27">
        <v>43951</v>
      </c>
      <c r="B20" s="26">
        <v>7</v>
      </c>
    </row>
    <row r="21" spans="1:2">
      <c r="A21" s="27">
        <v>43952</v>
      </c>
      <c r="B21" s="26">
        <v>5</v>
      </c>
    </row>
    <row r="22" spans="1:2">
      <c r="A22" s="27">
        <v>43953</v>
      </c>
      <c r="B22" s="26">
        <v>4</v>
      </c>
    </row>
    <row r="23" spans="1:2">
      <c r="A23" s="27">
        <v>43954</v>
      </c>
      <c r="B23" s="26">
        <v>6</v>
      </c>
    </row>
    <row r="24" spans="1:2">
      <c r="A24" s="27">
        <v>43955</v>
      </c>
      <c r="B24" s="26">
        <v>2</v>
      </c>
    </row>
    <row r="25" spans="1:2">
      <c r="A25" s="27">
        <v>43957</v>
      </c>
      <c r="B25" s="26">
        <v>5</v>
      </c>
    </row>
    <row r="26" spans="1:2">
      <c r="A26" s="27">
        <v>43958</v>
      </c>
      <c r="B26" s="26">
        <v>11</v>
      </c>
    </row>
    <row r="27" spans="1:2">
      <c r="A27" s="27">
        <v>43959</v>
      </c>
      <c r="B27" s="26">
        <v>15</v>
      </c>
    </row>
    <row r="28" spans="1:2">
      <c r="A28" s="27">
        <v>43960</v>
      </c>
      <c r="B28" s="26">
        <v>22</v>
      </c>
    </row>
    <row r="29" spans="1:2">
      <c r="A29" s="27">
        <v>43961</v>
      </c>
      <c r="B29" s="26">
        <v>18</v>
      </c>
    </row>
    <row r="30" spans="1:2">
      <c r="A30" s="27">
        <v>43962</v>
      </c>
      <c r="B30" s="26">
        <v>86</v>
      </c>
    </row>
    <row r="31" spans="1:2">
      <c r="A31" s="27">
        <v>43963</v>
      </c>
      <c r="B31" s="26">
        <v>72</v>
      </c>
    </row>
    <row r="32" spans="1:2">
      <c r="A32" s="27">
        <v>43964</v>
      </c>
      <c r="B32" s="26">
        <v>15</v>
      </c>
    </row>
    <row r="33" spans="1:3">
      <c r="A33" s="27">
        <v>43965</v>
      </c>
      <c r="B33" s="26">
        <v>13</v>
      </c>
      <c r="C33" s="26">
        <v>1</v>
      </c>
    </row>
    <row r="34" spans="1:3">
      <c r="A34" s="27">
        <v>43966</v>
      </c>
      <c r="B34" s="26">
        <v>38</v>
      </c>
      <c r="C34" s="26">
        <v>6</v>
      </c>
    </row>
    <row r="35" spans="1:3">
      <c r="A35" s="27">
        <v>43967</v>
      </c>
      <c r="B35" s="26">
        <v>32</v>
      </c>
      <c r="C35" s="26">
        <v>11</v>
      </c>
    </row>
    <row r="36" spans="1:3">
      <c r="A36" s="27">
        <v>43968</v>
      </c>
      <c r="B36" s="26">
        <v>35</v>
      </c>
      <c r="C36" s="26">
        <v>22</v>
      </c>
    </row>
    <row r="37" spans="1:3">
      <c r="A37" s="27">
        <v>43969</v>
      </c>
      <c r="B37" s="26">
        <v>41</v>
      </c>
      <c r="C37" s="26">
        <v>14</v>
      </c>
    </row>
    <row r="38" spans="1:3">
      <c r="A38" s="27">
        <v>43970</v>
      </c>
      <c r="B38" s="26">
        <v>41</v>
      </c>
      <c r="C38" s="26">
        <v>8</v>
      </c>
    </row>
    <row r="39" spans="1:3">
      <c r="A39" s="27">
        <v>43971</v>
      </c>
      <c r="B39" s="26">
        <v>40</v>
      </c>
      <c r="C39" s="26">
        <v>18</v>
      </c>
    </row>
    <row r="40" spans="1:3">
      <c r="A40" s="27">
        <v>43972</v>
      </c>
      <c r="B40" s="26">
        <v>19</v>
      </c>
      <c r="C40" s="26">
        <v>17</v>
      </c>
    </row>
    <row r="41" spans="1:3">
      <c r="A41" s="27">
        <v>43973</v>
      </c>
      <c r="B41" s="26">
        <v>21</v>
      </c>
      <c r="C41" s="26">
        <v>20</v>
      </c>
    </row>
    <row r="42" spans="1:3">
      <c r="A42" s="27">
        <v>43974</v>
      </c>
      <c r="B42" s="26">
        <v>16</v>
      </c>
      <c r="C42" s="26">
        <v>20</v>
      </c>
    </row>
    <row r="43" spans="1:3">
      <c r="A43" s="27">
        <v>43975</v>
      </c>
      <c r="B43" s="26">
        <v>12</v>
      </c>
      <c r="C43" s="26">
        <v>15</v>
      </c>
    </row>
    <row r="44" spans="1:3">
      <c r="A44" s="27">
        <v>43976</v>
      </c>
      <c r="B44" s="26">
        <v>24</v>
      </c>
      <c r="C44" s="26">
        <v>42</v>
      </c>
    </row>
    <row r="45" spans="1:3">
      <c r="A45" s="27">
        <v>43977</v>
      </c>
      <c r="B45" s="26">
        <v>23</v>
      </c>
      <c r="C45" s="26">
        <v>62</v>
      </c>
    </row>
    <row r="46" spans="1:3">
      <c r="A46" s="27">
        <v>43978</v>
      </c>
      <c r="B46" s="26">
        <v>31</v>
      </c>
      <c r="C46" s="26">
        <v>71</v>
      </c>
    </row>
    <row r="47" spans="1:3">
      <c r="A47" s="27">
        <v>43979</v>
      </c>
      <c r="B47" s="26">
        <v>25</v>
      </c>
      <c r="C47" s="26">
        <v>83</v>
      </c>
    </row>
    <row r="48" spans="1:3">
      <c r="A48" s="27">
        <v>43980</v>
      </c>
      <c r="B48" s="26">
        <v>14</v>
      </c>
      <c r="C48" s="26">
        <v>92</v>
      </c>
    </row>
    <row r="49" spans="1:3">
      <c r="A49" s="27">
        <v>43981</v>
      </c>
      <c r="B49" s="26">
        <v>58</v>
      </c>
      <c r="C49" s="26">
        <v>170</v>
      </c>
    </row>
    <row r="50" spans="1:3">
      <c r="A50" s="27">
        <v>43982</v>
      </c>
      <c r="B50" s="26">
        <v>20</v>
      </c>
      <c r="C50" s="26">
        <v>49</v>
      </c>
    </row>
    <row r="51" spans="1:3">
      <c r="A51" s="27">
        <v>43983</v>
      </c>
      <c r="B51" s="26">
        <v>7</v>
      </c>
      <c r="C51" s="26">
        <v>8</v>
      </c>
    </row>
    <row r="52" spans="1:3">
      <c r="A52" s="27">
        <v>43984</v>
      </c>
      <c r="C52" s="26">
        <v>12</v>
      </c>
    </row>
    <row r="53" spans="1:3">
      <c r="A53" s="27">
        <v>43985</v>
      </c>
      <c r="B53" s="26">
        <v>2</v>
      </c>
      <c r="C53" s="26">
        <v>20</v>
      </c>
    </row>
    <row r="54" spans="1:3">
      <c r="A54" s="27">
        <v>43986</v>
      </c>
      <c r="B54" s="26">
        <v>2</v>
      </c>
      <c r="C54" s="26">
        <v>20</v>
      </c>
    </row>
    <row r="55" spans="1:3">
      <c r="A55" s="27">
        <v>43987</v>
      </c>
      <c r="C55" s="26">
        <v>27</v>
      </c>
    </row>
    <row r="56" spans="1:3">
      <c r="A56" s="27">
        <v>43988</v>
      </c>
      <c r="B56" s="26">
        <v>1</v>
      </c>
      <c r="C56" s="26">
        <v>47</v>
      </c>
    </row>
    <row r="57" spans="1:3">
      <c r="A57" s="27">
        <v>43989</v>
      </c>
      <c r="B57" s="26">
        <v>2</v>
      </c>
      <c r="C57" s="26">
        <v>19</v>
      </c>
    </row>
    <row r="58" spans="1:3">
      <c r="A58" s="27">
        <v>43990</v>
      </c>
      <c r="B58" s="26">
        <v>3</v>
      </c>
      <c r="C58" s="26">
        <v>10</v>
      </c>
    </row>
    <row r="59" spans="1:3">
      <c r="A59" s="27">
        <v>43991</v>
      </c>
      <c r="C59" s="26">
        <v>25</v>
      </c>
    </row>
    <row r="60" spans="1:3">
      <c r="A60" s="27">
        <v>43992</v>
      </c>
      <c r="C60" s="26">
        <v>17</v>
      </c>
    </row>
    <row r="61" spans="1:3">
      <c r="A61" s="27">
        <v>43993</v>
      </c>
      <c r="B61" s="26">
        <v>4</v>
      </c>
      <c r="C61" s="26">
        <v>15</v>
      </c>
    </row>
    <row r="62" spans="1:3">
      <c r="A62" s="27">
        <v>43994</v>
      </c>
      <c r="B62" s="26">
        <v>3</v>
      </c>
      <c r="C62" s="26">
        <v>22</v>
      </c>
    </row>
    <row r="63" spans="1:3">
      <c r="A63" s="27">
        <v>43995</v>
      </c>
      <c r="B63" s="26">
        <v>2</v>
      </c>
      <c r="C63" s="26">
        <v>23</v>
      </c>
    </row>
    <row r="64" spans="1:3">
      <c r="A64" s="27">
        <v>43996</v>
      </c>
      <c r="C64" s="26">
        <v>9</v>
      </c>
    </row>
    <row r="65" spans="1:3">
      <c r="A65" s="27">
        <v>43997</v>
      </c>
      <c r="C65" s="26">
        <v>2</v>
      </c>
    </row>
    <row r="66" spans="1:3">
      <c r="A66" s="27">
        <v>43998</v>
      </c>
      <c r="C66" s="26">
        <v>13</v>
      </c>
    </row>
    <row r="67" spans="1:3">
      <c r="A67" s="27">
        <v>43999</v>
      </c>
      <c r="C67" s="26">
        <v>6</v>
      </c>
    </row>
    <row r="68" spans="1:3">
      <c r="A68" s="27">
        <v>44000</v>
      </c>
      <c r="C68" s="26">
        <v>3</v>
      </c>
    </row>
    <row r="69" spans="1:3">
      <c r="A69" s="27">
        <v>44001</v>
      </c>
      <c r="C69" s="26">
        <v>5</v>
      </c>
    </row>
    <row r="70" spans="1:3">
      <c r="A70" s="27">
        <v>44002</v>
      </c>
      <c r="C70" s="26">
        <v>3</v>
      </c>
    </row>
    <row r="71" spans="1:3">
      <c r="A71" s="27">
        <v>44003</v>
      </c>
      <c r="C71" s="26">
        <v>4</v>
      </c>
    </row>
    <row r="72" spans="1:3">
      <c r="A72" s="27">
        <v>44004</v>
      </c>
      <c r="B72" s="26">
        <v>1</v>
      </c>
      <c r="C72" s="26">
        <v>3</v>
      </c>
    </row>
    <row r="73" spans="1:3">
      <c r="A73" s="27">
        <v>44005</v>
      </c>
      <c r="B73" s="26">
        <v>1</v>
      </c>
      <c r="C73" s="26">
        <v>1</v>
      </c>
    </row>
    <row r="74" spans="1:3">
      <c r="A74" s="27">
        <v>44007</v>
      </c>
      <c r="C74" s="26">
        <v>1</v>
      </c>
    </row>
    <row r="75" spans="1:3">
      <c r="A75" s="27">
        <v>44014</v>
      </c>
      <c r="C75" s="26">
        <v>1</v>
      </c>
    </row>
    <row r="76" spans="1:3">
      <c r="A76" s="27"/>
    </row>
    <row r="77" spans="1:3">
      <c r="A77" s="27"/>
    </row>
    <row r="78" spans="1:3">
      <c r="A78" s="27"/>
    </row>
    <row r="79" spans="1:3">
      <c r="A79" s="27"/>
    </row>
    <row r="80" spans="1:3">
      <c r="A80" s="2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171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43957</v>
      </c>
      <c r="B4" s="26">
        <v>1</v>
      </c>
    </row>
    <row r="5" spans="1:4">
      <c r="A5" s="27">
        <v>43959</v>
      </c>
      <c r="B5" s="26">
        <v>1</v>
      </c>
      <c r="D5" s="26">
        <v>1</v>
      </c>
    </row>
    <row r="6" spans="1:4">
      <c r="A6" s="27">
        <v>43960</v>
      </c>
      <c r="D6" s="26">
        <v>1</v>
      </c>
    </row>
    <row r="7" spans="1:4">
      <c r="A7" s="27">
        <v>43962</v>
      </c>
      <c r="B7" s="26">
        <v>1</v>
      </c>
      <c r="D7" s="26">
        <v>2</v>
      </c>
    </row>
    <row r="8" spans="1:4">
      <c r="A8" s="27">
        <v>43963</v>
      </c>
      <c r="D8" s="26">
        <v>2</v>
      </c>
    </row>
    <row r="9" spans="1:4">
      <c r="A9" s="27">
        <v>43965</v>
      </c>
      <c r="B9" s="26">
        <v>4</v>
      </c>
      <c r="D9" s="26">
        <v>3</v>
      </c>
    </row>
    <row r="10" spans="1:4">
      <c r="A10" s="27">
        <v>43966</v>
      </c>
      <c r="B10" s="26">
        <v>11</v>
      </c>
      <c r="D10" s="26">
        <v>2</v>
      </c>
    </row>
    <row r="11" spans="1:4">
      <c r="A11" s="27">
        <v>43967</v>
      </c>
      <c r="B11" s="26">
        <v>4</v>
      </c>
      <c r="D11" s="26">
        <v>3</v>
      </c>
    </row>
    <row r="12" spans="1:4">
      <c r="A12" s="27">
        <v>43968</v>
      </c>
      <c r="B12" s="26">
        <v>4</v>
      </c>
    </row>
    <row r="13" spans="1:4">
      <c r="A13" s="27">
        <v>43969</v>
      </c>
      <c r="B13" s="26">
        <v>3</v>
      </c>
      <c r="D13" s="26">
        <v>2</v>
      </c>
    </row>
    <row r="14" spans="1:4">
      <c r="A14" s="27">
        <v>43970</v>
      </c>
      <c r="B14" s="26">
        <v>5</v>
      </c>
      <c r="D14" s="26">
        <v>3</v>
      </c>
    </row>
    <row r="15" spans="1:4">
      <c r="A15" s="27">
        <v>43971</v>
      </c>
      <c r="B15" s="26">
        <v>5</v>
      </c>
      <c r="C15" s="26">
        <v>1</v>
      </c>
      <c r="D15" s="26">
        <v>1</v>
      </c>
    </row>
    <row r="16" spans="1:4">
      <c r="A16" s="27">
        <v>43972</v>
      </c>
      <c r="B16" s="26">
        <v>3</v>
      </c>
      <c r="C16" s="26">
        <v>2</v>
      </c>
      <c r="D16" s="26">
        <v>5</v>
      </c>
    </row>
    <row r="17" spans="1:15">
      <c r="A17" s="27">
        <v>43973</v>
      </c>
      <c r="B17" s="26">
        <v>4</v>
      </c>
      <c r="C17" s="26">
        <v>2</v>
      </c>
    </row>
    <row r="18" spans="1:15">
      <c r="A18" s="27">
        <v>43974</v>
      </c>
      <c r="B18" s="26">
        <v>2</v>
      </c>
      <c r="D18" s="26">
        <v>2</v>
      </c>
    </row>
    <row r="19" spans="1:15">
      <c r="A19" s="27">
        <v>43975</v>
      </c>
      <c r="B19" s="26">
        <v>2</v>
      </c>
      <c r="D19" s="26">
        <v>4</v>
      </c>
    </row>
    <row r="20" spans="1:15">
      <c r="A20" s="27">
        <v>43976</v>
      </c>
      <c r="B20" s="26">
        <v>2</v>
      </c>
      <c r="D20" s="26">
        <v>4</v>
      </c>
    </row>
    <row r="21" spans="1:15">
      <c r="A21" s="27">
        <v>43977</v>
      </c>
      <c r="B21" s="26">
        <v>2</v>
      </c>
      <c r="C21" s="26">
        <v>2</v>
      </c>
      <c r="D21" s="26">
        <v>1</v>
      </c>
    </row>
    <row r="22" spans="1:15">
      <c r="A22" s="27">
        <v>43978</v>
      </c>
      <c r="B22" s="26">
        <v>1</v>
      </c>
    </row>
    <row r="23" spans="1:15">
      <c r="A23" s="27">
        <v>43979</v>
      </c>
      <c r="B23" s="26">
        <v>1</v>
      </c>
      <c r="C23" s="26">
        <v>1</v>
      </c>
      <c r="D23" s="26">
        <v>1</v>
      </c>
    </row>
    <row r="24" spans="1:15">
      <c r="A24" s="27">
        <v>43980</v>
      </c>
      <c r="B24" s="26">
        <v>1</v>
      </c>
      <c r="D24" s="26">
        <v>1</v>
      </c>
    </row>
    <row r="25" spans="1:15">
      <c r="A25" s="27">
        <v>43981</v>
      </c>
      <c r="C25" s="26">
        <v>1</v>
      </c>
    </row>
    <row r="26" spans="1:15">
      <c r="A26" s="27">
        <v>43982</v>
      </c>
      <c r="B26" s="26">
        <v>2</v>
      </c>
      <c r="C26" s="26">
        <v>1</v>
      </c>
      <c r="D26" s="26">
        <v>1</v>
      </c>
    </row>
    <row r="27" spans="1:15">
      <c r="A27" s="27">
        <v>43983</v>
      </c>
      <c r="C27" s="26">
        <v>6</v>
      </c>
      <c r="D27" s="26">
        <v>1</v>
      </c>
    </row>
    <row r="28" spans="1:15">
      <c r="A28" s="27">
        <v>43984</v>
      </c>
      <c r="B28" s="26">
        <v>2</v>
      </c>
      <c r="C28" s="26">
        <v>5</v>
      </c>
    </row>
    <row r="29" spans="1:15">
      <c r="A29" s="27">
        <v>43985</v>
      </c>
      <c r="C29" s="26">
        <v>5</v>
      </c>
      <c r="L29"/>
      <c r="M29"/>
      <c r="N29"/>
      <c r="O29"/>
    </row>
    <row r="30" spans="1:15">
      <c r="A30" s="27">
        <v>43986</v>
      </c>
      <c r="B30" s="26">
        <v>3</v>
      </c>
      <c r="C30" s="26">
        <v>11</v>
      </c>
      <c r="L30"/>
      <c r="M30"/>
      <c r="N30"/>
      <c r="O30"/>
    </row>
    <row r="31" spans="1:15">
      <c r="A31" s="27">
        <v>43987</v>
      </c>
      <c r="C31" s="26">
        <v>6</v>
      </c>
      <c r="D31" s="26">
        <v>1</v>
      </c>
      <c r="L31"/>
      <c r="M31"/>
      <c r="N31"/>
      <c r="O31"/>
    </row>
    <row r="32" spans="1:15">
      <c r="A32" s="27">
        <v>43988</v>
      </c>
      <c r="B32" s="26">
        <v>1</v>
      </c>
      <c r="C32" s="26">
        <v>4</v>
      </c>
      <c r="L32"/>
      <c r="M32"/>
      <c r="N32"/>
      <c r="O32"/>
    </row>
    <row r="33" spans="1:4">
      <c r="A33" s="27">
        <v>43990</v>
      </c>
      <c r="B33" s="26">
        <v>1</v>
      </c>
    </row>
    <row r="34" spans="1:4">
      <c r="A34" s="27">
        <v>43992</v>
      </c>
      <c r="D34" s="26">
        <v>1</v>
      </c>
    </row>
    <row r="35" spans="1:4">
      <c r="A35" s="27">
        <v>43993</v>
      </c>
      <c r="B35" s="26">
        <v>1</v>
      </c>
      <c r="D35" s="26">
        <v>1</v>
      </c>
    </row>
    <row r="36" spans="1:4">
      <c r="A36" s="27">
        <v>43994</v>
      </c>
      <c r="C36" s="26">
        <v>1</v>
      </c>
    </row>
    <row r="37" spans="1:4">
      <c r="A37" s="27">
        <v>43995</v>
      </c>
      <c r="C37" s="26">
        <v>4</v>
      </c>
    </row>
    <row r="38" spans="1:4">
      <c r="A38" s="27">
        <v>43998</v>
      </c>
      <c r="C38" s="26">
        <v>1</v>
      </c>
    </row>
    <row r="39" spans="1:4">
      <c r="A39" s="27">
        <v>43999</v>
      </c>
      <c r="C39" s="26">
        <v>1</v>
      </c>
    </row>
    <row r="40" spans="1:4">
      <c r="A40" s="27">
        <v>44000</v>
      </c>
      <c r="C40" s="26">
        <v>1</v>
      </c>
    </row>
    <row r="41" spans="1:4">
      <c r="A41" s="27">
        <v>44001</v>
      </c>
      <c r="D41" s="26">
        <v>1</v>
      </c>
    </row>
    <row r="42" spans="1:4">
      <c r="A42" s="27"/>
    </row>
    <row r="43" spans="1:4">
      <c r="A43" s="27"/>
    </row>
    <row r="44" spans="1:4">
      <c r="A44" s="27"/>
    </row>
    <row r="45" spans="1:4">
      <c r="A45" s="27"/>
    </row>
    <row r="46" spans="1:4">
      <c r="A46" s="27"/>
    </row>
    <row r="47" spans="1:4">
      <c r="A47" s="27"/>
    </row>
    <row r="48" spans="1:4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34"/>
  <sheetViews>
    <sheetView zoomScale="90" zoomScaleNormal="90" workbookViewId="0"/>
  </sheetViews>
  <sheetFormatPr defaultRowHeight="12.75"/>
  <cols>
    <col min="1" max="1" width="70.53125" customWidth="1"/>
    <col min="2" max="2" width="11.46484375" bestFit="1" customWidth="1"/>
    <col min="3" max="3" width="14.53125" customWidth="1"/>
    <col min="4" max="4" width="7.796875" bestFit="1" customWidth="1"/>
    <col min="5" max="5" width="7.265625" customWidth="1"/>
    <col min="6" max="6" width="6.19921875" customWidth="1"/>
    <col min="7" max="7" width="8" bestFit="1" customWidth="1"/>
    <col min="8" max="10" width="6.796875" customWidth="1"/>
    <col min="11" max="11" width="3" customWidth="1"/>
    <col min="12" max="12" width="4.73046875" customWidth="1"/>
    <col min="13" max="13" width="3" customWidth="1"/>
    <col min="14" max="18" width="7.796875" customWidth="1"/>
    <col min="19" max="19" width="6.53125" customWidth="1"/>
  </cols>
  <sheetData>
    <row r="1" spans="1:18">
      <c r="A1" s="38" t="s">
        <v>168</v>
      </c>
    </row>
    <row r="2" spans="1:18">
      <c r="A2" s="14" t="s">
        <v>42</v>
      </c>
      <c r="D2" s="14"/>
    </row>
    <row r="3" spans="1:18" ht="13.15">
      <c r="A3" s="12" t="s">
        <v>7</v>
      </c>
      <c r="B3" s="22" t="s">
        <v>136</v>
      </c>
      <c r="C3" s="22" t="s">
        <v>58</v>
      </c>
      <c r="D3" s="22" t="s">
        <v>8</v>
      </c>
      <c r="E3" s="22" t="s">
        <v>1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6</v>
      </c>
      <c r="K3" s="22"/>
      <c r="L3" s="22"/>
      <c r="M3" s="22"/>
      <c r="N3" s="22" t="s">
        <v>1</v>
      </c>
      <c r="O3" s="22" t="s">
        <v>2</v>
      </c>
      <c r="P3" s="22" t="s">
        <v>3</v>
      </c>
      <c r="Q3" s="67" t="s">
        <v>118</v>
      </c>
      <c r="R3" s="22" t="s">
        <v>6</v>
      </c>
    </row>
    <row r="4" spans="1:18">
      <c r="A4" s="83" t="s">
        <v>338</v>
      </c>
      <c r="B4" s="47" t="s">
        <v>162</v>
      </c>
      <c r="C4" s="84">
        <v>45772</v>
      </c>
      <c r="D4" s="47">
        <v>4276</v>
      </c>
      <c r="E4" s="47"/>
      <c r="F4" s="47">
        <v>30</v>
      </c>
      <c r="G4" s="47">
        <v>31</v>
      </c>
      <c r="H4" s="47">
        <v>11</v>
      </c>
      <c r="I4" s="47">
        <v>3</v>
      </c>
      <c r="J4" s="47">
        <v>1</v>
      </c>
      <c r="K4" s="47"/>
      <c r="L4" s="47"/>
      <c r="M4" s="47"/>
      <c r="N4" s="7" t="str">
        <f>IF(E4=0,"",E4/$D4)</f>
        <v/>
      </c>
      <c r="O4" s="7">
        <f>IF(F4=0,"",F4/$D4)</f>
        <v>7.0159027128157154E-3</v>
      </c>
      <c r="P4" s="7">
        <f>IF(G4=0,"",G4/$D4)</f>
        <v>7.2497661365762394E-3</v>
      </c>
      <c r="Q4" s="7">
        <f t="shared" ref="Q4" si="0">IF(H4+I4=0,"",(H4+I4)/$D4)</f>
        <v>3.2740879326473341E-3</v>
      </c>
      <c r="R4" s="7">
        <f>IF(I4+J4=0,"",J4/$D4)</f>
        <v>2.3386342376052386E-4</v>
      </c>
    </row>
    <row r="5" spans="1:18">
      <c r="A5" s="83"/>
      <c r="B5" s="47"/>
      <c r="C5" s="84"/>
      <c r="D5" s="47"/>
      <c r="E5" s="47"/>
      <c r="F5" s="47"/>
      <c r="G5" s="47"/>
      <c r="H5" s="47"/>
      <c r="I5" s="47"/>
      <c r="J5" s="47"/>
      <c r="K5" s="47"/>
      <c r="L5" s="47"/>
      <c r="M5" s="47"/>
      <c r="N5" s="7" t="str">
        <f t="shared" ref="N5:N22" si="1">IF(E5=0,"",E5/$D5)</f>
        <v/>
      </c>
      <c r="O5" s="7" t="str">
        <f t="shared" ref="O5:O22" si="2">IF(F5=0,"",F5/$D5)</f>
        <v/>
      </c>
      <c r="P5" s="7" t="str">
        <f t="shared" ref="P5:P22" si="3">IF(G5=0,"",G5/$D5)</f>
        <v/>
      </c>
      <c r="Q5" s="7" t="str">
        <f t="shared" ref="Q5:Q22" si="4">IF(H5+I5=0,"",(H5+I5)/$D5)</f>
        <v/>
      </c>
      <c r="R5" s="7" t="str">
        <f t="shared" ref="R5:R22" si="5">IF(I5+J5=0,"",J5/$D5)</f>
        <v/>
      </c>
    </row>
    <row r="6" spans="1:18">
      <c r="A6" s="83"/>
      <c r="B6" s="47"/>
      <c r="C6" s="84"/>
      <c r="D6" s="47"/>
      <c r="E6" s="47"/>
      <c r="F6" s="47"/>
      <c r="G6" s="47"/>
      <c r="H6" s="47"/>
      <c r="I6" s="47"/>
      <c r="J6" s="47"/>
      <c r="K6" s="47"/>
      <c r="L6" s="47"/>
      <c r="M6" s="47"/>
      <c r="N6" s="7" t="str">
        <f t="shared" si="1"/>
        <v/>
      </c>
      <c r="O6" s="7" t="str">
        <f t="shared" si="2"/>
        <v/>
      </c>
      <c r="P6" s="7" t="str">
        <f t="shared" si="3"/>
        <v/>
      </c>
      <c r="Q6" s="7" t="str">
        <f t="shared" si="4"/>
        <v/>
      </c>
      <c r="R6" s="7" t="str">
        <f t="shared" si="5"/>
        <v/>
      </c>
    </row>
    <row r="7" spans="1:18">
      <c r="A7" s="83"/>
      <c r="B7" s="47"/>
      <c r="C7" s="84"/>
      <c r="D7" s="47"/>
      <c r="E7" s="47"/>
      <c r="F7" s="47"/>
      <c r="G7" s="47"/>
      <c r="H7" s="47"/>
      <c r="I7" s="47"/>
      <c r="J7" s="47"/>
      <c r="K7" s="47"/>
      <c r="L7" s="47"/>
      <c r="M7" s="47"/>
      <c r="N7" s="7" t="str">
        <f t="shared" si="1"/>
        <v/>
      </c>
      <c r="O7" s="7" t="str">
        <f t="shared" si="2"/>
        <v/>
      </c>
      <c r="P7" s="7" t="str">
        <f t="shared" si="3"/>
        <v/>
      </c>
      <c r="Q7" s="7" t="str">
        <f t="shared" si="4"/>
        <v/>
      </c>
      <c r="R7" s="7" t="str">
        <f t="shared" si="5"/>
        <v/>
      </c>
    </row>
    <row r="8" spans="1:18">
      <c r="A8" s="83"/>
      <c r="B8" s="47"/>
      <c r="C8" s="84"/>
      <c r="D8" s="47"/>
      <c r="E8" s="47"/>
      <c r="F8" s="47"/>
      <c r="G8" s="47"/>
      <c r="H8" s="47"/>
      <c r="I8" s="47"/>
      <c r="J8" s="47"/>
      <c r="K8" s="47"/>
      <c r="L8" s="47"/>
      <c r="M8" s="47"/>
      <c r="N8" s="7" t="str">
        <f t="shared" si="1"/>
        <v/>
      </c>
      <c r="O8" s="7" t="str">
        <f t="shared" si="2"/>
        <v/>
      </c>
      <c r="P8" s="7" t="str">
        <f t="shared" si="3"/>
        <v/>
      </c>
      <c r="Q8" s="7" t="str">
        <f t="shared" si="4"/>
        <v/>
      </c>
      <c r="R8" s="7" t="str">
        <f t="shared" si="5"/>
        <v/>
      </c>
    </row>
    <row r="9" spans="1:18">
      <c r="A9" s="83"/>
      <c r="B9" s="47"/>
      <c r="C9" s="84"/>
      <c r="D9" s="47"/>
      <c r="E9" s="47"/>
      <c r="F9" s="47"/>
      <c r="G9" s="47"/>
      <c r="H9" s="47"/>
      <c r="I9" s="47"/>
      <c r="J9" s="47"/>
      <c r="K9" s="47"/>
      <c r="L9" s="47"/>
      <c r="M9" s="47"/>
      <c r="N9" s="7" t="str">
        <f t="shared" si="1"/>
        <v/>
      </c>
      <c r="O9" s="7" t="str">
        <f t="shared" si="2"/>
        <v/>
      </c>
      <c r="P9" s="7" t="str">
        <f t="shared" si="3"/>
        <v/>
      </c>
      <c r="Q9" s="7" t="str">
        <f t="shared" si="4"/>
        <v/>
      </c>
      <c r="R9" s="7" t="str">
        <f t="shared" si="5"/>
        <v/>
      </c>
    </row>
    <row r="10" spans="1:18">
      <c r="A10" s="83"/>
      <c r="B10" s="47"/>
      <c r="C10" s="8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7" t="str">
        <f t="shared" si="1"/>
        <v/>
      </c>
      <c r="O10" s="7" t="str">
        <f t="shared" si="2"/>
        <v/>
      </c>
      <c r="P10" s="7" t="str">
        <f t="shared" si="3"/>
        <v/>
      </c>
      <c r="Q10" s="7" t="str">
        <f t="shared" si="4"/>
        <v/>
      </c>
      <c r="R10" s="7" t="str">
        <f t="shared" si="5"/>
        <v/>
      </c>
    </row>
    <row r="11" spans="1:18">
      <c r="A11" s="83"/>
      <c r="B11" s="47"/>
      <c r="C11" s="8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7" t="str">
        <f t="shared" si="1"/>
        <v/>
      </c>
      <c r="O11" s="7" t="str">
        <f t="shared" si="2"/>
        <v/>
      </c>
      <c r="P11" s="7" t="str">
        <f t="shared" si="3"/>
        <v/>
      </c>
      <c r="Q11" s="7" t="str">
        <f t="shared" si="4"/>
        <v/>
      </c>
      <c r="R11" s="7" t="str">
        <f t="shared" si="5"/>
        <v/>
      </c>
    </row>
    <row r="12" spans="1:18">
      <c r="A12" s="83"/>
      <c r="B12" s="47"/>
      <c r="C12" s="8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7" t="str">
        <f t="shared" si="1"/>
        <v/>
      </c>
      <c r="O12" s="7" t="str">
        <f t="shared" si="2"/>
        <v/>
      </c>
      <c r="P12" s="7" t="str">
        <f t="shared" si="3"/>
        <v/>
      </c>
      <c r="Q12" s="7" t="str">
        <f t="shared" si="4"/>
        <v/>
      </c>
      <c r="R12" s="7" t="str">
        <f t="shared" si="5"/>
        <v/>
      </c>
    </row>
    <row r="13" spans="1:18">
      <c r="A13" s="83"/>
      <c r="B13" s="47"/>
      <c r="C13" s="8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7" t="str">
        <f t="shared" si="1"/>
        <v/>
      </c>
      <c r="O13" s="7" t="str">
        <f t="shared" si="2"/>
        <v/>
      </c>
      <c r="P13" s="7" t="str">
        <f t="shared" si="3"/>
        <v/>
      </c>
      <c r="Q13" s="7" t="str">
        <f t="shared" si="4"/>
        <v/>
      </c>
      <c r="R13" s="7" t="str">
        <f t="shared" si="5"/>
        <v/>
      </c>
    </row>
    <row r="14" spans="1:18">
      <c r="A14" s="83"/>
      <c r="B14" s="47"/>
      <c r="C14" s="8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7" t="str">
        <f t="shared" si="1"/>
        <v/>
      </c>
      <c r="O14" s="7" t="str">
        <f t="shared" si="2"/>
        <v/>
      </c>
      <c r="P14" s="7" t="str">
        <f t="shared" si="3"/>
        <v/>
      </c>
      <c r="Q14" s="7" t="str">
        <f t="shared" si="4"/>
        <v/>
      </c>
      <c r="R14" s="7" t="str">
        <f t="shared" si="5"/>
        <v/>
      </c>
    </row>
    <row r="15" spans="1:18">
      <c r="A15" s="83"/>
      <c r="B15" s="47"/>
      <c r="C15" s="8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7" t="str">
        <f t="shared" si="1"/>
        <v/>
      </c>
      <c r="O15" s="7" t="str">
        <f t="shared" si="2"/>
        <v/>
      </c>
      <c r="P15" s="7" t="str">
        <f t="shared" si="3"/>
        <v/>
      </c>
      <c r="Q15" s="7" t="str">
        <f t="shared" si="4"/>
        <v/>
      </c>
      <c r="R15" s="7" t="str">
        <f t="shared" si="5"/>
        <v/>
      </c>
    </row>
    <row r="16" spans="1:18">
      <c r="A16" s="83"/>
      <c r="B16" s="47"/>
      <c r="C16" s="8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7" t="str">
        <f t="shared" si="1"/>
        <v/>
      </c>
      <c r="O16" s="7" t="str">
        <f t="shared" si="2"/>
        <v/>
      </c>
      <c r="P16" s="7" t="str">
        <f t="shared" si="3"/>
        <v/>
      </c>
      <c r="Q16" s="7" t="str">
        <f t="shared" si="4"/>
        <v/>
      </c>
      <c r="R16" s="7" t="str">
        <f t="shared" si="5"/>
        <v/>
      </c>
    </row>
    <row r="17" spans="1:19">
      <c r="A17" s="83"/>
      <c r="B17" s="47"/>
      <c r="C17" s="84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7" t="str">
        <f t="shared" si="1"/>
        <v/>
      </c>
      <c r="O17" s="7" t="str">
        <f t="shared" si="2"/>
        <v/>
      </c>
      <c r="P17" s="7" t="str">
        <f t="shared" si="3"/>
        <v/>
      </c>
      <c r="Q17" s="7" t="str">
        <f t="shared" si="4"/>
        <v/>
      </c>
      <c r="R17" s="7" t="str">
        <f t="shared" si="5"/>
        <v/>
      </c>
    </row>
    <row r="18" spans="1:19">
      <c r="A18" s="83"/>
      <c r="B18" s="47"/>
      <c r="C18" s="8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7" t="str">
        <f t="shared" si="1"/>
        <v/>
      </c>
      <c r="O18" s="7" t="str">
        <f t="shared" si="2"/>
        <v/>
      </c>
      <c r="P18" s="7" t="str">
        <f t="shared" si="3"/>
        <v/>
      </c>
      <c r="Q18" s="7" t="str">
        <f t="shared" si="4"/>
        <v/>
      </c>
      <c r="R18" s="7" t="str">
        <f t="shared" si="5"/>
        <v/>
      </c>
    </row>
    <row r="19" spans="1:19">
      <c r="A19" s="83"/>
      <c r="B19" s="47"/>
      <c r="C19" s="8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7" t="str">
        <f t="shared" si="1"/>
        <v/>
      </c>
      <c r="O19" s="7" t="str">
        <f t="shared" si="2"/>
        <v/>
      </c>
      <c r="P19" s="7" t="str">
        <f t="shared" si="3"/>
        <v/>
      </c>
      <c r="Q19" s="7" t="str">
        <f t="shared" si="4"/>
        <v/>
      </c>
      <c r="R19" s="7" t="str">
        <f t="shared" si="5"/>
        <v/>
      </c>
    </row>
    <row r="20" spans="1:19">
      <c r="A20" s="83"/>
      <c r="B20" s="47"/>
      <c r="C20" s="8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7" t="str">
        <f t="shared" si="1"/>
        <v/>
      </c>
      <c r="O20" s="7" t="str">
        <f t="shared" si="2"/>
        <v/>
      </c>
      <c r="P20" s="7" t="str">
        <f t="shared" si="3"/>
        <v/>
      </c>
      <c r="Q20" s="7" t="str">
        <f t="shared" si="4"/>
        <v/>
      </c>
      <c r="R20" s="7" t="str">
        <f t="shared" si="5"/>
        <v/>
      </c>
    </row>
    <row r="21" spans="1:19">
      <c r="A21" s="83"/>
      <c r="B21" s="47"/>
      <c r="C21" s="84"/>
      <c r="D21" s="47"/>
      <c r="E21" s="47"/>
      <c r="F21" s="47"/>
      <c r="G21" s="47"/>
      <c r="H21" s="47"/>
      <c r="I21" s="47"/>
      <c r="J21" s="47"/>
      <c r="K21" s="47"/>
      <c r="N21" s="7" t="str">
        <f t="shared" si="1"/>
        <v/>
      </c>
      <c r="O21" s="7" t="str">
        <f t="shared" si="2"/>
        <v/>
      </c>
      <c r="P21" s="7" t="str">
        <f t="shared" si="3"/>
        <v/>
      </c>
      <c r="Q21" s="7" t="str">
        <f t="shared" si="4"/>
        <v/>
      </c>
      <c r="R21" s="7" t="str">
        <f t="shared" si="5"/>
        <v/>
      </c>
    </row>
    <row r="22" spans="1:19">
      <c r="A22" s="83"/>
      <c r="B22" s="47"/>
      <c r="C22" s="84"/>
      <c r="D22" s="47"/>
      <c r="E22" s="47"/>
      <c r="F22" s="47"/>
      <c r="G22" s="47"/>
      <c r="H22" s="47"/>
      <c r="I22" s="47"/>
      <c r="J22" s="47"/>
      <c r="K22" s="47"/>
      <c r="N22" s="7" t="str">
        <f t="shared" si="1"/>
        <v/>
      </c>
      <c r="O22" s="7" t="str">
        <f t="shared" si="2"/>
        <v/>
      </c>
      <c r="P22" s="7" t="str">
        <f t="shared" si="3"/>
        <v/>
      </c>
      <c r="Q22" s="7" t="str">
        <f t="shared" si="4"/>
        <v/>
      </c>
      <c r="R22" s="7" t="str">
        <f t="shared" si="5"/>
        <v/>
      </c>
    </row>
    <row r="23" spans="1:19">
      <c r="A23" s="23"/>
      <c r="B23" s="47"/>
      <c r="C23" s="84"/>
      <c r="D23" s="47"/>
      <c r="E23" s="47"/>
      <c r="F23" s="47"/>
      <c r="G23" s="47"/>
      <c r="H23" s="47"/>
      <c r="I23" s="47"/>
      <c r="J23" s="47"/>
      <c r="K23" s="47"/>
      <c r="N23" s="7" t="str">
        <f t="shared" ref="N23" si="6">IF(E23=0,"",E23/$D23)</f>
        <v/>
      </c>
      <c r="O23" s="7" t="str">
        <f t="shared" ref="O23" si="7">IF(F23=0,"",F23/$D23)</f>
        <v/>
      </c>
      <c r="P23" s="7" t="str">
        <f t="shared" ref="P23" si="8">IF(G23=0,"",G23/$D23)</f>
        <v/>
      </c>
      <c r="Q23" s="7" t="str">
        <f t="shared" ref="Q23" si="9">IF(H23+I23=0,"",(H23+I23)/$D23)</f>
        <v/>
      </c>
      <c r="R23" s="7" t="str">
        <f t="shared" ref="R23" si="10">IF(I23+J23=0,"",J23/$D23)</f>
        <v/>
      </c>
    </row>
    <row r="24" spans="1:19">
      <c r="A24" s="23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0"/>
    </row>
    <row r="25" spans="1:19">
      <c r="A25" s="23"/>
      <c r="D25">
        <f>SUM(D4:D24)</f>
        <v>4276</v>
      </c>
      <c r="E25">
        <f t="shared" ref="E25:K25" si="11">SUM(E4:E24)</f>
        <v>0</v>
      </c>
      <c r="F25">
        <f t="shared" si="11"/>
        <v>30</v>
      </c>
      <c r="G25">
        <f t="shared" si="11"/>
        <v>31</v>
      </c>
      <c r="H25">
        <f t="shared" si="11"/>
        <v>11</v>
      </c>
      <c r="I25">
        <f t="shared" si="11"/>
        <v>3</v>
      </c>
      <c r="J25">
        <f t="shared" si="11"/>
        <v>1</v>
      </c>
      <c r="K25">
        <f t="shared" si="11"/>
        <v>0</v>
      </c>
      <c r="L25">
        <f>SUM(E25:J25)</f>
        <v>76</v>
      </c>
      <c r="N25" s="7" t="str">
        <f>IF(E25=0,"",E25/$D25)</f>
        <v/>
      </c>
      <c r="O25" s="7">
        <f>IF(F25=0,"",F25/$D25)</f>
        <v>7.0159027128157154E-3</v>
      </c>
      <c r="P25" s="7">
        <f t="shared" ref="P25" si="12">IF(G25=0,"",G25/$D25)</f>
        <v>7.2497661365762394E-3</v>
      </c>
      <c r="Q25" s="7">
        <f>IF(H25+I25=0,"",(H25+I25)/$D25)</f>
        <v>3.2740879326473341E-3</v>
      </c>
      <c r="R25" s="7">
        <f>IF(I25+J25=0,"",(I25+J25)/$D25)</f>
        <v>9.3545369504209543E-4</v>
      </c>
      <c r="S25" s="7">
        <f>L25/D25</f>
        <v>1.7773620205799812E-2</v>
      </c>
    </row>
    <row r="26" spans="1:19">
      <c r="O26" s="7"/>
      <c r="P26" s="7"/>
      <c r="Q26" s="7"/>
      <c r="R26" s="7"/>
      <c r="S26" s="7"/>
    </row>
    <row r="27" spans="1:19">
      <c r="O27" s="7"/>
      <c r="P27" s="7"/>
      <c r="Q27" s="7"/>
      <c r="R27" s="7"/>
      <c r="S27" s="7"/>
    </row>
    <row r="29" spans="1:19">
      <c r="O29" s="7"/>
      <c r="P29" s="7"/>
      <c r="Q29" s="7"/>
      <c r="R29" s="7"/>
      <c r="S29" s="7"/>
    </row>
    <row r="30" spans="1:19">
      <c r="O30" s="7"/>
      <c r="P30" s="7"/>
      <c r="Q30" s="7"/>
      <c r="R30" s="7"/>
      <c r="S30" s="7"/>
    </row>
    <row r="31" spans="1:19">
      <c r="O31" s="7"/>
      <c r="P31" s="7"/>
      <c r="Q31" s="7"/>
      <c r="R31" s="7"/>
      <c r="S31" s="7"/>
    </row>
    <row r="32" spans="1:19">
      <c r="O32" s="7"/>
      <c r="P32" s="7"/>
      <c r="Q32" s="7"/>
      <c r="R32" s="7"/>
      <c r="S32" s="7"/>
    </row>
    <row r="33" spans="15:19">
      <c r="O33" s="7"/>
      <c r="P33" s="7"/>
      <c r="Q33" s="7"/>
      <c r="R33" s="7"/>
      <c r="S33" s="7"/>
    </row>
    <row r="34" spans="15:19">
      <c r="O34" s="7"/>
      <c r="P34" s="7"/>
      <c r="Q34" s="7"/>
      <c r="R34" s="7"/>
      <c r="S34" s="7"/>
    </row>
  </sheetData>
  <pageMargins left="0.7" right="0.7" top="0.75" bottom="0.75" header="0.3" footer="0.3"/>
  <pageSetup scale="6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80"/>
  <sheetViews>
    <sheetView workbookViewId="0"/>
  </sheetViews>
  <sheetFormatPr defaultColWidth="9.19921875" defaultRowHeight="14.25"/>
  <cols>
    <col min="1" max="1" width="14.265625" style="69" bestFit="1" customWidth="1"/>
    <col min="2" max="16384" width="9.19921875" style="69"/>
  </cols>
  <sheetData>
    <row r="1" spans="1:7">
      <c r="A1" s="68" t="s">
        <v>44</v>
      </c>
    </row>
    <row r="2" spans="1:7">
      <c r="A2" s="14" t="s">
        <v>42</v>
      </c>
    </row>
    <row r="3" spans="1:7">
      <c r="A3" s="69" t="s">
        <v>41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</row>
    <row r="4" spans="1:7">
      <c r="A4" s="70"/>
    </row>
    <row r="5" spans="1:7">
      <c r="A5" s="70"/>
    </row>
    <row r="6" spans="1:7">
      <c r="A6" s="70"/>
    </row>
    <row r="7" spans="1:7">
      <c r="A7" s="70"/>
    </row>
    <row r="8" spans="1:7">
      <c r="A8" s="70"/>
    </row>
    <row r="9" spans="1:7">
      <c r="A9" s="70"/>
    </row>
    <row r="10" spans="1:7">
      <c r="A10" s="70"/>
    </row>
    <row r="11" spans="1:7">
      <c r="A11" s="70"/>
    </row>
    <row r="12" spans="1:7">
      <c r="A12" s="70"/>
    </row>
    <row r="13" spans="1:7">
      <c r="A13" s="70"/>
    </row>
    <row r="14" spans="1:7">
      <c r="A14" s="70"/>
    </row>
    <row r="15" spans="1:7">
      <c r="A15" s="70"/>
    </row>
    <row r="16" spans="1:7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>
      <c r="A23" s="70"/>
    </row>
    <row r="24" spans="1:1">
      <c r="A24" s="70"/>
    </row>
    <row r="25" spans="1:1">
      <c r="A25" s="70"/>
    </row>
    <row r="26" spans="1:1">
      <c r="A26" s="70"/>
    </row>
    <row r="27" spans="1:1">
      <c r="A27" s="70"/>
    </row>
    <row r="28" spans="1:1">
      <c r="A28" s="70"/>
    </row>
    <row r="29" spans="1:1">
      <c r="A29" s="70"/>
    </row>
    <row r="30" spans="1:1">
      <c r="A30" s="70"/>
    </row>
    <row r="31" spans="1:1">
      <c r="A31" s="70"/>
    </row>
    <row r="32" spans="1:1">
      <c r="A32" s="70"/>
    </row>
    <row r="33" spans="1:1">
      <c r="A33" s="70"/>
    </row>
    <row r="34" spans="1:1">
      <c r="A34" s="70"/>
    </row>
    <row r="35" spans="1:1">
      <c r="A35" s="70"/>
    </row>
    <row r="36" spans="1:1">
      <c r="A36" s="70"/>
    </row>
    <row r="37" spans="1:1">
      <c r="A37" s="70"/>
    </row>
    <row r="38" spans="1:1">
      <c r="A38" s="70"/>
    </row>
    <row r="39" spans="1:1">
      <c r="A39" s="70"/>
    </row>
    <row r="40" spans="1:1">
      <c r="A40" s="70"/>
    </row>
    <row r="41" spans="1:1">
      <c r="A41" s="70"/>
    </row>
    <row r="42" spans="1:1">
      <c r="A42" s="70"/>
    </row>
    <row r="43" spans="1:1">
      <c r="A43" s="70"/>
    </row>
    <row r="44" spans="1:1">
      <c r="A44" s="70"/>
    </row>
    <row r="45" spans="1:1">
      <c r="A45" s="70"/>
    </row>
    <row r="46" spans="1:1">
      <c r="A46" s="70"/>
    </row>
    <row r="47" spans="1:1">
      <c r="A47" s="70"/>
    </row>
    <row r="48" spans="1:1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  <row r="53" spans="1:1">
      <c r="A53" s="70"/>
    </row>
    <row r="54" spans="1:1">
      <c r="A54" s="70"/>
    </row>
    <row r="55" spans="1:1">
      <c r="A55" s="70"/>
    </row>
    <row r="56" spans="1:1">
      <c r="A56" s="70"/>
    </row>
    <row r="57" spans="1:1">
      <c r="A57" s="70"/>
    </row>
    <row r="58" spans="1:1">
      <c r="A58" s="70"/>
    </row>
    <row r="59" spans="1:1">
      <c r="A59" s="70"/>
    </row>
    <row r="60" spans="1:1">
      <c r="A60" s="70"/>
    </row>
    <row r="61" spans="1:1">
      <c r="A61" s="70"/>
    </row>
    <row r="62" spans="1:1">
      <c r="A62" s="70"/>
    </row>
    <row r="63" spans="1:1">
      <c r="A63" s="70"/>
    </row>
    <row r="64" spans="1:1">
      <c r="A64" s="70"/>
    </row>
    <row r="65" spans="1:1">
      <c r="A65" s="70"/>
    </row>
    <row r="66" spans="1:1">
      <c r="A66" s="70"/>
    </row>
    <row r="67" spans="1:1">
      <c r="A67" s="70"/>
    </row>
    <row r="68" spans="1:1">
      <c r="A68" s="70"/>
    </row>
    <row r="69" spans="1:1">
      <c r="A69" s="70"/>
    </row>
    <row r="70" spans="1:1">
      <c r="A70" s="70"/>
    </row>
    <row r="71" spans="1:1">
      <c r="A71" s="70"/>
    </row>
    <row r="72" spans="1:1">
      <c r="A72" s="70"/>
    </row>
    <row r="73" spans="1:1">
      <c r="A73" s="70"/>
    </row>
    <row r="74" spans="1:1">
      <c r="A74" s="70"/>
    </row>
    <row r="75" spans="1:1">
      <c r="A75" s="70"/>
    </row>
    <row r="76" spans="1:1">
      <c r="A76" s="70"/>
    </row>
    <row r="77" spans="1:1">
      <c r="A77" s="70"/>
    </row>
    <row r="78" spans="1:1">
      <c r="A78" s="70"/>
    </row>
    <row r="79" spans="1:1">
      <c r="A79" s="70"/>
    </row>
    <row r="80" spans="1:1">
      <c r="A80" s="70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82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176</v>
      </c>
    </row>
    <row r="2" spans="1:23">
      <c r="A2" s="14" t="s">
        <v>42</v>
      </c>
      <c r="W2" s="50"/>
    </row>
    <row r="3" spans="1:23">
      <c r="A3" s="14"/>
      <c r="B3" s="73" t="s">
        <v>173</v>
      </c>
      <c r="C3" s="73" t="s">
        <v>174</v>
      </c>
      <c r="D3" s="73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2"/>
      <c r="B5" s="71"/>
      <c r="C5" s="71"/>
      <c r="D5" s="71"/>
    </row>
    <row r="6" spans="1:23">
      <c r="A6" s="27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9">
      <c r="A1" s="28" t="s">
        <v>45</v>
      </c>
    </row>
    <row r="2" spans="1:9">
      <c r="A2" s="14" t="s">
        <v>42</v>
      </c>
    </row>
    <row r="3" spans="1:9">
      <c r="A3" s="26" t="s">
        <v>41</v>
      </c>
      <c r="B3" s="26" t="s">
        <v>28</v>
      </c>
      <c r="C3" s="26" t="s">
        <v>19</v>
      </c>
      <c r="D3" s="26" t="s">
        <v>1</v>
      </c>
      <c r="E3" s="26" t="s">
        <v>2</v>
      </c>
      <c r="F3" s="26" t="s">
        <v>3</v>
      </c>
      <c r="G3" s="26" t="s">
        <v>4</v>
      </c>
      <c r="H3" s="26" t="s">
        <v>5</v>
      </c>
      <c r="I3" s="26" t="s">
        <v>6</v>
      </c>
    </row>
    <row r="4" spans="1:9">
      <c r="A4" s="27"/>
    </row>
    <row r="5" spans="1:9">
      <c r="A5" s="27"/>
    </row>
    <row r="6" spans="1:9">
      <c r="A6" s="27"/>
    </row>
    <row r="7" spans="1:9">
      <c r="A7" s="27"/>
    </row>
    <row r="8" spans="1:9">
      <c r="A8" s="27"/>
    </row>
    <row r="9" spans="1:9">
      <c r="A9" s="27"/>
    </row>
    <row r="10" spans="1:9">
      <c r="A10" s="27"/>
    </row>
    <row r="11" spans="1:9">
      <c r="A11" s="27"/>
    </row>
    <row r="12" spans="1:9">
      <c r="A12" s="27"/>
    </row>
    <row r="13" spans="1:9">
      <c r="A13" s="27"/>
    </row>
    <row r="14" spans="1:9">
      <c r="A14" s="27"/>
    </row>
    <row r="15" spans="1:9">
      <c r="A15" s="27"/>
    </row>
    <row r="16" spans="1:9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4" width="13.19921875" bestFit="1" customWidth="1"/>
    <col min="5" max="5" width="7.796875" bestFit="1" customWidth="1"/>
    <col min="6" max="11" width="4.73046875" customWidth="1"/>
    <col min="12" max="14" width="5.46484375" customWidth="1"/>
    <col min="15" max="15" width="6.73046875" bestFit="1" customWidth="1"/>
    <col min="16" max="16" width="7.73046875" bestFit="1" customWidth="1"/>
    <col min="17" max="17" width="6.73046875" customWidth="1"/>
    <col min="18" max="18" width="6.73046875" bestFit="1" customWidth="1"/>
    <col min="19" max="20" width="5.53125" bestFit="1" customWidth="1"/>
    <col min="21" max="21" width="6.9296875" bestFit="1" customWidth="1"/>
  </cols>
  <sheetData>
    <row r="1" spans="1:21">
      <c r="A1" s="14" t="s">
        <v>222</v>
      </c>
      <c r="C1" s="14"/>
    </row>
    <row r="2" spans="1:21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103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O2" s="6" t="s">
        <v>103</v>
      </c>
      <c r="P2" s="6" t="s">
        <v>1</v>
      </c>
      <c r="Q2" s="6" t="s">
        <v>2</v>
      </c>
      <c r="R2" s="6" t="s">
        <v>3</v>
      </c>
      <c r="S2" s="6" t="s">
        <v>4</v>
      </c>
      <c r="T2" s="6" t="s">
        <v>5</v>
      </c>
      <c r="U2" s="6" t="s">
        <v>6</v>
      </c>
    </row>
    <row r="3" spans="1:21" ht="15" customHeight="1">
      <c r="C3" s="31"/>
      <c r="D3" s="10"/>
      <c r="O3" s="7" t="str">
        <f>IF(F3=0,"",F3/$E3)</f>
        <v/>
      </c>
      <c r="P3" s="7" t="str">
        <f t="shared" ref="P3:U3" si="0">IF(G3=0,"",G3/$E3)</f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  <c r="U3" s="7" t="str">
        <f t="shared" si="0"/>
        <v/>
      </c>
    </row>
    <row r="4" spans="1:21" ht="15" customHeight="1">
      <c r="C4" s="10"/>
      <c r="D4" s="10"/>
      <c r="O4" s="7" t="str">
        <f t="shared" ref="O4:O27" si="1">IF(F4=0,"",F4/$E4)</f>
        <v/>
      </c>
      <c r="P4" s="7" t="str">
        <f t="shared" ref="P4:P27" si="2">IF(G4=0,"",G4/$E4)</f>
        <v/>
      </c>
      <c r="Q4" s="7" t="str">
        <f t="shared" ref="Q4:Q27" si="3">IF(H4=0,"",H4/$E4)</f>
        <v/>
      </c>
      <c r="R4" s="7" t="str">
        <f t="shared" ref="R4:R27" si="4">IF(I4=0,"",I4/$E4)</f>
        <v/>
      </c>
      <c r="S4" s="7" t="str">
        <f t="shared" ref="S4:S27" si="5">IF(J4=0,"",J4/$E4)</f>
        <v/>
      </c>
      <c r="T4" s="7" t="str">
        <f t="shared" ref="T4:T27" si="6">IF(K4=0,"",K4/$E4)</f>
        <v/>
      </c>
      <c r="U4" s="7" t="str">
        <f t="shared" ref="U4:U27" si="7">IF(L4=0,"",L4/$E4)</f>
        <v/>
      </c>
    </row>
    <row r="5" spans="1:21" ht="15" customHeight="1">
      <c r="C5" s="10"/>
      <c r="D5" s="10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 t="str">
        <f t="shared" si="4"/>
        <v/>
      </c>
      <c r="S5" s="7" t="str">
        <f t="shared" si="5"/>
        <v/>
      </c>
      <c r="T5" s="7" t="str">
        <f t="shared" si="6"/>
        <v/>
      </c>
      <c r="U5" s="7" t="str">
        <f t="shared" si="7"/>
        <v/>
      </c>
    </row>
    <row r="6" spans="1:21" ht="15" customHeight="1">
      <c r="C6" s="10"/>
      <c r="D6" s="10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  <c r="U6" s="7" t="str">
        <f t="shared" si="7"/>
        <v/>
      </c>
    </row>
    <row r="7" spans="1:21" ht="15" customHeight="1">
      <c r="C7" s="10"/>
      <c r="D7" s="10"/>
      <c r="O7" s="7" t="str">
        <f t="shared" si="1"/>
        <v/>
      </c>
      <c r="P7" s="7" t="str">
        <f t="shared" si="2"/>
        <v/>
      </c>
      <c r="Q7" s="7" t="str">
        <f t="shared" si="3"/>
        <v/>
      </c>
      <c r="R7" s="7" t="str">
        <f t="shared" si="4"/>
        <v/>
      </c>
      <c r="S7" s="7" t="str">
        <f t="shared" si="5"/>
        <v/>
      </c>
      <c r="T7" s="7" t="str">
        <f t="shared" si="6"/>
        <v/>
      </c>
      <c r="U7" s="7" t="str">
        <f t="shared" si="7"/>
        <v/>
      </c>
    </row>
    <row r="8" spans="1:21" ht="15" customHeight="1">
      <c r="C8" s="10"/>
      <c r="D8" s="10"/>
      <c r="O8" s="7" t="str">
        <f t="shared" si="1"/>
        <v/>
      </c>
      <c r="P8" s="7" t="str">
        <f t="shared" si="2"/>
        <v/>
      </c>
      <c r="Q8" s="7" t="str">
        <f t="shared" si="3"/>
        <v/>
      </c>
      <c r="R8" s="7" t="str">
        <f t="shared" si="4"/>
        <v/>
      </c>
      <c r="S8" s="7" t="str">
        <f t="shared" si="5"/>
        <v/>
      </c>
      <c r="T8" s="7" t="str">
        <f t="shared" si="6"/>
        <v/>
      </c>
      <c r="U8" s="7" t="str">
        <f t="shared" si="7"/>
        <v/>
      </c>
    </row>
    <row r="9" spans="1:21" ht="15" customHeight="1">
      <c r="C9" s="10"/>
      <c r="D9" s="10"/>
      <c r="O9" s="7" t="str">
        <f t="shared" si="1"/>
        <v/>
      </c>
      <c r="P9" s="7" t="str">
        <f t="shared" si="2"/>
        <v/>
      </c>
      <c r="Q9" s="7" t="str">
        <f t="shared" si="3"/>
        <v/>
      </c>
      <c r="R9" s="7" t="str">
        <f t="shared" si="4"/>
        <v/>
      </c>
      <c r="S9" s="7" t="str">
        <f t="shared" si="5"/>
        <v/>
      </c>
      <c r="T9" s="7" t="str">
        <f t="shared" si="6"/>
        <v/>
      </c>
      <c r="U9" s="7" t="str">
        <f t="shared" si="7"/>
        <v/>
      </c>
    </row>
    <row r="10" spans="1:21" ht="15" customHeight="1">
      <c r="C10" s="10"/>
      <c r="D10" s="10"/>
      <c r="O10" s="7" t="str">
        <f t="shared" si="1"/>
        <v/>
      </c>
      <c r="P10" s="7" t="str">
        <f t="shared" si="2"/>
        <v/>
      </c>
      <c r="Q10" s="7" t="str">
        <f t="shared" si="3"/>
        <v/>
      </c>
      <c r="R10" s="7" t="str">
        <f t="shared" si="4"/>
        <v/>
      </c>
      <c r="S10" s="7" t="str">
        <f t="shared" si="5"/>
        <v/>
      </c>
      <c r="T10" s="7" t="str">
        <f t="shared" si="6"/>
        <v/>
      </c>
      <c r="U10" s="7" t="str">
        <f t="shared" si="7"/>
        <v/>
      </c>
    </row>
    <row r="11" spans="1:21" ht="15" customHeight="1">
      <c r="C11" s="10"/>
      <c r="D11" s="10"/>
      <c r="O11" s="7" t="str">
        <f t="shared" si="1"/>
        <v/>
      </c>
      <c r="P11" s="7" t="str">
        <f t="shared" si="2"/>
        <v/>
      </c>
      <c r="Q11" s="7" t="str">
        <f t="shared" si="3"/>
        <v/>
      </c>
      <c r="R11" s="7" t="str">
        <f t="shared" si="4"/>
        <v/>
      </c>
      <c r="S11" s="7" t="str">
        <f t="shared" si="5"/>
        <v/>
      </c>
      <c r="T11" s="7" t="str">
        <f t="shared" si="6"/>
        <v/>
      </c>
      <c r="U11" s="7" t="str">
        <f t="shared" si="7"/>
        <v/>
      </c>
    </row>
    <row r="12" spans="1:21" ht="15" customHeight="1">
      <c r="C12" s="10"/>
      <c r="D12" s="10"/>
      <c r="O12" s="7" t="str">
        <f t="shared" si="1"/>
        <v/>
      </c>
      <c r="P12" s="7" t="str">
        <f t="shared" si="2"/>
        <v/>
      </c>
      <c r="Q12" s="7" t="str">
        <f t="shared" si="3"/>
        <v/>
      </c>
      <c r="R12" s="7" t="str">
        <f t="shared" si="4"/>
        <v/>
      </c>
      <c r="S12" s="7" t="str">
        <f t="shared" si="5"/>
        <v/>
      </c>
      <c r="T12" s="7" t="str">
        <f t="shared" si="6"/>
        <v/>
      </c>
      <c r="U12" s="7" t="str">
        <f t="shared" si="7"/>
        <v/>
      </c>
    </row>
    <row r="13" spans="1:21" ht="15" customHeight="1">
      <c r="C13" s="10"/>
      <c r="D13" s="10"/>
      <c r="O13" s="7" t="str">
        <f t="shared" si="1"/>
        <v/>
      </c>
      <c r="P13" s="7" t="str">
        <f t="shared" si="2"/>
        <v/>
      </c>
      <c r="Q13" s="7" t="str">
        <f t="shared" si="3"/>
        <v/>
      </c>
      <c r="R13" s="7" t="str">
        <f t="shared" si="4"/>
        <v/>
      </c>
      <c r="S13" s="7" t="str">
        <f t="shared" si="5"/>
        <v/>
      </c>
      <c r="T13" s="7" t="str">
        <f t="shared" si="6"/>
        <v/>
      </c>
      <c r="U13" s="7" t="str">
        <f t="shared" si="7"/>
        <v/>
      </c>
    </row>
    <row r="14" spans="1:21" ht="15" customHeight="1">
      <c r="C14" s="10"/>
      <c r="D14" s="10"/>
      <c r="O14" s="7" t="str">
        <f t="shared" si="1"/>
        <v/>
      </c>
      <c r="P14" s="7" t="str">
        <f t="shared" si="2"/>
        <v/>
      </c>
      <c r="Q14" s="7" t="str">
        <f t="shared" si="3"/>
        <v/>
      </c>
      <c r="R14" s="7" t="str">
        <f t="shared" si="4"/>
        <v/>
      </c>
      <c r="S14" s="7" t="str">
        <f t="shared" si="5"/>
        <v/>
      </c>
      <c r="T14" s="7" t="str">
        <f t="shared" si="6"/>
        <v/>
      </c>
      <c r="U14" s="7" t="str">
        <f t="shared" si="7"/>
        <v/>
      </c>
    </row>
    <row r="15" spans="1:21" ht="15" customHeight="1">
      <c r="C15" s="10"/>
      <c r="D15" s="10"/>
      <c r="O15" s="7" t="str">
        <f t="shared" si="1"/>
        <v/>
      </c>
      <c r="P15" s="7" t="str">
        <f t="shared" si="2"/>
        <v/>
      </c>
      <c r="Q15" s="7" t="str">
        <f t="shared" si="3"/>
        <v/>
      </c>
      <c r="R15" s="7" t="str">
        <f t="shared" si="4"/>
        <v/>
      </c>
      <c r="S15" s="7" t="str">
        <f t="shared" si="5"/>
        <v/>
      </c>
      <c r="T15" s="7" t="str">
        <f t="shared" si="6"/>
        <v/>
      </c>
      <c r="U15" s="7" t="str">
        <f t="shared" si="7"/>
        <v/>
      </c>
    </row>
    <row r="16" spans="1:21" ht="15" customHeight="1">
      <c r="C16" s="10"/>
      <c r="D16" s="10"/>
      <c r="O16" s="7" t="str">
        <f t="shared" si="1"/>
        <v/>
      </c>
      <c r="P16" s="7" t="str">
        <f t="shared" si="2"/>
        <v/>
      </c>
      <c r="Q16" s="7" t="str">
        <f t="shared" si="3"/>
        <v/>
      </c>
      <c r="R16" s="7" t="str">
        <f t="shared" si="4"/>
        <v/>
      </c>
      <c r="S16" s="7" t="str">
        <f t="shared" si="5"/>
        <v/>
      </c>
      <c r="T16" s="7" t="str">
        <f t="shared" si="6"/>
        <v/>
      </c>
      <c r="U16" s="7" t="str">
        <f t="shared" si="7"/>
        <v/>
      </c>
    </row>
    <row r="17" spans="3:21" ht="15" customHeight="1">
      <c r="C17" s="10"/>
      <c r="D17" s="10"/>
      <c r="O17" s="7" t="str">
        <f t="shared" si="1"/>
        <v/>
      </c>
      <c r="P17" s="7" t="str">
        <f t="shared" si="2"/>
        <v/>
      </c>
      <c r="Q17" s="7" t="str">
        <f t="shared" si="3"/>
        <v/>
      </c>
      <c r="R17" s="7" t="str">
        <f t="shared" si="4"/>
        <v/>
      </c>
      <c r="S17" s="7" t="str">
        <f t="shared" si="5"/>
        <v/>
      </c>
      <c r="T17" s="7" t="str">
        <f t="shared" si="6"/>
        <v/>
      </c>
      <c r="U17" s="7" t="str">
        <f t="shared" si="7"/>
        <v/>
      </c>
    </row>
    <row r="18" spans="3:21" ht="15" customHeight="1">
      <c r="C18" s="10"/>
      <c r="D18" s="10"/>
      <c r="O18" s="7" t="str">
        <f t="shared" si="1"/>
        <v/>
      </c>
      <c r="P18" s="7" t="str">
        <f t="shared" si="2"/>
        <v/>
      </c>
      <c r="Q18" s="7" t="str">
        <f t="shared" si="3"/>
        <v/>
      </c>
      <c r="R18" s="7" t="str">
        <f t="shared" si="4"/>
        <v/>
      </c>
      <c r="S18" s="7" t="str">
        <f t="shared" si="5"/>
        <v/>
      </c>
      <c r="T18" s="7" t="str">
        <f t="shared" si="6"/>
        <v/>
      </c>
      <c r="U18" s="7" t="str">
        <f t="shared" si="7"/>
        <v/>
      </c>
    </row>
    <row r="19" spans="3:21" ht="15" customHeight="1">
      <c r="C19" s="10"/>
      <c r="D19" s="10"/>
      <c r="O19" s="7" t="str">
        <f t="shared" si="1"/>
        <v/>
      </c>
      <c r="P19" s="7" t="str">
        <f t="shared" si="2"/>
        <v/>
      </c>
      <c r="Q19" s="7" t="str">
        <f t="shared" si="3"/>
        <v/>
      </c>
      <c r="R19" s="7" t="str">
        <f t="shared" si="4"/>
        <v/>
      </c>
      <c r="S19" s="7" t="str">
        <f t="shared" si="5"/>
        <v/>
      </c>
      <c r="T19" s="7" t="str">
        <f t="shared" si="6"/>
        <v/>
      </c>
      <c r="U19" s="7" t="str">
        <f t="shared" si="7"/>
        <v/>
      </c>
    </row>
    <row r="20" spans="3:21" ht="15" customHeight="1">
      <c r="C20" s="10"/>
      <c r="D20" s="10"/>
      <c r="O20" s="7" t="str">
        <f t="shared" si="1"/>
        <v/>
      </c>
      <c r="P20" s="7" t="str">
        <f t="shared" si="2"/>
        <v/>
      </c>
      <c r="Q20" s="7" t="str">
        <f t="shared" si="3"/>
        <v/>
      </c>
      <c r="R20" s="7" t="str">
        <f t="shared" si="4"/>
        <v/>
      </c>
      <c r="S20" s="7" t="str">
        <f t="shared" si="5"/>
        <v/>
      </c>
      <c r="T20" s="7" t="str">
        <f t="shared" si="6"/>
        <v/>
      </c>
      <c r="U20" s="7" t="str">
        <f t="shared" si="7"/>
        <v/>
      </c>
    </row>
    <row r="21" spans="3:21" ht="15" customHeight="1">
      <c r="C21" s="10"/>
      <c r="D21" s="10"/>
      <c r="O21" s="7" t="str">
        <f t="shared" si="1"/>
        <v/>
      </c>
      <c r="P21" s="7" t="str">
        <f t="shared" si="2"/>
        <v/>
      </c>
      <c r="Q21" s="7" t="str">
        <f t="shared" si="3"/>
        <v/>
      </c>
      <c r="R21" s="7" t="str">
        <f t="shared" si="4"/>
        <v/>
      </c>
      <c r="S21" s="7" t="str">
        <f t="shared" si="5"/>
        <v/>
      </c>
      <c r="T21" s="7" t="str">
        <f t="shared" si="6"/>
        <v/>
      </c>
      <c r="U21" s="7" t="str">
        <f t="shared" si="7"/>
        <v/>
      </c>
    </row>
    <row r="22" spans="3:21" ht="15" customHeight="1">
      <c r="C22" s="10"/>
      <c r="D22" s="10"/>
      <c r="O22" s="7" t="str">
        <f t="shared" si="1"/>
        <v/>
      </c>
      <c r="P22" s="7" t="str">
        <f t="shared" si="2"/>
        <v/>
      </c>
      <c r="Q22" s="7" t="str">
        <f t="shared" si="3"/>
        <v/>
      </c>
      <c r="R22" s="7" t="str">
        <f t="shared" si="4"/>
        <v/>
      </c>
      <c r="S22" s="7" t="str">
        <f t="shared" si="5"/>
        <v/>
      </c>
      <c r="T22" s="7" t="str">
        <f t="shared" si="6"/>
        <v/>
      </c>
      <c r="U22" s="7" t="str">
        <f t="shared" si="7"/>
        <v/>
      </c>
    </row>
    <row r="23" spans="3:21" ht="15" customHeight="1">
      <c r="C23" s="10"/>
      <c r="D23" s="10"/>
      <c r="O23" s="7" t="str">
        <f t="shared" si="1"/>
        <v/>
      </c>
      <c r="P23" s="7" t="str">
        <f t="shared" si="2"/>
        <v/>
      </c>
      <c r="Q23" s="7" t="str">
        <f t="shared" si="3"/>
        <v/>
      </c>
      <c r="R23" s="7" t="str">
        <f t="shared" si="4"/>
        <v/>
      </c>
      <c r="S23" s="7" t="str">
        <f t="shared" si="5"/>
        <v/>
      </c>
      <c r="T23" s="7" t="str">
        <f t="shared" si="6"/>
        <v/>
      </c>
      <c r="U23" s="7" t="str">
        <f t="shared" si="7"/>
        <v/>
      </c>
    </row>
    <row r="24" spans="3:21" ht="15" customHeight="1">
      <c r="C24" s="10"/>
      <c r="D24" s="10"/>
      <c r="O24" s="7" t="str">
        <f t="shared" si="1"/>
        <v/>
      </c>
      <c r="P24" s="7" t="str">
        <f t="shared" si="2"/>
        <v/>
      </c>
      <c r="Q24" s="7" t="str">
        <f t="shared" si="3"/>
        <v/>
      </c>
      <c r="R24" s="7" t="str">
        <f t="shared" si="4"/>
        <v/>
      </c>
      <c r="S24" s="7" t="str">
        <f t="shared" si="5"/>
        <v/>
      </c>
      <c r="T24" s="7" t="str">
        <f t="shared" si="6"/>
        <v/>
      </c>
      <c r="U24" s="7" t="str">
        <f t="shared" si="7"/>
        <v/>
      </c>
    </row>
    <row r="25" spans="3:21" ht="15" customHeight="1">
      <c r="C25" s="10"/>
      <c r="D25" s="10"/>
      <c r="O25" s="7" t="str">
        <f t="shared" si="1"/>
        <v/>
      </c>
      <c r="P25" s="7" t="str">
        <f t="shared" si="2"/>
        <v/>
      </c>
      <c r="Q25" s="7" t="str">
        <f t="shared" si="3"/>
        <v/>
      </c>
      <c r="R25" s="7" t="str">
        <f t="shared" si="4"/>
        <v/>
      </c>
      <c r="S25" s="7" t="str">
        <f t="shared" si="5"/>
        <v/>
      </c>
      <c r="T25" s="7" t="str">
        <f t="shared" si="6"/>
        <v/>
      </c>
      <c r="U25" s="7" t="str">
        <f t="shared" si="7"/>
        <v/>
      </c>
    </row>
    <row r="26" spans="3:21" ht="15" customHeight="1">
      <c r="C26" s="10"/>
      <c r="D26" s="10"/>
      <c r="O26" s="7" t="str">
        <f t="shared" si="1"/>
        <v/>
      </c>
      <c r="P26" s="7" t="str">
        <f t="shared" si="2"/>
        <v/>
      </c>
      <c r="Q26" s="7" t="str">
        <f t="shared" si="3"/>
        <v/>
      </c>
      <c r="R26" s="7" t="str">
        <f t="shared" si="4"/>
        <v/>
      </c>
      <c r="S26" s="7" t="str">
        <f t="shared" si="5"/>
        <v/>
      </c>
      <c r="T26" s="7" t="str">
        <f t="shared" si="6"/>
        <v/>
      </c>
      <c r="U26" s="7" t="str">
        <f t="shared" si="7"/>
        <v/>
      </c>
    </row>
    <row r="27" spans="3:21" ht="15" customHeight="1">
      <c r="C27" s="10"/>
      <c r="D27" s="19"/>
      <c r="E27" s="19"/>
      <c r="F27" s="19"/>
      <c r="G27" s="19"/>
      <c r="H27" s="19"/>
      <c r="I27" s="19"/>
      <c r="J27" s="19"/>
      <c r="K27" s="19"/>
      <c r="L27" s="19"/>
      <c r="O27" s="7" t="str">
        <f t="shared" si="1"/>
        <v/>
      </c>
      <c r="P27" s="7" t="str">
        <f t="shared" si="2"/>
        <v/>
      </c>
      <c r="Q27" s="7" t="str">
        <f t="shared" si="3"/>
        <v/>
      </c>
      <c r="R27" s="7" t="str">
        <f t="shared" si="4"/>
        <v/>
      </c>
      <c r="S27" s="7" t="str">
        <f t="shared" si="5"/>
        <v/>
      </c>
      <c r="T27" s="7" t="str">
        <f t="shared" si="6"/>
        <v/>
      </c>
      <c r="U27" s="7" t="str">
        <f t="shared" si="7"/>
        <v/>
      </c>
    </row>
    <row r="28" spans="3:21">
      <c r="E28">
        <f t="shared" ref="E28:L28" si="8">SUM(E3:E27)</f>
        <v>0</v>
      </c>
      <c r="F28">
        <f t="shared" si="8"/>
        <v>0</v>
      </c>
      <c r="G28">
        <f t="shared" si="8"/>
        <v>0</v>
      </c>
      <c r="H28">
        <f t="shared" si="8"/>
        <v>0</v>
      </c>
      <c r="I28">
        <f t="shared" si="8"/>
        <v>0</v>
      </c>
      <c r="J28">
        <f t="shared" si="8"/>
        <v>0</v>
      </c>
      <c r="K28">
        <f t="shared" si="8"/>
        <v>0</v>
      </c>
      <c r="L28">
        <f t="shared" si="8"/>
        <v>0</v>
      </c>
      <c r="M28">
        <f>SUM(F28:L28)</f>
        <v>0</v>
      </c>
      <c r="O28" s="49" t="e">
        <f>AVERAGE(O3:O27)</f>
        <v>#DIV/0!</v>
      </c>
      <c r="P28" s="49" t="e">
        <f>AVERAGE(P3:P27)</f>
        <v>#DIV/0!</v>
      </c>
      <c r="Q28" s="49" t="e">
        <f t="shared" ref="Q28:U28" si="9">AVERAGE(Q3:Q27)</f>
        <v>#DIV/0!</v>
      </c>
      <c r="R28" s="49" t="e">
        <f t="shared" si="9"/>
        <v>#DIV/0!</v>
      </c>
      <c r="S28" s="49" t="e">
        <f t="shared" si="9"/>
        <v>#DIV/0!</v>
      </c>
      <c r="T28" s="49" t="e">
        <f t="shared" si="9"/>
        <v>#DIV/0!</v>
      </c>
      <c r="U28" s="49" t="e">
        <f t="shared" si="9"/>
        <v>#DIV/0!</v>
      </c>
    </row>
  </sheetData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83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177</v>
      </c>
    </row>
    <row r="2" spans="1:23">
      <c r="A2" s="14"/>
      <c r="W2" s="50"/>
    </row>
    <row r="3" spans="1:23">
      <c r="A3" s="14"/>
      <c r="B3" s="26" t="s">
        <v>173</v>
      </c>
      <c r="C3" s="26" t="s">
        <v>174</v>
      </c>
      <c r="D3" s="26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4"/>
      <c r="B5" s="71"/>
      <c r="C5" s="71"/>
      <c r="D5" s="71"/>
      <c r="W5" s="50"/>
    </row>
    <row r="6" spans="1:23">
      <c r="A6" s="72"/>
      <c r="B6" s="71"/>
      <c r="C6" s="71"/>
      <c r="D6" s="71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8">
      <c r="A33" s="27"/>
    </row>
    <row r="34" spans="1:8">
      <c r="A34" s="27"/>
    </row>
    <row r="35" spans="1:8">
      <c r="A35" s="27"/>
      <c r="H35" s="39"/>
    </row>
    <row r="36" spans="1:8">
      <c r="A36" s="27"/>
    </row>
    <row r="37" spans="1:8">
      <c r="A37" s="27"/>
    </row>
    <row r="38" spans="1:8">
      <c r="A38" s="27"/>
    </row>
    <row r="39" spans="1:8">
      <c r="A39" s="27"/>
    </row>
    <row r="40" spans="1:8">
      <c r="A40" s="27"/>
    </row>
    <row r="41" spans="1:8">
      <c r="A41" s="27"/>
    </row>
    <row r="42" spans="1:8">
      <c r="A42" s="27"/>
    </row>
    <row r="43" spans="1:8">
      <c r="A43" s="27"/>
    </row>
    <row r="44" spans="1:8">
      <c r="A44" s="27"/>
    </row>
    <row r="45" spans="1:8">
      <c r="A45" s="27"/>
    </row>
    <row r="46" spans="1:8">
      <c r="A46" s="27"/>
    </row>
    <row r="47" spans="1:8">
      <c r="A47" s="27"/>
    </row>
    <row r="48" spans="1:8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431D-6ABF-41E0-B0FE-8D01A5B6890F}">
  <dimension ref="A1:R147"/>
  <sheetViews>
    <sheetView workbookViewId="0"/>
  </sheetViews>
  <sheetFormatPr defaultRowHeight="12.75"/>
  <cols>
    <col min="1" max="1" width="12.796875" bestFit="1" customWidth="1"/>
    <col min="12" max="12" width="9.796875" bestFit="1" customWidth="1"/>
  </cols>
  <sheetData>
    <row r="1" spans="1:18">
      <c r="A1" t="s">
        <v>317</v>
      </c>
    </row>
    <row r="3" spans="1:18">
      <c r="A3" t="s">
        <v>41</v>
      </c>
      <c r="B3" t="s">
        <v>19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J3" t="s">
        <v>103</v>
      </c>
      <c r="M3" t="str">
        <f>B3</f>
        <v>ROZ</v>
      </c>
      <c r="N3" t="str">
        <f>C3</f>
        <v>PRO</v>
      </c>
      <c r="O3" t="str">
        <f>D3</f>
        <v>MCJ</v>
      </c>
      <c r="P3" t="str">
        <f t="shared" ref="P3" si="0">E3</f>
        <v>JDJ</v>
      </c>
      <c r="Q3" t="s">
        <v>301</v>
      </c>
      <c r="R3" t="str">
        <f>H3</f>
        <v>TWX</v>
      </c>
    </row>
    <row r="4" spans="1:18">
      <c r="A4" s="10">
        <v>45650</v>
      </c>
      <c r="B4">
        <v>1</v>
      </c>
      <c r="L4" s="10">
        <f t="shared" ref="L4:L55" si="1">A4</f>
        <v>45650</v>
      </c>
      <c r="M4">
        <f>B4/EIT_SpCk_TotalsByRelSite!$D$20</f>
        <v>9.9780482937537424E-5</v>
      </c>
      <c r="N4">
        <f>C4/EIT_SpCk_TotalsByRelSite!$D$20</f>
        <v>0</v>
      </c>
      <c r="O4">
        <f>D4/EIT_SpCk_TotalsByRelSite!$D$20</f>
        <v>0</v>
      </c>
      <c r="P4">
        <f>E4/EIT_SpCk_TotalsByRelSite!$D$20</f>
        <v>0</v>
      </c>
      <c r="Q4">
        <f>(F4+G4)/EIT_SpCk_TotalsByRelSite!$D$20</f>
        <v>0</v>
      </c>
      <c r="R4">
        <f>H4/EIT_SpCk_TotalsByRelSite!$D$20</f>
        <v>0</v>
      </c>
    </row>
    <row r="5" spans="1:18">
      <c r="A5" s="10">
        <v>45662</v>
      </c>
      <c r="B5">
        <v>1</v>
      </c>
      <c r="L5" s="10">
        <f t="shared" si="1"/>
        <v>45662</v>
      </c>
      <c r="M5">
        <f>M4+B5/EIT_SpCk_TotalsByRelSite!$D$20</f>
        <v>1.9956096587507485E-4</v>
      </c>
      <c r="N5">
        <f>N4+C5/EIT_SpCk_TotalsByRelSite!$D$20</f>
        <v>0</v>
      </c>
      <c r="O5">
        <f>O4+D5/EIT_SpCk_TotalsByRelSite!$D$20</f>
        <v>0</v>
      </c>
      <c r="P5">
        <f>P4+E5/EIT_SpCk_TotalsByRelSite!$D$20</f>
        <v>0</v>
      </c>
      <c r="Q5">
        <f>Q4+F5/EIT_SpCk_TotalsByRelSite!$D$20</f>
        <v>0</v>
      </c>
      <c r="R5">
        <f>R4+H5/EIT_SpCk_TotalsByRelSite!$D$20</f>
        <v>0</v>
      </c>
    </row>
    <row r="6" spans="1:18">
      <c r="A6" s="10">
        <v>45662</v>
      </c>
      <c r="L6" s="10">
        <f t="shared" si="1"/>
        <v>45662</v>
      </c>
      <c r="M6">
        <f>M5+B6/EIT_SpCk_TotalsByRelSite!$D$20</f>
        <v>1.9956096587507485E-4</v>
      </c>
      <c r="N6">
        <f>N5+C6/EIT_SpCk_TotalsByRelSite!$D$20</f>
        <v>0</v>
      </c>
      <c r="O6">
        <f>O5+D6/EIT_SpCk_TotalsByRelSite!$D$20</f>
        <v>0</v>
      </c>
      <c r="P6">
        <f>P5+E6/EIT_SpCk_TotalsByRelSite!$D$20</f>
        <v>0</v>
      </c>
      <c r="Q6">
        <f>Q5+F6/EIT_SpCk_TotalsByRelSite!$D$20</f>
        <v>0</v>
      </c>
      <c r="R6">
        <f>R5+H6/EIT_SpCk_TotalsByRelSite!$D$20</f>
        <v>0</v>
      </c>
    </row>
    <row r="7" spans="1:18">
      <c r="A7" s="10">
        <v>45663</v>
      </c>
      <c r="B7">
        <v>2</v>
      </c>
      <c r="L7" s="10">
        <f t="shared" si="1"/>
        <v>45663</v>
      </c>
      <c r="M7">
        <f>M6+B7/EIT_SpCk_TotalsByRelSite!$D$20</f>
        <v>3.9912193175014969E-4</v>
      </c>
      <c r="N7">
        <f>N6+C7/EIT_SpCk_TotalsByRelSite!$D$20</f>
        <v>0</v>
      </c>
      <c r="O7">
        <f>O6+D7/EIT_SpCk_TotalsByRelSite!$D$20</f>
        <v>0</v>
      </c>
      <c r="P7">
        <f>P6+E7/EIT_SpCk_TotalsByRelSite!$D$20</f>
        <v>0</v>
      </c>
      <c r="Q7">
        <f>Q6+F7/EIT_SpCk_TotalsByRelSite!$D$20</f>
        <v>0</v>
      </c>
      <c r="R7">
        <f>R6+H7/EIT_SpCk_TotalsByRelSite!$D$20</f>
        <v>0</v>
      </c>
    </row>
    <row r="8" spans="1:18">
      <c r="A8" s="10">
        <v>45672</v>
      </c>
      <c r="B8">
        <v>1</v>
      </c>
      <c r="L8" s="10">
        <f t="shared" si="1"/>
        <v>45672</v>
      </c>
      <c r="M8">
        <f>M7+B8/EIT_SpCk_TotalsByRelSite!$D$20</f>
        <v>4.9890241468768714E-4</v>
      </c>
      <c r="N8">
        <f>N7+C8/EIT_SpCk_TotalsByRelSite!$D$20</f>
        <v>0</v>
      </c>
      <c r="O8">
        <f>O7+D8/EIT_SpCk_TotalsByRelSite!$D$20</f>
        <v>0</v>
      </c>
      <c r="P8">
        <f>P7+E8/EIT_SpCk_TotalsByRelSite!$D$20</f>
        <v>0</v>
      </c>
      <c r="Q8">
        <f>Q7+F8/EIT_SpCk_TotalsByRelSite!$D$20</f>
        <v>0</v>
      </c>
      <c r="R8">
        <f>R7+H8/EIT_SpCk_TotalsByRelSite!$D$20</f>
        <v>0</v>
      </c>
    </row>
    <row r="9" spans="1:18">
      <c r="A9" s="10">
        <v>45674</v>
      </c>
      <c r="L9" s="10">
        <f t="shared" si="1"/>
        <v>45674</v>
      </c>
      <c r="M9">
        <f>M8+B9/EIT_SpCk_TotalsByRelSite!$D$20</f>
        <v>4.9890241468768714E-4</v>
      </c>
      <c r="N9">
        <f>N8+C9/EIT_SpCk_TotalsByRelSite!$D$20</f>
        <v>0</v>
      </c>
      <c r="O9">
        <f>O8+D9/EIT_SpCk_TotalsByRelSite!$D$20</f>
        <v>0</v>
      </c>
      <c r="P9">
        <f>P8+E9/EIT_SpCk_TotalsByRelSite!$D$20</f>
        <v>0</v>
      </c>
      <c r="Q9">
        <f>Q8+F9/EIT_SpCk_TotalsByRelSite!$D$20</f>
        <v>0</v>
      </c>
      <c r="R9">
        <f>R8+H9/EIT_SpCk_TotalsByRelSite!$D$20</f>
        <v>0</v>
      </c>
    </row>
    <row r="10" spans="1:18">
      <c r="A10" s="10">
        <v>45675</v>
      </c>
      <c r="L10" s="10">
        <f t="shared" si="1"/>
        <v>45675</v>
      </c>
      <c r="M10">
        <f>M9+B10/EIT_SpCk_TotalsByRelSite!$D$20</f>
        <v>4.9890241468768714E-4</v>
      </c>
      <c r="N10">
        <f>N9+C10/EIT_SpCk_TotalsByRelSite!$D$20</f>
        <v>0</v>
      </c>
      <c r="O10">
        <f>O9+D10/EIT_SpCk_TotalsByRelSite!$D$20</f>
        <v>0</v>
      </c>
      <c r="P10">
        <f>P9+E10/EIT_SpCk_TotalsByRelSite!$D$20</f>
        <v>0</v>
      </c>
      <c r="Q10">
        <f>Q9+F10/EIT_SpCk_TotalsByRelSite!$D$20</f>
        <v>0</v>
      </c>
      <c r="R10">
        <f>R9+H10/EIT_SpCk_TotalsByRelSite!$D$20</f>
        <v>0</v>
      </c>
    </row>
    <row r="11" spans="1:18">
      <c r="A11" s="10">
        <v>45690</v>
      </c>
      <c r="J11">
        <v>1</v>
      </c>
      <c r="L11" s="10">
        <f t="shared" si="1"/>
        <v>45690</v>
      </c>
      <c r="M11">
        <f>M10+B11/EIT_SpCk_TotalsByRelSite!$D$20</f>
        <v>4.9890241468768714E-4</v>
      </c>
      <c r="N11">
        <f>N10+C11/EIT_SpCk_TotalsByRelSite!$D$20</f>
        <v>0</v>
      </c>
      <c r="O11">
        <f>O10+D11/EIT_SpCk_TotalsByRelSite!$D$20</f>
        <v>0</v>
      </c>
      <c r="P11">
        <f>P10+E11/EIT_SpCk_TotalsByRelSite!$D$20</f>
        <v>0</v>
      </c>
      <c r="Q11">
        <f>Q10+F11/EIT_SpCk_TotalsByRelSite!$D$20</f>
        <v>0</v>
      </c>
      <c r="R11">
        <f>R10+H11/EIT_SpCk_TotalsByRelSite!$D$20</f>
        <v>0</v>
      </c>
    </row>
    <row r="12" spans="1:18">
      <c r="A12" s="10">
        <v>45713</v>
      </c>
      <c r="L12" s="10">
        <f t="shared" si="1"/>
        <v>45713</v>
      </c>
      <c r="M12">
        <f>M11+B12/EIT_SpCk_TotalsByRelSite!$D$20</f>
        <v>4.9890241468768714E-4</v>
      </c>
      <c r="N12">
        <f>N11+C12/EIT_SpCk_TotalsByRelSite!$D$20</f>
        <v>0</v>
      </c>
      <c r="O12">
        <f>O11+D12/EIT_SpCk_TotalsByRelSite!$D$20</f>
        <v>0</v>
      </c>
      <c r="P12">
        <f>P11+E12/EIT_SpCk_TotalsByRelSite!$D$20</f>
        <v>0</v>
      </c>
      <c r="Q12">
        <f>Q11+F12/EIT_SpCk_TotalsByRelSite!$D$20</f>
        <v>0</v>
      </c>
      <c r="R12">
        <f>R11+H12/EIT_SpCk_TotalsByRelSite!$D$20</f>
        <v>0</v>
      </c>
    </row>
    <row r="13" spans="1:18">
      <c r="A13" s="10">
        <v>45720</v>
      </c>
      <c r="L13" s="10">
        <f t="shared" si="1"/>
        <v>45720</v>
      </c>
      <c r="M13">
        <f>M12+B13/EIT_SpCk_TotalsByRelSite!$D$20</f>
        <v>4.9890241468768714E-4</v>
      </c>
      <c r="N13">
        <f>N12+C13/EIT_SpCk_TotalsByRelSite!$D$20</f>
        <v>0</v>
      </c>
      <c r="O13">
        <f>O12+D13/EIT_SpCk_TotalsByRelSite!$D$20</f>
        <v>0</v>
      </c>
      <c r="P13">
        <f>P12+E13/EIT_SpCk_TotalsByRelSite!$D$20</f>
        <v>0</v>
      </c>
      <c r="Q13">
        <f>Q12+F13/EIT_SpCk_TotalsByRelSite!$D$20</f>
        <v>0</v>
      </c>
      <c r="R13">
        <f>R12+H13/EIT_SpCk_TotalsByRelSite!$D$20</f>
        <v>0</v>
      </c>
    </row>
    <row r="14" spans="1:18">
      <c r="A14" s="10">
        <v>45726</v>
      </c>
      <c r="L14" s="10">
        <f t="shared" si="1"/>
        <v>45726</v>
      </c>
      <c r="M14">
        <f>M13+B14/EIT_SpCk_TotalsByRelSite!$D$20</f>
        <v>4.9890241468768714E-4</v>
      </c>
      <c r="N14">
        <f>N13+C14/EIT_SpCk_TotalsByRelSite!$D$20</f>
        <v>0</v>
      </c>
      <c r="O14">
        <f>O13+D14/EIT_SpCk_TotalsByRelSite!$D$20</f>
        <v>0</v>
      </c>
      <c r="P14">
        <f>P13+E14/EIT_SpCk_TotalsByRelSite!$D$20</f>
        <v>0</v>
      </c>
      <c r="Q14">
        <f>Q13+F14/EIT_SpCk_TotalsByRelSite!$D$20</f>
        <v>0</v>
      </c>
      <c r="R14">
        <f>R13+H14/EIT_SpCk_TotalsByRelSite!$D$20</f>
        <v>0</v>
      </c>
    </row>
    <row r="15" spans="1:18">
      <c r="A15" s="10">
        <v>45727</v>
      </c>
      <c r="L15" s="10">
        <f t="shared" si="1"/>
        <v>45727</v>
      </c>
      <c r="M15">
        <f>M14+B15/EIT_SpCk_TotalsByRelSite!$D$20</f>
        <v>4.9890241468768714E-4</v>
      </c>
      <c r="N15">
        <f>N14+C15/EIT_SpCk_TotalsByRelSite!$D$20</f>
        <v>0</v>
      </c>
      <c r="O15">
        <f>O14+D15/EIT_SpCk_TotalsByRelSite!$D$20</f>
        <v>0</v>
      </c>
      <c r="P15">
        <f>P14+E15/EIT_SpCk_TotalsByRelSite!$D$20</f>
        <v>0</v>
      </c>
      <c r="Q15">
        <f>Q14+F15/EIT_SpCk_TotalsByRelSite!$D$20</f>
        <v>0</v>
      </c>
      <c r="R15">
        <f>R14+H15/EIT_SpCk_TotalsByRelSite!$D$20</f>
        <v>0</v>
      </c>
    </row>
    <row r="16" spans="1:18">
      <c r="A16" s="10">
        <v>45729</v>
      </c>
      <c r="J16">
        <v>1</v>
      </c>
      <c r="L16" s="10">
        <f t="shared" si="1"/>
        <v>45729</v>
      </c>
      <c r="M16">
        <f>M15+B16/EIT_SpCk_TotalsByRelSite!$D$20</f>
        <v>4.9890241468768714E-4</v>
      </c>
      <c r="N16">
        <f>N15+C16/EIT_SpCk_TotalsByRelSite!$D$20</f>
        <v>0</v>
      </c>
      <c r="O16">
        <f>O15+D16/EIT_SpCk_TotalsByRelSite!$D$20</f>
        <v>0</v>
      </c>
      <c r="P16">
        <f>P15+E16/EIT_SpCk_TotalsByRelSite!$D$20</f>
        <v>0</v>
      </c>
      <c r="Q16">
        <f>Q15+F16/EIT_SpCk_TotalsByRelSite!$D$20</f>
        <v>0</v>
      </c>
      <c r="R16">
        <f>R15+H16/EIT_SpCk_TotalsByRelSite!$D$20</f>
        <v>0</v>
      </c>
    </row>
    <row r="17" spans="1:18">
      <c r="A17" s="10">
        <v>45730</v>
      </c>
      <c r="L17" s="10">
        <f t="shared" si="1"/>
        <v>45730</v>
      </c>
      <c r="M17">
        <f>M16+B17/EIT_SpCk_TotalsByRelSite!$D$20</f>
        <v>4.9890241468768714E-4</v>
      </c>
      <c r="N17">
        <f>N16+C17/EIT_SpCk_TotalsByRelSite!$D$20</f>
        <v>0</v>
      </c>
      <c r="O17">
        <f>O16+D17/EIT_SpCk_TotalsByRelSite!$D$20</f>
        <v>0</v>
      </c>
      <c r="P17">
        <f>P16+E17/EIT_SpCk_TotalsByRelSite!$D$20</f>
        <v>0</v>
      </c>
      <c r="Q17">
        <f>Q16+F17/EIT_SpCk_TotalsByRelSite!$D$20</f>
        <v>0</v>
      </c>
      <c r="R17">
        <f>R16+H17/EIT_SpCk_TotalsByRelSite!$D$20</f>
        <v>0</v>
      </c>
    </row>
    <row r="18" spans="1:18">
      <c r="A18" s="10">
        <v>45732</v>
      </c>
      <c r="B18">
        <v>1</v>
      </c>
      <c r="L18" s="10">
        <f t="shared" si="1"/>
        <v>45732</v>
      </c>
      <c r="M18">
        <f>M17+B18/EIT_SpCk_TotalsByRelSite!$D$20</f>
        <v>5.986828976252246E-4</v>
      </c>
      <c r="N18">
        <f>N17+C18/EIT_SpCk_TotalsByRelSite!$D$20</f>
        <v>0</v>
      </c>
      <c r="O18">
        <f>O17+D18/EIT_SpCk_TotalsByRelSite!$D$20</f>
        <v>0</v>
      </c>
      <c r="P18">
        <f>P17+E18/EIT_SpCk_TotalsByRelSite!$D$20</f>
        <v>0</v>
      </c>
      <c r="Q18">
        <f>Q17+F18/EIT_SpCk_TotalsByRelSite!$D$20</f>
        <v>0</v>
      </c>
      <c r="R18">
        <f>R17+H18/EIT_SpCk_TotalsByRelSite!$D$20</f>
        <v>0</v>
      </c>
    </row>
    <row r="19" spans="1:18">
      <c r="A19" s="10">
        <v>45733</v>
      </c>
      <c r="L19" s="10">
        <f t="shared" si="1"/>
        <v>45733</v>
      </c>
      <c r="M19">
        <f>M18+B19/EIT_SpCk_TotalsByRelSite!$D$20</f>
        <v>5.986828976252246E-4</v>
      </c>
      <c r="N19">
        <f>N18+C19/EIT_SpCk_TotalsByRelSite!$D$20</f>
        <v>0</v>
      </c>
      <c r="O19">
        <f>O18+D19/EIT_SpCk_TotalsByRelSite!$D$20</f>
        <v>0</v>
      </c>
      <c r="P19">
        <f>P18+E19/EIT_SpCk_TotalsByRelSite!$D$20</f>
        <v>0</v>
      </c>
      <c r="Q19">
        <f>Q18+F19/EIT_SpCk_TotalsByRelSite!$D$20</f>
        <v>0</v>
      </c>
      <c r="R19">
        <f>R18+H19/EIT_SpCk_TotalsByRelSite!$D$20</f>
        <v>0</v>
      </c>
    </row>
    <row r="20" spans="1:18">
      <c r="A20" s="10">
        <v>45736</v>
      </c>
      <c r="L20" s="10">
        <f t="shared" si="1"/>
        <v>45736</v>
      </c>
      <c r="M20">
        <f>M19+B20/EIT_SpCk_TotalsByRelSite!$D$20</f>
        <v>5.986828976252246E-4</v>
      </c>
      <c r="N20">
        <f>N19+C20/EIT_SpCk_TotalsByRelSite!$D$20</f>
        <v>0</v>
      </c>
      <c r="O20">
        <f>O19+D20/EIT_SpCk_TotalsByRelSite!$D$20</f>
        <v>0</v>
      </c>
      <c r="P20">
        <f>P19+E20/EIT_SpCk_TotalsByRelSite!$D$20</f>
        <v>0</v>
      </c>
      <c r="Q20">
        <f>Q19+F20/EIT_SpCk_TotalsByRelSite!$D$20</f>
        <v>0</v>
      </c>
      <c r="R20">
        <f>R19+H20/EIT_SpCk_TotalsByRelSite!$D$20</f>
        <v>0</v>
      </c>
    </row>
    <row r="21" spans="1:18">
      <c r="A21" s="10">
        <v>45738</v>
      </c>
      <c r="B21">
        <v>1</v>
      </c>
      <c r="L21" s="10">
        <f t="shared" si="1"/>
        <v>45738</v>
      </c>
      <c r="M21">
        <f>M20+B21/EIT_SpCk_TotalsByRelSite!$D$20</f>
        <v>6.9846338056276205E-4</v>
      </c>
      <c r="N21">
        <f>N20+C21/EIT_SpCk_TotalsByRelSite!$D$20</f>
        <v>0</v>
      </c>
      <c r="O21">
        <f>O20+D21/EIT_SpCk_TotalsByRelSite!$D$20</f>
        <v>0</v>
      </c>
      <c r="P21">
        <f>P20+E21/EIT_SpCk_TotalsByRelSite!$D$20</f>
        <v>0</v>
      </c>
      <c r="Q21">
        <f>Q20+F21/EIT_SpCk_TotalsByRelSite!$D$20</f>
        <v>0</v>
      </c>
      <c r="R21">
        <f>R20+H21/EIT_SpCk_TotalsByRelSite!$D$20</f>
        <v>0</v>
      </c>
    </row>
    <row r="22" spans="1:18">
      <c r="A22" s="10">
        <v>45740</v>
      </c>
      <c r="B22">
        <v>1</v>
      </c>
      <c r="L22" s="10">
        <f t="shared" si="1"/>
        <v>45740</v>
      </c>
      <c r="M22">
        <f>M21+B22/EIT_SpCk_TotalsByRelSite!$D$20</f>
        <v>7.982438635002995E-4</v>
      </c>
      <c r="N22">
        <f>N21+C22/EIT_SpCk_TotalsByRelSite!$D$20</f>
        <v>0</v>
      </c>
      <c r="O22">
        <f>O21+D22/EIT_SpCk_TotalsByRelSite!$D$20</f>
        <v>0</v>
      </c>
      <c r="P22">
        <f>P21+E22/EIT_SpCk_TotalsByRelSite!$D$20</f>
        <v>0</v>
      </c>
      <c r="Q22">
        <f>Q21+F22/EIT_SpCk_TotalsByRelSite!$D$20</f>
        <v>0</v>
      </c>
      <c r="R22">
        <f>R21+H22/EIT_SpCk_TotalsByRelSite!$D$20</f>
        <v>0</v>
      </c>
    </row>
    <row r="23" spans="1:18">
      <c r="A23" s="10">
        <v>45741</v>
      </c>
      <c r="B23">
        <v>1</v>
      </c>
      <c r="L23" s="10">
        <f t="shared" si="1"/>
        <v>45741</v>
      </c>
      <c r="M23">
        <f>M22+B23/EIT_SpCk_TotalsByRelSite!$D$20</f>
        <v>8.9802434643783695E-4</v>
      </c>
      <c r="N23">
        <f>N22+C23/EIT_SpCk_TotalsByRelSite!$D$20</f>
        <v>0</v>
      </c>
      <c r="O23">
        <f>O22+D23/EIT_SpCk_TotalsByRelSite!$D$20</f>
        <v>0</v>
      </c>
      <c r="P23">
        <f>P22+E23/EIT_SpCk_TotalsByRelSite!$D$20</f>
        <v>0</v>
      </c>
      <c r="Q23">
        <f>Q22+F23/EIT_SpCk_TotalsByRelSite!$D$20</f>
        <v>0</v>
      </c>
      <c r="R23">
        <f>R22+H23/EIT_SpCk_TotalsByRelSite!$D$20</f>
        <v>0</v>
      </c>
    </row>
    <row r="24" spans="1:18">
      <c r="A24" s="10">
        <v>45742</v>
      </c>
      <c r="B24">
        <v>1</v>
      </c>
      <c r="L24" s="10">
        <f t="shared" si="1"/>
        <v>45742</v>
      </c>
      <c r="M24">
        <f>M23+B24/EIT_SpCk_TotalsByRelSite!$D$20</f>
        <v>9.9780482937537429E-4</v>
      </c>
      <c r="N24">
        <f>N23+C24/EIT_SpCk_TotalsByRelSite!$D$20</f>
        <v>0</v>
      </c>
      <c r="O24">
        <f>O23+D24/EIT_SpCk_TotalsByRelSite!$D$20</f>
        <v>0</v>
      </c>
      <c r="P24">
        <f>P23+E24/EIT_SpCk_TotalsByRelSite!$D$20</f>
        <v>0</v>
      </c>
      <c r="Q24">
        <f>Q23+F24/EIT_SpCk_TotalsByRelSite!$D$20</f>
        <v>0</v>
      </c>
      <c r="R24">
        <f>R23+H24/EIT_SpCk_TotalsByRelSite!$D$20</f>
        <v>0</v>
      </c>
    </row>
    <row r="25" spans="1:18">
      <c r="A25" s="10">
        <v>45743</v>
      </c>
      <c r="B25">
        <v>9</v>
      </c>
      <c r="L25" s="10">
        <f t="shared" si="1"/>
        <v>45743</v>
      </c>
      <c r="M25">
        <f>M24+B25/EIT_SpCk_TotalsByRelSite!$D$20</f>
        <v>1.8958291758132111E-3</v>
      </c>
      <c r="N25">
        <f>N24+C25/EIT_SpCk_TotalsByRelSite!$D$20</f>
        <v>0</v>
      </c>
      <c r="O25">
        <f>O24+D25/EIT_SpCk_TotalsByRelSite!$D$20</f>
        <v>0</v>
      </c>
      <c r="P25">
        <f>P24+E25/EIT_SpCk_TotalsByRelSite!$D$20</f>
        <v>0</v>
      </c>
      <c r="Q25">
        <f>Q24+F25/EIT_SpCk_TotalsByRelSite!$D$20</f>
        <v>0</v>
      </c>
      <c r="R25">
        <f>R24+H25/EIT_SpCk_TotalsByRelSite!$D$20</f>
        <v>0</v>
      </c>
    </row>
    <row r="26" spans="1:18">
      <c r="A26" s="10">
        <v>45744</v>
      </c>
      <c r="B26">
        <v>1</v>
      </c>
      <c r="L26" s="10">
        <f t="shared" si="1"/>
        <v>45744</v>
      </c>
      <c r="M26">
        <f>M25+B26/EIT_SpCk_TotalsByRelSite!$D$20</f>
        <v>1.9956096587507486E-3</v>
      </c>
      <c r="N26">
        <f>N25+C26/EIT_SpCk_TotalsByRelSite!$D$20</f>
        <v>0</v>
      </c>
      <c r="O26">
        <f>O25+D26/EIT_SpCk_TotalsByRelSite!$D$20</f>
        <v>0</v>
      </c>
      <c r="P26">
        <f>P25+E26/EIT_SpCk_TotalsByRelSite!$D$20</f>
        <v>0</v>
      </c>
      <c r="Q26">
        <f>Q25+F26/EIT_SpCk_TotalsByRelSite!$D$20</f>
        <v>0</v>
      </c>
      <c r="R26">
        <f>R25+H26/EIT_SpCk_TotalsByRelSite!$D$20</f>
        <v>0</v>
      </c>
    </row>
    <row r="27" spans="1:18">
      <c r="A27" s="10">
        <v>45745</v>
      </c>
      <c r="B27">
        <v>4</v>
      </c>
      <c r="D27">
        <v>1</v>
      </c>
      <c r="L27" s="10">
        <f t="shared" si="1"/>
        <v>45745</v>
      </c>
      <c r="M27">
        <f>M26+B27/EIT_SpCk_TotalsByRelSite!$D$20</f>
        <v>2.3947315905008984E-3</v>
      </c>
      <c r="N27">
        <f>N26+C27/EIT_SpCk_TotalsByRelSite!$D$20</f>
        <v>0</v>
      </c>
      <c r="O27">
        <f>O26+D27/EIT_SpCk_TotalsByRelSite!$D$20</f>
        <v>9.9780482937537424E-5</v>
      </c>
      <c r="P27">
        <f>P26+E27/EIT_SpCk_TotalsByRelSite!$D$20</f>
        <v>0</v>
      </c>
      <c r="Q27">
        <f>Q26+F27/EIT_SpCk_TotalsByRelSite!$D$20</f>
        <v>0</v>
      </c>
      <c r="R27">
        <f>R26+H27/EIT_SpCk_TotalsByRelSite!$D$20</f>
        <v>0</v>
      </c>
    </row>
    <row r="28" spans="1:18">
      <c r="A28" s="10">
        <v>45746</v>
      </c>
      <c r="B28">
        <v>5</v>
      </c>
      <c r="D28">
        <v>1</v>
      </c>
      <c r="L28" s="10">
        <f t="shared" si="1"/>
        <v>45746</v>
      </c>
      <c r="M28">
        <f>M27+B28/EIT_SpCk_TotalsByRelSite!$D$20</f>
        <v>2.8936340051885856E-3</v>
      </c>
      <c r="N28">
        <f>N27+C28/EIT_SpCk_TotalsByRelSite!$D$20</f>
        <v>0</v>
      </c>
      <c r="O28">
        <f>O27+D28/EIT_SpCk_TotalsByRelSite!$D$20</f>
        <v>1.9956096587507485E-4</v>
      </c>
      <c r="P28">
        <f>P27+E28/EIT_SpCk_TotalsByRelSite!$D$20</f>
        <v>0</v>
      </c>
      <c r="Q28">
        <f>Q27+F28/EIT_SpCk_TotalsByRelSite!$D$20</f>
        <v>0</v>
      </c>
      <c r="R28">
        <f>R27+H28/EIT_SpCk_TotalsByRelSite!$D$20</f>
        <v>0</v>
      </c>
    </row>
    <row r="29" spans="1:18">
      <c r="A29" s="10">
        <v>45747</v>
      </c>
      <c r="B29">
        <v>1</v>
      </c>
      <c r="D29">
        <v>5</v>
      </c>
      <c r="L29" s="10">
        <f t="shared" si="1"/>
        <v>45747</v>
      </c>
      <c r="M29">
        <f>M28+B29/EIT_SpCk_TotalsByRelSite!$D$20</f>
        <v>2.9934144881261231E-3</v>
      </c>
      <c r="N29">
        <f>N28+C29/EIT_SpCk_TotalsByRelSite!$D$20</f>
        <v>0</v>
      </c>
      <c r="O29">
        <f>O28+D29/EIT_SpCk_TotalsByRelSite!$D$20</f>
        <v>6.9846338056276194E-4</v>
      </c>
      <c r="P29">
        <f>P28+E29/EIT_SpCk_TotalsByRelSite!$D$20</f>
        <v>0</v>
      </c>
      <c r="Q29">
        <f>Q28+F29/EIT_SpCk_TotalsByRelSite!$D$20</f>
        <v>0</v>
      </c>
      <c r="R29">
        <f>R28+H29/EIT_SpCk_TotalsByRelSite!$D$20</f>
        <v>0</v>
      </c>
    </row>
    <row r="30" spans="1:18">
      <c r="A30" s="10">
        <v>45747</v>
      </c>
      <c r="L30" s="10">
        <f t="shared" si="1"/>
        <v>45747</v>
      </c>
      <c r="M30">
        <f>M29+B30/EIT_SpCk_TotalsByRelSite!$D$20</f>
        <v>2.9934144881261231E-3</v>
      </c>
      <c r="N30">
        <f>N29+C30/EIT_SpCk_TotalsByRelSite!$D$20</f>
        <v>0</v>
      </c>
      <c r="O30">
        <f>O29+D30/EIT_SpCk_TotalsByRelSite!$D$20</f>
        <v>6.9846338056276194E-4</v>
      </c>
      <c r="P30">
        <f>P29+E30/EIT_SpCk_TotalsByRelSite!$D$20</f>
        <v>0</v>
      </c>
      <c r="Q30">
        <f>Q29+F30/EIT_SpCk_TotalsByRelSite!$D$20</f>
        <v>0</v>
      </c>
      <c r="R30">
        <f>R29+H30/EIT_SpCk_TotalsByRelSite!$D$20</f>
        <v>0</v>
      </c>
    </row>
    <row r="31" spans="1:18">
      <c r="A31" s="10">
        <v>45748</v>
      </c>
      <c r="B31">
        <v>1</v>
      </c>
      <c r="D31">
        <v>2</v>
      </c>
      <c r="L31" s="10">
        <f t="shared" si="1"/>
        <v>45748</v>
      </c>
      <c r="M31">
        <f>M30+B31/EIT_SpCk_TotalsByRelSite!$D$20</f>
        <v>3.0931949710636605E-3</v>
      </c>
      <c r="N31">
        <f>N30+C31/EIT_SpCk_TotalsByRelSite!$D$20</f>
        <v>0</v>
      </c>
      <c r="O31">
        <f>O30+D31/EIT_SpCk_TotalsByRelSite!$D$20</f>
        <v>8.9802434643783684E-4</v>
      </c>
      <c r="P31">
        <f>P30+E31/EIT_SpCk_TotalsByRelSite!$D$20</f>
        <v>0</v>
      </c>
      <c r="Q31">
        <f>Q30+F31/EIT_SpCk_TotalsByRelSite!$D$20</f>
        <v>0</v>
      </c>
      <c r="R31">
        <f>R30+H31/EIT_SpCk_TotalsByRelSite!$D$20</f>
        <v>0</v>
      </c>
    </row>
    <row r="32" spans="1:18">
      <c r="A32" s="10">
        <v>45749</v>
      </c>
      <c r="B32">
        <v>2</v>
      </c>
      <c r="D32">
        <v>6</v>
      </c>
      <c r="L32" s="10">
        <f t="shared" si="1"/>
        <v>45749</v>
      </c>
      <c r="M32">
        <f>M31+B32/EIT_SpCk_TotalsByRelSite!$D$20</f>
        <v>3.2927559369387354E-3</v>
      </c>
      <c r="N32">
        <f>N31+C32/EIT_SpCk_TotalsByRelSite!$D$20</f>
        <v>0</v>
      </c>
      <c r="O32">
        <f>O31+D32/EIT_SpCk_TotalsByRelSite!$D$20</f>
        <v>1.4967072440630613E-3</v>
      </c>
      <c r="P32">
        <f>P31+E32/EIT_SpCk_TotalsByRelSite!$D$20</f>
        <v>0</v>
      </c>
      <c r="Q32">
        <f>Q31+F32/EIT_SpCk_TotalsByRelSite!$D$20</f>
        <v>0</v>
      </c>
      <c r="R32">
        <f>R31+H32/EIT_SpCk_TotalsByRelSite!$D$20</f>
        <v>0</v>
      </c>
    </row>
    <row r="33" spans="1:18">
      <c r="A33" s="10">
        <v>45750</v>
      </c>
      <c r="B33">
        <v>3</v>
      </c>
      <c r="D33">
        <v>7</v>
      </c>
      <c r="L33" s="10">
        <f t="shared" si="1"/>
        <v>45750</v>
      </c>
      <c r="M33">
        <f>M32+B33/EIT_SpCk_TotalsByRelSite!$D$20</f>
        <v>3.5920973857513478E-3</v>
      </c>
      <c r="N33">
        <f>N32+C33/EIT_SpCk_TotalsByRelSite!$D$20</f>
        <v>0</v>
      </c>
      <c r="O33">
        <f>O32+D33/EIT_SpCk_TotalsByRelSite!$D$20</f>
        <v>2.195170624625823E-3</v>
      </c>
      <c r="P33">
        <f>P32+E33/EIT_SpCk_TotalsByRelSite!$D$20</f>
        <v>0</v>
      </c>
      <c r="Q33">
        <f>Q32+F33/EIT_SpCk_TotalsByRelSite!$D$20</f>
        <v>0</v>
      </c>
      <c r="R33">
        <f>R32+H33/EIT_SpCk_TotalsByRelSite!$D$20</f>
        <v>0</v>
      </c>
    </row>
    <row r="34" spans="1:18">
      <c r="A34" s="10">
        <v>45751</v>
      </c>
      <c r="B34">
        <v>1</v>
      </c>
      <c r="D34">
        <v>6</v>
      </c>
      <c r="L34" s="10">
        <f t="shared" si="1"/>
        <v>45751</v>
      </c>
      <c r="M34">
        <f>M33+B34/EIT_SpCk_TotalsByRelSite!$D$20</f>
        <v>3.6918778686888852E-3</v>
      </c>
      <c r="N34">
        <f>N33+C34/EIT_SpCk_TotalsByRelSite!$D$20</f>
        <v>0</v>
      </c>
      <c r="O34">
        <f>O33+D34/EIT_SpCk_TotalsByRelSite!$D$20</f>
        <v>2.7938535222510478E-3</v>
      </c>
      <c r="P34">
        <f>P33+E34/EIT_SpCk_TotalsByRelSite!$D$20</f>
        <v>0</v>
      </c>
      <c r="Q34">
        <f>Q33+F34/EIT_SpCk_TotalsByRelSite!$D$20</f>
        <v>0</v>
      </c>
      <c r="R34">
        <f>R33+H34/EIT_SpCk_TotalsByRelSite!$D$20</f>
        <v>0</v>
      </c>
    </row>
    <row r="35" spans="1:18">
      <c r="A35" s="10">
        <v>45752</v>
      </c>
      <c r="B35">
        <v>8</v>
      </c>
      <c r="D35">
        <v>3</v>
      </c>
      <c r="E35">
        <v>1</v>
      </c>
      <c r="L35" s="10">
        <f t="shared" si="1"/>
        <v>45752</v>
      </c>
      <c r="M35">
        <f>M34+B35/EIT_SpCk_TotalsByRelSite!$D$20</f>
        <v>4.4901217321891848E-3</v>
      </c>
      <c r="N35">
        <f>N34+C35/EIT_SpCk_TotalsByRelSite!$D$20</f>
        <v>0</v>
      </c>
      <c r="O35">
        <f>O34+D35/EIT_SpCk_TotalsByRelSite!$D$20</f>
        <v>3.0931949710636601E-3</v>
      </c>
      <c r="P35">
        <f>P34+E35/EIT_SpCk_TotalsByRelSite!$D$20</f>
        <v>9.9780482937537424E-5</v>
      </c>
      <c r="Q35">
        <f>Q34+F35/EIT_SpCk_TotalsByRelSite!$D$20</f>
        <v>0</v>
      </c>
      <c r="R35">
        <f>R34+H35/EIT_SpCk_TotalsByRelSite!$D$20</f>
        <v>0</v>
      </c>
    </row>
    <row r="36" spans="1:18">
      <c r="A36" s="10">
        <v>45753</v>
      </c>
      <c r="B36">
        <v>13</v>
      </c>
      <c r="D36">
        <v>4</v>
      </c>
      <c r="L36" s="10">
        <f t="shared" si="1"/>
        <v>45753</v>
      </c>
      <c r="M36">
        <f>M35+B36/EIT_SpCk_TotalsByRelSite!$D$20</f>
        <v>5.7872680103771713E-3</v>
      </c>
      <c r="N36">
        <f>N35+C36/EIT_SpCk_TotalsByRelSite!$D$20</f>
        <v>0</v>
      </c>
      <c r="O36">
        <f>O35+D36/EIT_SpCk_TotalsByRelSite!$D$20</f>
        <v>3.4923169028138099E-3</v>
      </c>
      <c r="P36">
        <f>P35+E36/EIT_SpCk_TotalsByRelSite!$D$20</f>
        <v>9.9780482937537424E-5</v>
      </c>
      <c r="Q36">
        <f>Q35+F36/EIT_SpCk_TotalsByRelSite!$D$20</f>
        <v>0</v>
      </c>
      <c r="R36">
        <f>R35+H36/EIT_SpCk_TotalsByRelSite!$D$20</f>
        <v>0</v>
      </c>
    </row>
    <row r="37" spans="1:18">
      <c r="A37" s="10">
        <v>45754</v>
      </c>
      <c r="B37">
        <v>2</v>
      </c>
      <c r="D37">
        <v>1</v>
      </c>
      <c r="L37" s="10">
        <f t="shared" si="1"/>
        <v>45754</v>
      </c>
      <c r="M37">
        <f>M36+B37/EIT_SpCk_TotalsByRelSite!$D$20</f>
        <v>5.9868289762522462E-3</v>
      </c>
      <c r="N37">
        <f>N36+C37/EIT_SpCk_TotalsByRelSite!$D$20</f>
        <v>0</v>
      </c>
      <c r="O37">
        <f>O36+D37/EIT_SpCk_TotalsByRelSite!$D$20</f>
        <v>3.5920973857513474E-3</v>
      </c>
      <c r="P37">
        <f>P36+E37/EIT_SpCk_TotalsByRelSite!$D$20</f>
        <v>9.9780482937537424E-5</v>
      </c>
      <c r="Q37">
        <f>Q36+F37/EIT_SpCk_TotalsByRelSite!$D$20</f>
        <v>0</v>
      </c>
      <c r="R37">
        <f>R36+H37/EIT_SpCk_TotalsByRelSite!$D$20</f>
        <v>0</v>
      </c>
    </row>
    <row r="38" spans="1:18">
      <c r="A38" s="10">
        <v>45755</v>
      </c>
      <c r="B38">
        <v>2</v>
      </c>
      <c r="D38">
        <v>8</v>
      </c>
      <c r="E38">
        <v>1</v>
      </c>
      <c r="L38" s="10">
        <f t="shared" si="1"/>
        <v>45755</v>
      </c>
      <c r="M38">
        <f>M37+B38/EIT_SpCk_TotalsByRelSite!$D$20</f>
        <v>6.1863899421273211E-3</v>
      </c>
      <c r="N38">
        <f>N37+C38/EIT_SpCk_TotalsByRelSite!$D$20</f>
        <v>0</v>
      </c>
      <c r="O38">
        <f>O37+D38/EIT_SpCk_TotalsByRelSite!$D$20</f>
        <v>4.390341249251647E-3</v>
      </c>
      <c r="P38">
        <f>P37+E38/EIT_SpCk_TotalsByRelSite!$D$20</f>
        <v>1.9956096587507485E-4</v>
      </c>
      <c r="Q38">
        <f>Q37+F38/EIT_SpCk_TotalsByRelSite!$D$20</f>
        <v>0</v>
      </c>
      <c r="R38">
        <f>R37+H38/EIT_SpCk_TotalsByRelSite!$D$20</f>
        <v>0</v>
      </c>
    </row>
    <row r="39" spans="1:18">
      <c r="A39" s="10">
        <v>45756</v>
      </c>
      <c r="D39">
        <v>11</v>
      </c>
      <c r="E39">
        <v>2</v>
      </c>
      <c r="F39">
        <v>1</v>
      </c>
      <c r="L39" s="10">
        <f t="shared" si="1"/>
        <v>45756</v>
      </c>
      <c r="M39">
        <f>M38+B39/EIT_SpCk_TotalsByRelSite!$D$20</f>
        <v>6.1863899421273211E-3</v>
      </c>
      <c r="N39">
        <f>N38+C39/EIT_SpCk_TotalsByRelSite!$D$20</f>
        <v>0</v>
      </c>
      <c r="O39">
        <f>O38+D39/EIT_SpCk_TotalsByRelSite!$D$20</f>
        <v>5.4879265615645585E-3</v>
      </c>
      <c r="P39">
        <f>P38+E39/EIT_SpCk_TotalsByRelSite!$D$20</f>
        <v>3.9912193175014969E-4</v>
      </c>
      <c r="Q39">
        <f>Q38+F39/EIT_SpCk_TotalsByRelSite!$D$20</f>
        <v>9.9780482937537424E-5</v>
      </c>
      <c r="R39">
        <f>R38+H39/EIT_SpCk_TotalsByRelSite!$D$20</f>
        <v>0</v>
      </c>
    </row>
    <row r="40" spans="1:18">
      <c r="A40" s="10">
        <v>45757</v>
      </c>
      <c r="B40">
        <v>1</v>
      </c>
      <c r="D40">
        <v>5</v>
      </c>
      <c r="G40">
        <v>1</v>
      </c>
      <c r="L40" s="10">
        <f t="shared" si="1"/>
        <v>45757</v>
      </c>
      <c r="M40">
        <f>M39+B40/EIT_SpCk_TotalsByRelSite!$D$20</f>
        <v>6.2861704250648581E-3</v>
      </c>
      <c r="N40">
        <f>N39+C40/EIT_SpCk_TotalsByRelSite!$D$20</f>
        <v>0</v>
      </c>
      <c r="O40">
        <f>O39+D40/EIT_SpCk_TotalsByRelSite!$D$20</f>
        <v>5.9868289762522453E-3</v>
      </c>
      <c r="P40">
        <f>P39+E40/EIT_SpCk_TotalsByRelSite!$D$20</f>
        <v>3.9912193175014969E-4</v>
      </c>
      <c r="Q40">
        <f>Q39+F40/EIT_SpCk_TotalsByRelSite!$D$20</f>
        <v>9.9780482937537424E-5</v>
      </c>
      <c r="R40">
        <f>R39+H40/EIT_SpCk_TotalsByRelSite!$D$20</f>
        <v>0</v>
      </c>
    </row>
    <row r="41" spans="1:18">
      <c r="A41" s="10">
        <v>45758</v>
      </c>
      <c r="B41">
        <v>1</v>
      </c>
      <c r="D41">
        <v>2</v>
      </c>
      <c r="E41">
        <v>2</v>
      </c>
      <c r="L41" s="10">
        <f t="shared" si="1"/>
        <v>45758</v>
      </c>
      <c r="M41">
        <f>M40+B41/EIT_SpCk_TotalsByRelSite!$D$20</f>
        <v>6.3859509080023951E-3</v>
      </c>
      <c r="N41">
        <f>N40+C41/EIT_SpCk_TotalsByRelSite!$D$20</f>
        <v>0</v>
      </c>
      <c r="O41">
        <f>O40+D41/EIT_SpCk_TotalsByRelSite!$D$20</f>
        <v>6.1863899421273202E-3</v>
      </c>
      <c r="P41">
        <f>P40+E41/EIT_SpCk_TotalsByRelSite!$D$20</f>
        <v>5.9868289762522449E-4</v>
      </c>
      <c r="Q41">
        <f>Q40+F41/EIT_SpCk_TotalsByRelSite!$D$20</f>
        <v>9.9780482937537424E-5</v>
      </c>
      <c r="R41">
        <f>R40+H41/EIT_SpCk_TotalsByRelSite!$D$20</f>
        <v>0</v>
      </c>
    </row>
    <row r="42" spans="1:18">
      <c r="A42" s="10">
        <v>45759</v>
      </c>
      <c r="B42">
        <v>2</v>
      </c>
      <c r="D42">
        <v>6</v>
      </c>
      <c r="F42">
        <v>1</v>
      </c>
      <c r="L42" s="10">
        <f t="shared" si="1"/>
        <v>45759</v>
      </c>
      <c r="M42">
        <f>M41+B42/EIT_SpCk_TotalsByRelSite!$D$20</f>
        <v>6.58551187387747E-3</v>
      </c>
      <c r="N42">
        <f>N41+C42/EIT_SpCk_TotalsByRelSite!$D$20</f>
        <v>0</v>
      </c>
      <c r="O42">
        <f>O41+D42/EIT_SpCk_TotalsByRelSite!$D$20</f>
        <v>6.7850728397525449E-3</v>
      </c>
      <c r="P42">
        <f>P41+E42/EIT_SpCk_TotalsByRelSite!$D$20</f>
        <v>5.9868289762522449E-4</v>
      </c>
      <c r="Q42">
        <f>Q41+F42/EIT_SpCk_TotalsByRelSite!$D$20</f>
        <v>1.9956096587507485E-4</v>
      </c>
      <c r="R42">
        <f>R41+H42/EIT_SpCk_TotalsByRelSite!$D$20</f>
        <v>0</v>
      </c>
    </row>
    <row r="43" spans="1:18">
      <c r="A43" s="10">
        <v>45760</v>
      </c>
      <c r="E43">
        <v>1</v>
      </c>
      <c r="F43">
        <v>1</v>
      </c>
      <c r="G43">
        <v>1</v>
      </c>
      <c r="L43" s="10">
        <f t="shared" si="1"/>
        <v>45760</v>
      </c>
      <c r="M43">
        <f>M42+B43/EIT_SpCk_TotalsByRelSite!$D$20</f>
        <v>6.58551187387747E-3</v>
      </c>
      <c r="N43">
        <f>N42+C43/EIT_SpCk_TotalsByRelSite!$D$20</f>
        <v>0</v>
      </c>
      <c r="O43">
        <f>O42+D43/EIT_SpCk_TotalsByRelSite!$D$20</f>
        <v>6.7850728397525449E-3</v>
      </c>
      <c r="P43">
        <f>P42+E43/EIT_SpCk_TotalsByRelSite!$D$20</f>
        <v>6.9846338056276194E-4</v>
      </c>
      <c r="Q43">
        <f>Q42+F43/EIT_SpCk_TotalsByRelSite!$D$20</f>
        <v>2.9934144881261224E-4</v>
      </c>
      <c r="R43">
        <f>R42+H43/EIT_SpCk_TotalsByRelSite!$D$20</f>
        <v>0</v>
      </c>
    </row>
    <row r="44" spans="1:18">
      <c r="A44" s="10">
        <v>45761</v>
      </c>
      <c r="E44">
        <v>1</v>
      </c>
      <c r="G44">
        <v>1</v>
      </c>
      <c r="L44" s="10">
        <f t="shared" si="1"/>
        <v>45761</v>
      </c>
      <c r="M44">
        <f>M43+B44/EIT_SpCk_TotalsByRelSite!$D$20</f>
        <v>6.58551187387747E-3</v>
      </c>
      <c r="N44">
        <f>N43+C44/EIT_SpCk_TotalsByRelSite!$D$20</f>
        <v>0</v>
      </c>
      <c r="O44">
        <f>O43+D44/EIT_SpCk_TotalsByRelSite!$D$20</f>
        <v>6.7850728397525449E-3</v>
      </c>
      <c r="P44">
        <f>P43+E44/EIT_SpCk_TotalsByRelSite!$D$20</f>
        <v>7.9824386350029939E-4</v>
      </c>
      <c r="Q44">
        <f>Q43+F44/EIT_SpCk_TotalsByRelSite!$D$20</f>
        <v>2.9934144881261224E-4</v>
      </c>
      <c r="R44">
        <f>R43+H44/EIT_SpCk_TotalsByRelSite!$D$20</f>
        <v>0</v>
      </c>
    </row>
    <row r="45" spans="1:18">
      <c r="A45" s="10">
        <v>45762</v>
      </c>
      <c r="C45">
        <v>1</v>
      </c>
      <c r="D45">
        <v>3</v>
      </c>
      <c r="F45">
        <v>1</v>
      </c>
      <c r="L45" s="10">
        <f t="shared" si="1"/>
        <v>45762</v>
      </c>
      <c r="M45">
        <f>M44+B45/EIT_SpCk_TotalsByRelSite!$D$20</f>
        <v>6.58551187387747E-3</v>
      </c>
      <c r="N45">
        <f>N44+C45/EIT_SpCk_TotalsByRelSite!$D$20</f>
        <v>9.9780482937537424E-5</v>
      </c>
      <c r="O45">
        <f>O44+D45/EIT_SpCk_TotalsByRelSite!$D$20</f>
        <v>7.0844142885651568E-3</v>
      </c>
      <c r="P45">
        <f>P44+E45/EIT_SpCk_TotalsByRelSite!$D$20</f>
        <v>7.9824386350029939E-4</v>
      </c>
      <c r="Q45">
        <f>Q44+F45/EIT_SpCk_TotalsByRelSite!$D$20</f>
        <v>3.9912193175014969E-4</v>
      </c>
      <c r="R45">
        <f>R44+H45/EIT_SpCk_TotalsByRelSite!$D$20</f>
        <v>0</v>
      </c>
    </row>
    <row r="46" spans="1:18">
      <c r="A46" s="10">
        <v>45763</v>
      </c>
      <c r="B46">
        <v>1</v>
      </c>
      <c r="C46">
        <v>1</v>
      </c>
      <c r="D46">
        <v>3</v>
      </c>
      <c r="H46">
        <v>1</v>
      </c>
      <c r="L46" s="10">
        <f t="shared" si="1"/>
        <v>45763</v>
      </c>
      <c r="M46">
        <f>M45+B46/EIT_SpCk_TotalsByRelSite!$D$20</f>
        <v>6.685292356815007E-3</v>
      </c>
      <c r="N46">
        <f>N45+C46/EIT_SpCk_TotalsByRelSite!$D$20</f>
        <v>1.9956096587507485E-4</v>
      </c>
      <c r="O46">
        <f>O45+D46/EIT_SpCk_TotalsByRelSite!$D$20</f>
        <v>7.3837557373777687E-3</v>
      </c>
      <c r="P46">
        <f>P45+E46/EIT_SpCk_TotalsByRelSite!$D$20</f>
        <v>7.9824386350029939E-4</v>
      </c>
      <c r="Q46">
        <f>Q45+F46/EIT_SpCk_TotalsByRelSite!$D$20</f>
        <v>3.9912193175014969E-4</v>
      </c>
      <c r="R46">
        <f>R45+H46/EIT_SpCk_TotalsByRelSite!$D$20</f>
        <v>9.9780482937537424E-5</v>
      </c>
    </row>
    <row r="47" spans="1:18">
      <c r="A47" s="10">
        <v>45764</v>
      </c>
      <c r="D47">
        <v>1</v>
      </c>
      <c r="E47">
        <v>4</v>
      </c>
      <c r="G47">
        <v>2</v>
      </c>
      <c r="L47" s="10">
        <f t="shared" si="1"/>
        <v>45764</v>
      </c>
      <c r="M47">
        <f>M46+B47/EIT_SpCk_TotalsByRelSite!$D$20</f>
        <v>6.685292356815007E-3</v>
      </c>
      <c r="N47">
        <f>N46+C47/EIT_SpCk_TotalsByRelSite!$D$20</f>
        <v>1.9956096587507485E-4</v>
      </c>
      <c r="O47">
        <f>O46+D47/EIT_SpCk_TotalsByRelSite!$D$20</f>
        <v>7.4835362203153058E-3</v>
      </c>
      <c r="P47">
        <f>P46+E47/EIT_SpCk_TotalsByRelSite!$D$20</f>
        <v>1.197365795250449E-3</v>
      </c>
      <c r="Q47">
        <f>Q46+F47/EIT_SpCk_TotalsByRelSite!$D$20</f>
        <v>3.9912193175014969E-4</v>
      </c>
      <c r="R47">
        <f>R46+H47/EIT_SpCk_TotalsByRelSite!$D$20</f>
        <v>9.9780482937537424E-5</v>
      </c>
    </row>
    <row r="48" spans="1:18">
      <c r="A48" s="10">
        <v>45765</v>
      </c>
      <c r="C48">
        <v>2</v>
      </c>
      <c r="D48">
        <v>3</v>
      </c>
      <c r="E48">
        <v>1</v>
      </c>
      <c r="L48" s="10">
        <f t="shared" si="1"/>
        <v>45765</v>
      </c>
      <c r="M48">
        <f>M47+B48/EIT_SpCk_TotalsByRelSite!$D$20</f>
        <v>6.685292356815007E-3</v>
      </c>
      <c r="N48">
        <f>N47+C48/EIT_SpCk_TotalsByRelSite!$D$20</f>
        <v>3.9912193175014969E-4</v>
      </c>
      <c r="O48">
        <f>O47+D48/EIT_SpCk_TotalsByRelSite!$D$20</f>
        <v>7.7828776691279177E-3</v>
      </c>
      <c r="P48">
        <f>P47+E48/EIT_SpCk_TotalsByRelSite!$D$20</f>
        <v>1.2971462781879864E-3</v>
      </c>
      <c r="Q48">
        <f>Q47+F48/EIT_SpCk_TotalsByRelSite!$D$20</f>
        <v>3.9912193175014969E-4</v>
      </c>
      <c r="R48">
        <f>R47+H48/EIT_SpCk_TotalsByRelSite!$D$20</f>
        <v>9.9780482937537424E-5</v>
      </c>
    </row>
    <row r="49" spans="1:18">
      <c r="A49" s="10">
        <v>45766</v>
      </c>
      <c r="C49">
        <v>1</v>
      </c>
      <c r="D49">
        <v>2</v>
      </c>
      <c r="E49">
        <v>1</v>
      </c>
      <c r="L49" s="10">
        <f t="shared" si="1"/>
        <v>45766</v>
      </c>
      <c r="M49">
        <f>M48+B49/EIT_SpCk_TotalsByRelSite!$D$20</f>
        <v>6.685292356815007E-3</v>
      </c>
      <c r="N49">
        <f>N48+C49/EIT_SpCk_TotalsByRelSite!$D$20</f>
        <v>4.9890241468768714E-4</v>
      </c>
      <c r="O49">
        <f>O48+D49/EIT_SpCk_TotalsByRelSite!$D$20</f>
        <v>7.9824386350029926E-3</v>
      </c>
      <c r="P49">
        <f>P48+E49/EIT_SpCk_TotalsByRelSite!$D$20</f>
        <v>1.3969267611255239E-3</v>
      </c>
      <c r="Q49">
        <f>Q48+F49/EIT_SpCk_TotalsByRelSite!$D$20</f>
        <v>3.9912193175014969E-4</v>
      </c>
      <c r="R49">
        <f>R48+H49/EIT_SpCk_TotalsByRelSite!$D$20</f>
        <v>9.9780482937537424E-5</v>
      </c>
    </row>
    <row r="50" spans="1:18">
      <c r="A50" s="10">
        <v>45766</v>
      </c>
      <c r="L50" s="10">
        <f t="shared" si="1"/>
        <v>45766</v>
      </c>
      <c r="M50">
        <f>M49+B50/EIT_SpCk_TotalsByRelSite!$D$20</f>
        <v>6.685292356815007E-3</v>
      </c>
      <c r="N50">
        <f>N49+C50/EIT_SpCk_TotalsByRelSite!$D$20</f>
        <v>4.9890241468768714E-4</v>
      </c>
      <c r="O50">
        <f>O49+D50/EIT_SpCk_TotalsByRelSite!$D$20</f>
        <v>7.9824386350029926E-3</v>
      </c>
      <c r="P50">
        <f>P49+E50/EIT_SpCk_TotalsByRelSite!$D$20</f>
        <v>1.3969267611255239E-3</v>
      </c>
      <c r="Q50">
        <f>Q49+F50/EIT_SpCk_TotalsByRelSite!$D$20</f>
        <v>3.9912193175014969E-4</v>
      </c>
      <c r="R50">
        <f>R49+H50/EIT_SpCk_TotalsByRelSite!$D$20</f>
        <v>9.9780482937537424E-5</v>
      </c>
    </row>
    <row r="51" spans="1:18">
      <c r="A51" s="10">
        <v>45767</v>
      </c>
      <c r="D51">
        <v>6</v>
      </c>
      <c r="E51">
        <v>2</v>
      </c>
      <c r="F51">
        <v>1</v>
      </c>
      <c r="G51">
        <v>1</v>
      </c>
      <c r="L51" s="10">
        <f t="shared" si="1"/>
        <v>45767</v>
      </c>
      <c r="M51">
        <f>M50+B51/EIT_SpCk_TotalsByRelSite!$D$20</f>
        <v>6.685292356815007E-3</v>
      </c>
      <c r="N51">
        <f>N50+C51/EIT_SpCk_TotalsByRelSite!$D$20</f>
        <v>4.9890241468768714E-4</v>
      </c>
      <c r="O51">
        <f>O50+D51/EIT_SpCk_TotalsByRelSite!$D$20</f>
        <v>8.5811215326282164E-3</v>
      </c>
      <c r="P51">
        <f>P50+E51/EIT_SpCk_TotalsByRelSite!$D$20</f>
        <v>1.5964877270005988E-3</v>
      </c>
      <c r="Q51">
        <f>Q50+F51/EIT_SpCk_TotalsByRelSite!$D$20</f>
        <v>4.9890241468768714E-4</v>
      </c>
      <c r="R51">
        <f>R50+H51/EIT_SpCk_TotalsByRelSite!$D$20</f>
        <v>9.9780482937537424E-5</v>
      </c>
    </row>
    <row r="52" spans="1:18">
      <c r="A52" s="10">
        <v>45767</v>
      </c>
      <c r="L52" s="10">
        <f t="shared" si="1"/>
        <v>45767</v>
      </c>
      <c r="M52">
        <f>M51+B52/EIT_SpCk_TotalsByRelSite!$D$20</f>
        <v>6.685292356815007E-3</v>
      </c>
      <c r="N52">
        <f>N51+C52/EIT_SpCk_TotalsByRelSite!$D$20</f>
        <v>4.9890241468768714E-4</v>
      </c>
      <c r="O52">
        <f>O51+D52/EIT_SpCk_TotalsByRelSite!$D$20</f>
        <v>8.5811215326282164E-3</v>
      </c>
      <c r="P52">
        <f>P51+E52/EIT_SpCk_TotalsByRelSite!$D$20</f>
        <v>1.5964877270005988E-3</v>
      </c>
      <c r="Q52">
        <f>Q51+F52/EIT_SpCk_TotalsByRelSite!$D$20</f>
        <v>4.9890241468768714E-4</v>
      </c>
      <c r="R52">
        <f>R51+H52/EIT_SpCk_TotalsByRelSite!$D$20</f>
        <v>9.9780482937537424E-5</v>
      </c>
    </row>
    <row r="53" spans="1:18">
      <c r="A53" s="10">
        <v>45768</v>
      </c>
      <c r="B53">
        <v>2</v>
      </c>
      <c r="C53">
        <v>1</v>
      </c>
      <c r="D53">
        <v>7</v>
      </c>
      <c r="E53">
        <v>3</v>
      </c>
      <c r="F53">
        <v>1</v>
      </c>
      <c r="G53">
        <v>3</v>
      </c>
      <c r="L53" s="10">
        <f t="shared" si="1"/>
        <v>45768</v>
      </c>
      <c r="M53">
        <f>M52+B53/EIT_SpCk_TotalsByRelSite!$D$20</f>
        <v>6.8848533226900819E-3</v>
      </c>
      <c r="N53">
        <f>N52+C53/EIT_SpCk_TotalsByRelSite!$D$20</f>
        <v>5.986828976252246E-4</v>
      </c>
      <c r="O53">
        <f>O52+D53/EIT_SpCk_TotalsByRelSite!$D$20</f>
        <v>9.2795849131909781E-3</v>
      </c>
      <c r="P53">
        <f>P52+E53/EIT_SpCk_TotalsByRelSite!$D$20</f>
        <v>1.8958291758132111E-3</v>
      </c>
      <c r="Q53">
        <f>Q52+F53/EIT_SpCk_TotalsByRelSite!$D$20</f>
        <v>5.986828976252246E-4</v>
      </c>
      <c r="R53">
        <f>R52+H53/EIT_SpCk_TotalsByRelSite!$D$20</f>
        <v>9.9780482937537424E-5</v>
      </c>
    </row>
    <row r="54" spans="1:18">
      <c r="A54" s="10">
        <v>45769</v>
      </c>
      <c r="D54">
        <v>1</v>
      </c>
      <c r="E54">
        <v>2</v>
      </c>
      <c r="L54" s="10">
        <f t="shared" si="1"/>
        <v>45769</v>
      </c>
      <c r="M54">
        <f>M53+B54/EIT_SpCk_TotalsByRelSite!$D$20</f>
        <v>6.8848533226900819E-3</v>
      </c>
      <c r="N54">
        <f>N53+C54/EIT_SpCk_TotalsByRelSite!$D$20</f>
        <v>5.986828976252246E-4</v>
      </c>
      <c r="O54">
        <f>O53+D54/EIT_SpCk_TotalsByRelSite!$D$20</f>
        <v>9.379365396128516E-3</v>
      </c>
      <c r="P54">
        <f>P53+E54/EIT_SpCk_TotalsByRelSite!$D$20</f>
        <v>2.095390141688286E-3</v>
      </c>
      <c r="Q54">
        <f>Q53+F54/EIT_SpCk_TotalsByRelSite!$D$20</f>
        <v>5.986828976252246E-4</v>
      </c>
      <c r="R54">
        <f>R53+H54/EIT_SpCk_TotalsByRelSite!$D$20</f>
        <v>9.9780482937537424E-5</v>
      </c>
    </row>
    <row r="55" spans="1:18">
      <c r="A55" s="10">
        <v>45770</v>
      </c>
      <c r="C55">
        <v>1</v>
      </c>
      <c r="D55">
        <v>4</v>
      </c>
      <c r="F55">
        <v>1</v>
      </c>
      <c r="G55">
        <v>1</v>
      </c>
      <c r="L55" s="10">
        <f t="shared" si="1"/>
        <v>45770</v>
      </c>
      <c r="M55">
        <f>M54+B55/EIT_SpCk_TotalsByRelSite!$D$20</f>
        <v>6.8848533226900819E-3</v>
      </c>
      <c r="N55">
        <f>N54+C55/EIT_SpCk_TotalsByRelSite!$D$20</f>
        <v>6.9846338056276205E-4</v>
      </c>
      <c r="O55">
        <f>O54+D55/EIT_SpCk_TotalsByRelSite!$D$20</f>
        <v>9.7784873278786658E-3</v>
      </c>
      <c r="P55">
        <f>P54+E55/EIT_SpCk_TotalsByRelSite!$D$20</f>
        <v>2.095390141688286E-3</v>
      </c>
      <c r="Q55">
        <f>Q54+F55/EIT_SpCk_TotalsByRelSite!$D$20</f>
        <v>6.9846338056276205E-4</v>
      </c>
      <c r="R55">
        <f>R54+H55/EIT_SpCk_TotalsByRelSite!$D$20</f>
        <v>9.9780482937537424E-5</v>
      </c>
    </row>
    <row r="56" spans="1:18">
      <c r="A56" s="10">
        <v>45770</v>
      </c>
      <c r="L56" s="10">
        <f t="shared" ref="L56:L57" si="2">A56</f>
        <v>45770</v>
      </c>
      <c r="M56">
        <f>M55+B56/EIT_SpCk_TotalsByRelSite!$D$20</f>
        <v>6.8848533226900819E-3</v>
      </c>
      <c r="N56">
        <f>N55+C56/EIT_SpCk_TotalsByRelSite!$D$20</f>
        <v>6.9846338056276205E-4</v>
      </c>
      <c r="O56">
        <f>O55+D56/EIT_SpCk_TotalsByRelSite!$D$20</f>
        <v>9.7784873278786658E-3</v>
      </c>
      <c r="P56">
        <f>P55+E56/EIT_SpCk_TotalsByRelSite!$D$20</f>
        <v>2.095390141688286E-3</v>
      </c>
      <c r="Q56">
        <f>Q55+F56/EIT_SpCk_TotalsByRelSite!$D$20</f>
        <v>6.9846338056276205E-4</v>
      </c>
      <c r="R56">
        <f>R55+H56/EIT_SpCk_TotalsByRelSite!$D$20</f>
        <v>9.9780482937537424E-5</v>
      </c>
    </row>
    <row r="57" spans="1:18">
      <c r="A57" s="10">
        <v>45771</v>
      </c>
      <c r="C57">
        <v>4</v>
      </c>
      <c r="D57">
        <v>2</v>
      </c>
      <c r="G57">
        <v>3</v>
      </c>
      <c r="L57" s="10">
        <f t="shared" si="2"/>
        <v>45771</v>
      </c>
      <c r="M57">
        <f>M56+B57/EIT_SpCk_TotalsByRelSite!$D$20</f>
        <v>6.8848533226900819E-3</v>
      </c>
      <c r="N57">
        <f>N56+C57/EIT_SpCk_TotalsByRelSite!$D$20</f>
        <v>1.0975853123129117E-3</v>
      </c>
      <c r="O57">
        <f>O56+D57/EIT_SpCk_TotalsByRelSite!$D$20</f>
        <v>9.9780482937537399E-3</v>
      </c>
      <c r="P57">
        <f>P56+E57/EIT_SpCk_TotalsByRelSite!$D$20</f>
        <v>2.095390141688286E-3</v>
      </c>
      <c r="Q57">
        <f>Q56+F57/EIT_SpCk_TotalsByRelSite!$D$20</f>
        <v>6.9846338056276205E-4</v>
      </c>
      <c r="R57">
        <f>R56+H57/EIT_SpCk_TotalsByRelSite!$D$20</f>
        <v>9.9780482937537424E-5</v>
      </c>
    </row>
    <row r="58" spans="1:18">
      <c r="A58" s="10">
        <v>45772</v>
      </c>
      <c r="B58">
        <v>1</v>
      </c>
      <c r="C58">
        <v>4</v>
      </c>
      <c r="D58">
        <v>3</v>
      </c>
      <c r="F58">
        <v>1</v>
      </c>
      <c r="G58">
        <v>2</v>
      </c>
      <c r="L58" s="10">
        <f t="shared" ref="L58" si="3">A58</f>
        <v>45772</v>
      </c>
      <c r="M58">
        <f>M57+B58/EIT_SpCk_TotalsByRelSite!$D$20</f>
        <v>6.9846338056276189E-3</v>
      </c>
      <c r="N58">
        <f>N57+C58/EIT_SpCk_TotalsByRelSite!$D$20</f>
        <v>1.4967072440630613E-3</v>
      </c>
      <c r="O58">
        <f>O57+D58/EIT_SpCk_TotalsByRelSite!$D$20</f>
        <v>1.0277389742566352E-2</v>
      </c>
      <c r="P58">
        <f>P57+E58/EIT_SpCk_TotalsByRelSite!$D$20</f>
        <v>2.095390141688286E-3</v>
      </c>
      <c r="Q58">
        <f>Q57+F58/EIT_SpCk_TotalsByRelSite!$D$20</f>
        <v>7.982438635002995E-4</v>
      </c>
      <c r="R58">
        <f>R57+H58/EIT_SpCk_TotalsByRelSite!$D$20</f>
        <v>9.9780482937537424E-5</v>
      </c>
    </row>
    <row r="59" spans="1:18">
      <c r="A59" s="10">
        <v>45773</v>
      </c>
      <c r="C59">
        <v>5</v>
      </c>
      <c r="D59">
        <v>2</v>
      </c>
      <c r="F59">
        <v>1</v>
      </c>
      <c r="L59" s="10">
        <f t="shared" ref="L59:L68" si="4">A59</f>
        <v>45773</v>
      </c>
      <c r="M59">
        <f>M58+B59/EIT_SpCk_TotalsByRelSite!$D$20</f>
        <v>6.9846338056276189E-3</v>
      </c>
      <c r="N59">
        <f>N58+C59/EIT_SpCk_TotalsByRelSite!$D$20</f>
        <v>1.9956096587507481E-3</v>
      </c>
      <c r="O59">
        <f>O58+D59/EIT_SpCk_TotalsByRelSite!$D$20</f>
        <v>1.0476950708441426E-2</v>
      </c>
      <c r="P59">
        <f>P58+E59/EIT_SpCk_TotalsByRelSite!$D$20</f>
        <v>2.095390141688286E-3</v>
      </c>
      <c r="Q59">
        <f>Q58+F59/EIT_SpCk_TotalsByRelSite!$D$20</f>
        <v>8.9802434643783695E-4</v>
      </c>
      <c r="R59">
        <f>R58+H59/EIT_SpCk_TotalsByRelSite!$D$20</f>
        <v>9.9780482937537424E-5</v>
      </c>
    </row>
    <row r="60" spans="1:18">
      <c r="A60" s="10">
        <v>45773</v>
      </c>
      <c r="L60" s="10">
        <f t="shared" si="4"/>
        <v>45773</v>
      </c>
      <c r="M60">
        <f>M59+B60/EIT_SpCk_TotalsByRelSite!$D$20</f>
        <v>6.9846338056276189E-3</v>
      </c>
      <c r="N60">
        <f>N59+C60/EIT_SpCk_TotalsByRelSite!$D$20</f>
        <v>1.9956096587507481E-3</v>
      </c>
      <c r="O60">
        <f>O59+D60/EIT_SpCk_TotalsByRelSite!$D$20</f>
        <v>1.0476950708441426E-2</v>
      </c>
      <c r="P60">
        <f>P59+E60/EIT_SpCk_TotalsByRelSite!$D$20</f>
        <v>2.095390141688286E-3</v>
      </c>
      <c r="Q60">
        <f>Q59+F60/EIT_SpCk_TotalsByRelSite!$D$20</f>
        <v>8.9802434643783695E-4</v>
      </c>
      <c r="R60">
        <f>R59+H60/EIT_SpCk_TotalsByRelSite!$D$20</f>
        <v>9.9780482937537424E-5</v>
      </c>
    </row>
    <row r="61" spans="1:18">
      <c r="A61" s="10">
        <v>45774</v>
      </c>
      <c r="C61">
        <v>7</v>
      </c>
      <c r="D61">
        <v>3</v>
      </c>
      <c r="E61">
        <v>1</v>
      </c>
      <c r="F61">
        <v>1</v>
      </c>
      <c r="G61">
        <v>1</v>
      </c>
      <c r="L61" s="10">
        <f t="shared" si="4"/>
        <v>45774</v>
      </c>
      <c r="M61">
        <f>M60+B61/EIT_SpCk_TotalsByRelSite!$D$20</f>
        <v>6.9846338056276189E-3</v>
      </c>
      <c r="N61">
        <f>N60+C61/EIT_SpCk_TotalsByRelSite!$D$20</f>
        <v>2.6940730393135099E-3</v>
      </c>
      <c r="O61">
        <f>O60+D61/EIT_SpCk_TotalsByRelSite!$D$20</f>
        <v>1.0776292157254038E-2</v>
      </c>
      <c r="P61">
        <f>P60+E61/EIT_SpCk_TotalsByRelSite!$D$20</f>
        <v>2.1951706246258235E-3</v>
      </c>
      <c r="Q61">
        <f>Q60+F61/EIT_SpCk_TotalsByRelSite!$D$20</f>
        <v>9.9780482937537429E-4</v>
      </c>
      <c r="R61">
        <f>R60+H61/EIT_SpCk_TotalsByRelSite!$D$20</f>
        <v>9.9780482937537424E-5</v>
      </c>
    </row>
    <row r="62" spans="1:18">
      <c r="A62" s="10">
        <v>45775</v>
      </c>
      <c r="B62">
        <v>1</v>
      </c>
      <c r="C62">
        <v>7</v>
      </c>
      <c r="D62">
        <v>3</v>
      </c>
      <c r="E62">
        <v>1</v>
      </c>
      <c r="G62">
        <v>2</v>
      </c>
      <c r="L62" s="10">
        <f t="shared" si="4"/>
        <v>45775</v>
      </c>
      <c r="M62">
        <f>M61+B62/EIT_SpCk_TotalsByRelSite!$D$20</f>
        <v>7.084414288565156E-3</v>
      </c>
      <c r="N62">
        <f>N61+C62/EIT_SpCk_TotalsByRelSite!$D$20</f>
        <v>3.3925364198762716E-3</v>
      </c>
      <c r="O62">
        <f>O61+D62/EIT_SpCk_TotalsByRelSite!$D$20</f>
        <v>1.107563360606665E-2</v>
      </c>
      <c r="P62">
        <f>P61+E62/EIT_SpCk_TotalsByRelSite!$D$20</f>
        <v>2.2949511075633609E-3</v>
      </c>
      <c r="Q62">
        <f>Q61+F62/EIT_SpCk_TotalsByRelSite!$D$20</f>
        <v>9.9780482937537429E-4</v>
      </c>
      <c r="R62">
        <f>R61+H62/EIT_SpCk_TotalsByRelSite!$D$20</f>
        <v>9.9780482937537424E-5</v>
      </c>
    </row>
    <row r="63" spans="1:18">
      <c r="A63" s="10">
        <v>45776</v>
      </c>
      <c r="D63">
        <v>3</v>
      </c>
      <c r="E63">
        <v>1</v>
      </c>
      <c r="G63">
        <v>2</v>
      </c>
      <c r="L63" s="10">
        <f t="shared" si="4"/>
        <v>45776</v>
      </c>
      <c r="M63">
        <f>M62+B63/EIT_SpCk_TotalsByRelSite!$D$20</f>
        <v>7.084414288565156E-3</v>
      </c>
      <c r="N63">
        <f>N62+C63/EIT_SpCk_TotalsByRelSite!$D$20</f>
        <v>3.3925364198762716E-3</v>
      </c>
      <c r="O63">
        <f>O62+D63/EIT_SpCk_TotalsByRelSite!$D$20</f>
        <v>1.1374975054879262E-2</v>
      </c>
      <c r="P63">
        <f>P62+E63/EIT_SpCk_TotalsByRelSite!$D$20</f>
        <v>2.3947315905008984E-3</v>
      </c>
      <c r="Q63">
        <f>Q62+F63/EIT_SpCk_TotalsByRelSite!$D$20</f>
        <v>9.9780482937537429E-4</v>
      </c>
      <c r="R63">
        <f>R62+H63/EIT_SpCk_TotalsByRelSite!$D$20</f>
        <v>9.9780482937537424E-5</v>
      </c>
    </row>
    <row r="64" spans="1:18">
      <c r="A64" s="10">
        <v>45776</v>
      </c>
      <c r="L64" s="10">
        <f t="shared" si="4"/>
        <v>45776</v>
      </c>
      <c r="M64">
        <f>M63+B64/EIT_SpCk_TotalsByRelSite!$D$20</f>
        <v>7.084414288565156E-3</v>
      </c>
      <c r="N64">
        <f>N63+C64/EIT_SpCk_TotalsByRelSite!$D$20</f>
        <v>3.3925364198762716E-3</v>
      </c>
      <c r="O64">
        <f>O63+D64/EIT_SpCk_TotalsByRelSite!$D$20</f>
        <v>1.1374975054879262E-2</v>
      </c>
      <c r="P64">
        <f>P63+E64/EIT_SpCk_TotalsByRelSite!$D$20</f>
        <v>2.3947315905008984E-3</v>
      </c>
      <c r="Q64">
        <f>Q63+F64/EIT_SpCk_TotalsByRelSite!$D$20</f>
        <v>9.9780482937537429E-4</v>
      </c>
      <c r="R64">
        <f>R63+H64/EIT_SpCk_TotalsByRelSite!$D$20</f>
        <v>9.9780482937537424E-5</v>
      </c>
    </row>
    <row r="65" spans="1:18">
      <c r="A65" s="10">
        <v>45777</v>
      </c>
      <c r="C65">
        <v>2</v>
      </c>
      <c r="D65">
        <v>2</v>
      </c>
      <c r="E65">
        <v>2</v>
      </c>
      <c r="G65">
        <v>1</v>
      </c>
      <c r="L65" s="10">
        <f t="shared" si="4"/>
        <v>45777</v>
      </c>
      <c r="M65">
        <f>M64+B65/EIT_SpCk_TotalsByRelSite!$D$20</f>
        <v>7.084414288565156E-3</v>
      </c>
      <c r="N65">
        <f>N64+C65/EIT_SpCk_TotalsByRelSite!$D$20</f>
        <v>3.5920973857513465E-3</v>
      </c>
      <c r="O65">
        <f>O64+D65/EIT_SpCk_TotalsByRelSite!$D$20</f>
        <v>1.1574536020754336E-2</v>
      </c>
      <c r="P65">
        <f>P64+E65/EIT_SpCk_TotalsByRelSite!$D$20</f>
        <v>2.5942925563759733E-3</v>
      </c>
      <c r="Q65">
        <f>Q64+F65/EIT_SpCk_TotalsByRelSite!$D$20</f>
        <v>9.9780482937537429E-4</v>
      </c>
      <c r="R65">
        <f>R64+H65/EIT_SpCk_TotalsByRelSite!$D$20</f>
        <v>9.9780482937537424E-5</v>
      </c>
    </row>
    <row r="66" spans="1:18">
      <c r="A66" s="10">
        <v>45778</v>
      </c>
      <c r="B66">
        <v>1</v>
      </c>
      <c r="D66">
        <v>3</v>
      </c>
      <c r="E66">
        <v>2</v>
      </c>
      <c r="F66">
        <v>3</v>
      </c>
      <c r="G66">
        <v>2</v>
      </c>
      <c r="L66" s="10">
        <f t="shared" si="4"/>
        <v>45778</v>
      </c>
      <c r="M66">
        <f>M65+B66/EIT_SpCk_TotalsByRelSite!$D$20</f>
        <v>7.184194771502693E-3</v>
      </c>
      <c r="N66">
        <f>N65+C66/EIT_SpCk_TotalsByRelSite!$D$20</f>
        <v>3.5920973857513465E-3</v>
      </c>
      <c r="O66">
        <f>O65+D66/EIT_SpCk_TotalsByRelSite!$D$20</f>
        <v>1.1873877469566948E-2</v>
      </c>
      <c r="P66">
        <f>P65+E66/EIT_SpCk_TotalsByRelSite!$D$20</f>
        <v>2.7938535222510482E-3</v>
      </c>
      <c r="Q66">
        <f>Q65+F66/EIT_SpCk_TotalsByRelSite!$D$20</f>
        <v>1.2971462781879864E-3</v>
      </c>
      <c r="R66">
        <f>R65+H66/EIT_SpCk_TotalsByRelSite!$D$20</f>
        <v>9.9780482937537424E-5</v>
      </c>
    </row>
    <row r="67" spans="1:18">
      <c r="A67" s="10">
        <v>45779</v>
      </c>
      <c r="B67">
        <v>1</v>
      </c>
      <c r="C67">
        <v>5</v>
      </c>
      <c r="D67">
        <v>2</v>
      </c>
      <c r="G67">
        <v>4</v>
      </c>
      <c r="L67" s="10">
        <f t="shared" si="4"/>
        <v>45779</v>
      </c>
      <c r="M67">
        <f>M66+B67/EIT_SpCk_TotalsByRelSite!$D$20</f>
        <v>7.28397525444023E-3</v>
      </c>
      <c r="N67">
        <f>N66+C67/EIT_SpCk_TotalsByRelSite!$D$20</f>
        <v>4.0909998004390333E-3</v>
      </c>
      <c r="O67">
        <f>O66+D67/EIT_SpCk_TotalsByRelSite!$D$20</f>
        <v>1.2073438435442022E-2</v>
      </c>
      <c r="P67">
        <f>P66+E67/EIT_SpCk_TotalsByRelSite!$D$20</f>
        <v>2.7938535222510482E-3</v>
      </c>
      <c r="Q67">
        <f>Q66+F67/EIT_SpCk_TotalsByRelSite!$D$20</f>
        <v>1.2971462781879864E-3</v>
      </c>
      <c r="R67">
        <f>R66+H67/EIT_SpCk_TotalsByRelSite!$D$20</f>
        <v>9.9780482937537424E-5</v>
      </c>
    </row>
    <row r="68" spans="1:18">
      <c r="A68" s="10">
        <v>45780</v>
      </c>
      <c r="C68">
        <v>3</v>
      </c>
      <c r="D68">
        <v>2</v>
      </c>
      <c r="E68">
        <v>2</v>
      </c>
      <c r="G68">
        <v>7</v>
      </c>
      <c r="L68" s="10">
        <f t="shared" si="4"/>
        <v>45780</v>
      </c>
      <c r="M68">
        <f>M67+B68/EIT_SpCk_TotalsByRelSite!$D$20</f>
        <v>7.28397525444023E-3</v>
      </c>
      <c r="N68">
        <f>N67+C68/EIT_SpCk_TotalsByRelSite!$D$20</f>
        <v>4.3903412492516452E-3</v>
      </c>
      <c r="O68">
        <f>O67+D68/EIT_SpCk_TotalsByRelSite!$D$20</f>
        <v>1.2272999401317096E-2</v>
      </c>
      <c r="P68">
        <f>P67+E68/EIT_SpCk_TotalsByRelSite!$D$20</f>
        <v>2.9934144881261231E-3</v>
      </c>
      <c r="Q68">
        <f>Q67+F68/EIT_SpCk_TotalsByRelSite!$D$20</f>
        <v>1.2971462781879864E-3</v>
      </c>
      <c r="R68">
        <f>R67+H68/EIT_SpCk_TotalsByRelSite!$D$20</f>
        <v>9.9780482937537424E-5</v>
      </c>
    </row>
    <row r="69" spans="1:18">
      <c r="A69" s="10">
        <v>45781</v>
      </c>
      <c r="C69">
        <v>1</v>
      </c>
      <c r="D69">
        <v>1</v>
      </c>
      <c r="F69">
        <v>1</v>
      </c>
      <c r="L69" s="10">
        <f t="shared" ref="L69:L72" si="5">A69</f>
        <v>45781</v>
      </c>
      <c r="M69">
        <f>M68+B69/EIT_SpCk_TotalsByRelSite!$D$20</f>
        <v>7.28397525444023E-3</v>
      </c>
      <c r="N69">
        <f>N68+C69/EIT_SpCk_TotalsByRelSite!$D$20</f>
        <v>4.4901217321891822E-3</v>
      </c>
      <c r="O69">
        <f>O68+D69/EIT_SpCk_TotalsByRelSite!$D$20</f>
        <v>1.2372779884254633E-2</v>
      </c>
      <c r="P69">
        <f>P68+E69/EIT_SpCk_TotalsByRelSite!$D$20</f>
        <v>2.9934144881261231E-3</v>
      </c>
      <c r="Q69">
        <f>Q68+F69/EIT_SpCk_TotalsByRelSite!$D$20</f>
        <v>1.3969267611255239E-3</v>
      </c>
      <c r="R69">
        <f>R68+H69/EIT_SpCk_TotalsByRelSite!$D$20</f>
        <v>9.9780482937537424E-5</v>
      </c>
    </row>
    <row r="70" spans="1:18">
      <c r="A70" s="10">
        <v>45782</v>
      </c>
      <c r="B70">
        <v>1</v>
      </c>
      <c r="E70">
        <v>1</v>
      </c>
      <c r="F70">
        <v>5</v>
      </c>
      <c r="G70">
        <v>6</v>
      </c>
      <c r="L70" s="10">
        <f t="shared" si="5"/>
        <v>45782</v>
      </c>
      <c r="M70">
        <f>M69+B70/EIT_SpCk_TotalsByRelSite!$D$20</f>
        <v>7.383755737377767E-3</v>
      </c>
      <c r="N70">
        <f>N69+C70/EIT_SpCk_TotalsByRelSite!$D$20</f>
        <v>4.4901217321891822E-3</v>
      </c>
      <c r="O70">
        <f>O69+D70/EIT_SpCk_TotalsByRelSite!$D$20</f>
        <v>1.2372779884254633E-2</v>
      </c>
      <c r="P70">
        <f>P69+E70/EIT_SpCk_TotalsByRelSite!$D$20</f>
        <v>3.0931949710636605E-3</v>
      </c>
      <c r="Q70">
        <f>Q69+F70/EIT_SpCk_TotalsByRelSite!$D$20</f>
        <v>1.8958291758132109E-3</v>
      </c>
      <c r="R70">
        <f>R69+H70/EIT_SpCk_TotalsByRelSite!$D$20</f>
        <v>9.9780482937537424E-5</v>
      </c>
    </row>
    <row r="71" spans="1:18">
      <c r="A71" s="10">
        <v>45783</v>
      </c>
      <c r="B71">
        <v>7</v>
      </c>
      <c r="C71">
        <v>2</v>
      </c>
      <c r="D71">
        <v>2</v>
      </c>
      <c r="F71">
        <v>2</v>
      </c>
      <c r="G71">
        <v>4</v>
      </c>
      <c r="L71" s="10">
        <f t="shared" si="5"/>
        <v>45783</v>
      </c>
      <c r="M71">
        <f>M70+B71/EIT_SpCk_TotalsByRelSite!$D$20</f>
        <v>8.0822191179405287E-3</v>
      </c>
      <c r="N71">
        <f>N70+C71/EIT_SpCk_TotalsByRelSite!$D$20</f>
        <v>4.6896826980642571E-3</v>
      </c>
      <c r="O71">
        <f>O70+D71/EIT_SpCk_TotalsByRelSite!$D$20</f>
        <v>1.2572340850129708E-2</v>
      </c>
      <c r="P71">
        <f>P70+E71/EIT_SpCk_TotalsByRelSite!$D$20</f>
        <v>3.0931949710636605E-3</v>
      </c>
      <c r="Q71">
        <f>Q70+F71/EIT_SpCk_TotalsByRelSite!$D$20</f>
        <v>2.0953901416882856E-3</v>
      </c>
      <c r="R71">
        <f>R70+H71/EIT_SpCk_TotalsByRelSite!$D$20</f>
        <v>9.9780482937537424E-5</v>
      </c>
    </row>
    <row r="72" spans="1:18">
      <c r="A72" s="10">
        <v>45784</v>
      </c>
      <c r="B72">
        <v>3</v>
      </c>
      <c r="C72">
        <v>15</v>
      </c>
      <c r="D72">
        <v>2</v>
      </c>
      <c r="F72">
        <v>3</v>
      </c>
      <c r="G72">
        <v>4</v>
      </c>
      <c r="H72">
        <v>3</v>
      </c>
      <c r="L72" s="10">
        <f t="shared" si="5"/>
        <v>45784</v>
      </c>
      <c r="M72">
        <f>M71+B72/EIT_SpCk_TotalsByRelSite!$D$20</f>
        <v>8.3815605667531407E-3</v>
      </c>
      <c r="N72">
        <f>N71+C72/EIT_SpCk_TotalsByRelSite!$D$20</f>
        <v>6.1863899421273185E-3</v>
      </c>
      <c r="O72">
        <f>O71+D72/EIT_SpCk_TotalsByRelSite!$D$20</f>
        <v>1.2771901816004782E-2</v>
      </c>
      <c r="P72">
        <f>P71+E72/EIT_SpCk_TotalsByRelSite!$D$20</f>
        <v>3.0931949710636605E-3</v>
      </c>
      <c r="Q72">
        <f>Q71+F72/EIT_SpCk_TotalsByRelSite!$D$20</f>
        <v>2.3947315905008979E-3</v>
      </c>
      <c r="R72">
        <f>R71+H72/EIT_SpCk_TotalsByRelSite!$D$20</f>
        <v>3.9912193175014969E-4</v>
      </c>
    </row>
    <row r="73" spans="1:18">
      <c r="A73" s="10">
        <v>45785</v>
      </c>
      <c r="C73">
        <v>10</v>
      </c>
      <c r="D73">
        <v>2</v>
      </c>
      <c r="F73">
        <v>1</v>
      </c>
      <c r="G73">
        <v>3</v>
      </c>
      <c r="H73">
        <v>2</v>
      </c>
      <c r="L73" s="10">
        <f t="shared" ref="L73:L74" si="6">A73</f>
        <v>45785</v>
      </c>
      <c r="M73">
        <f>M72+B73/EIT_SpCk_TotalsByRelSite!$D$20</f>
        <v>8.3815605667531407E-3</v>
      </c>
      <c r="N73">
        <f>N72+C73/EIT_SpCk_TotalsByRelSite!$D$20</f>
        <v>7.184194771502693E-3</v>
      </c>
      <c r="O73">
        <f>O72+D73/EIT_SpCk_TotalsByRelSite!$D$20</f>
        <v>1.2971462781879856E-2</v>
      </c>
      <c r="P73">
        <f>P72+E73/EIT_SpCk_TotalsByRelSite!$D$20</f>
        <v>3.0931949710636605E-3</v>
      </c>
      <c r="Q73">
        <f>Q72+F73/EIT_SpCk_TotalsByRelSite!$D$20</f>
        <v>2.4945120734384354E-3</v>
      </c>
      <c r="R73">
        <f>R72+H73/EIT_SpCk_TotalsByRelSite!$D$20</f>
        <v>5.9868289762522449E-4</v>
      </c>
    </row>
    <row r="74" spans="1:18">
      <c r="A74" s="10">
        <v>45786</v>
      </c>
      <c r="B74">
        <v>9</v>
      </c>
      <c r="C74">
        <v>12</v>
      </c>
      <c r="F74">
        <v>2</v>
      </c>
      <c r="G74">
        <v>5</v>
      </c>
      <c r="L74" s="10">
        <f t="shared" si="6"/>
        <v>45786</v>
      </c>
      <c r="M74">
        <f>M73+B74/EIT_SpCk_TotalsByRelSite!$D$20</f>
        <v>9.2795849131909781E-3</v>
      </c>
      <c r="N74">
        <f>N73+C74/EIT_SpCk_TotalsByRelSite!$D$20</f>
        <v>8.3815605667531424E-3</v>
      </c>
      <c r="O74">
        <f>O73+D74/EIT_SpCk_TotalsByRelSite!$D$20</f>
        <v>1.2971462781879856E-2</v>
      </c>
      <c r="P74">
        <f>P73+E74/EIT_SpCk_TotalsByRelSite!$D$20</f>
        <v>3.0931949710636605E-3</v>
      </c>
      <c r="Q74">
        <f>Q73+F74/EIT_SpCk_TotalsByRelSite!$D$20</f>
        <v>2.6940730393135103E-3</v>
      </c>
      <c r="R74">
        <f>R73+H74/EIT_SpCk_TotalsByRelSite!$D$20</f>
        <v>5.9868289762522449E-4</v>
      </c>
    </row>
    <row r="75" spans="1:18">
      <c r="A75" s="10">
        <v>45787</v>
      </c>
      <c r="B75">
        <v>7</v>
      </c>
      <c r="C75">
        <v>15</v>
      </c>
      <c r="D75">
        <v>1</v>
      </c>
      <c r="E75">
        <v>1</v>
      </c>
      <c r="F75">
        <v>1</v>
      </c>
      <c r="G75">
        <v>5</v>
      </c>
      <c r="H75">
        <v>1</v>
      </c>
      <c r="L75" s="10">
        <f t="shared" ref="L75:L77" si="7">A75</f>
        <v>45787</v>
      </c>
      <c r="M75">
        <f>M74+B75/EIT_SpCk_TotalsByRelSite!$D$20</f>
        <v>9.9780482937537399E-3</v>
      </c>
      <c r="N75">
        <f>N74+C75/EIT_SpCk_TotalsByRelSite!$D$20</f>
        <v>9.8782678108162037E-3</v>
      </c>
      <c r="O75">
        <f>O74+D75/EIT_SpCk_TotalsByRelSite!$D$20</f>
        <v>1.3071243264817393E-2</v>
      </c>
      <c r="P75">
        <f>P74+E75/EIT_SpCk_TotalsByRelSite!$D$20</f>
        <v>3.192975454001198E-3</v>
      </c>
      <c r="Q75">
        <f>Q74+F75/EIT_SpCk_TotalsByRelSite!$D$20</f>
        <v>2.7938535222510478E-3</v>
      </c>
      <c r="R75">
        <f>R74+H75/EIT_SpCk_TotalsByRelSite!$D$20</f>
        <v>6.9846338056276194E-4</v>
      </c>
    </row>
    <row r="76" spans="1:18">
      <c r="A76" s="10">
        <v>45788</v>
      </c>
      <c r="B76">
        <v>6</v>
      </c>
      <c r="C76">
        <v>22</v>
      </c>
      <c r="F76">
        <v>2</v>
      </c>
      <c r="G76">
        <v>3</v>
      </c>
      <c r="L76" s="10">
        <f t="shared" si="7"/>
        <v>45788</v>
      </c>
      <c r="M76">
        <f>M75+B76/EIT_SpCk_TotalsByRelSite!$D$20</f>
        <v>1.0576731191378964E-2</v>
      </c>
      <c r="N76">
        <f>N75+C76/EIT_SpCk_TotalsByRelSite!$D$20</f>
        <v>1.2073438435442027E-2</v>
      </c>
      <c r="O76">
        <f>O75+D76/EIT_SpCk_TotalsByRelSite!$D$20</f>
        <v>1.3071243264817393E-2</v>
      </c>
      <c r="P76">
        <f>P75+E76/EIT_SpCk_TotalsByRelSite!$D$20</f>
        <v>3.192975454001198E-3</v>
      </c>
      <c r="Q76">
        <f>Q75+F76/EIT_SpCk_TotalsByRelSite!$D$20</f>
        <v>2.9934144881261227E-3</v>
      </c>
      <c r="R76">
        <f>R75+H76/EIT_SpCk_TotalsByRelSite!$D$20</f>
        <v>6.9846338056276194E-4</v>
      </c>
    </row>
    <row r="77" spans="1:18">
      <c r="A77" s="10">
        <v>45789</v>
      </c>
      <c r="B77">
        <v>8</v>
      </c>
      <c r="C77">
        <v>34</v>
      </c>
      <c r="F77">
        <v>2</v>
      </c>
      <c r="G77">
        <v>3</v>
      </c>
      <c r="H77">
        <v>1</v>
      </c>
      <c r="L77" s="10">
        <f t="shared" si="7"/>
        <v>45789</v>
      </c>
      <c r="M77">
        <f>M76+B77/EIT_SpCk_TotalsByRelSite!$D$20</f>
        <v>1.1374975054879263E-2</v>
      </c>
      <c r="N77">
        <f>N76+C77/EIT_SpCk_TotalsByRelSite!$D$20</f>
        <v>1.5465974855318299E-2</v>
      </c>
      <c r="O77">
        <f>O76+D77/EIT_SpCk_TotalsByRelSite!$D$20</f>
        <v>1.3071243264817393E-2</v>
      </c>
      <c r="P77">
        <f>P76+E77/EIT_SpCk_TotalsByRelSite!$D$20</f>
        <v>3.192975454001198E-3</v>
      </c>
      <c r="Q77">
        <f>Q76+F77/EIT_SpCk_TotalsByRelSite!$D$20</f>
        <v>3.1929754540011976E-3</v>
      </c>
      <c r="R77">
        <f>R76+H77/EIT_SpCk_TotalsByRelSite!$D$20</f>
        <v>7.9824386350029939E-4</v>
      </c>
    </row>
    <row r="78" spans="1:18">
      <c r="A78" s="10">
        <v>45790</v>
      </c>
      <c r="B78">
        <v>10</v>
      </c>
      <c r="C78">
        <v>52</v>
      </c>
      <c r="D78">
        <v>1</v>
      </c>
      <c r="F78">
        <v>1</v>
      </c>
      <c r="G78">
        <v>3</v>
      </c>
      <c r="L78" s="10">
        <f t="shared" ref="L78:L79" si="8">A78</f>
        <v>45790</v>
      </c>
      <c r="M78">
        <f>M77+B78/EIT_SpCk_TotalsByRelSite!$D$20</f>
        <v>1.2372779884254637E-2</v>
      </c>
      <c r="N78">
        <f>N77+C78/EIT_SpCk_TotalsByRelSite!$D$20</f>
        <v>2.0654559968070245E-2</v>
      </c>
      <c r="O78">
        <f>O77+D78/EIT_SpCk_TotalsByRelSite!$D$20</f>
        <v>1.3171023747754931E-2</v>
      </c>
      <c r="P78">
        <f>P77+E78/EIT_SpCk_TotalsByRelSite!$D$20</f>
        <v>3.192975454001198E-3</v>
      </c>
      <c r="Q78">
        <f>Q77+F78/EIT_SpCk_TotalsByRelSite!$D$20</f>
        <v>3.292755936938735E-3</v>
      </c>
      <c r="R78">
        <f>R77+H78/EIT_SpCk_TotalsByRelSite!$D$20</f>
        <v>7.9824386350029939E-4</v>
      </c>
    </row>
    <row r="79" spans="1:18">
      <c r="A79" s="10">
        <v>45791</v>
      </c>
      <c r="B79">
        <v>7</v>
      </c>
      <c r="C79">
        <v>48</v>
      </c>
      <c r="F79">
        <v>1</v>
      </c>
      <c r="G79">
        <v>3</v>
      </c>
      <c r="H79">
        <v>2</v>
      </c>
      <c r="L79" s="10">
        <f t="shared" si="8"/>
        <v>45791</v>
      </c>
      <c r="M79">
        <f>M78+B79/EIT_SpCk_TotalsByRelSite!$D$20</f>
        <v>1.3071243264817399E-2</v>
      </c>
      <c r="N79">
        <f>N78+C79/EIT_SpCk_TotalsByRelSite!$D$20</f>
        <v>2.5444023149072043E-2</v>
      </c>
      <c r="O79">
        <f>O78+D79/EIT_SpCk_TotalsByRelSite!$D$20</f>
        <v>1.3171023747754931E-2</v>
      </c>
      <c r="P79">
        <f>P78+E79/EIT_SpCk_TotalsByRelSite!$D$20</f>
        <v>3.192975454001198E-3</v>
      </c>
      <c r="Q79">
        <f>Q78+F79/EIT_SpCk_TotalsByRelSite!$D$20</f>
        <v>3.3925364198762725E-3</v>
      </c>
      <c r="R79">
        <f>R78+H79/EIT_SpCk_TotalsByRelSite!$D$20</f>
        <v>9.9780482937537429E-4</v>
      </c>
    </row>
    <row r="80" spans="1:18">
      <c r="A80" s="10">
        <v>45792</v>
      </c>
      <c r="B80">
        <v>5</v>
      </c>
      <c r="C80">
        <v>17</v>
      </c>
      <c r="D80">
        <v>1</v>
      </c>
      <c r="F80">
        <v>1</v>
      </c>
      <c r="G80">
        <v>3</v>
      </c>
      <c r="L80" s="10">
        <f t="shared" ref="L80:L81" si="9">A80</f>
        <v>45792</v>
      </c>
      <c r="M80">
        <f>M79+B80/EIT_SpCk_TotalsByRelSite!$D$20</f>
        <v>1.3570145679505086E-2</v>
      </c>
      <c r="N80">
        <f>N79+C80/EIT_SpCk_TotalsByRelSite!$D$20</f>
        <v>2.714029135901018E-2</v>
      </c>
      <c r="O80">
        <f>O79+D80/EIT_SpCk_TotalsByRelSite!$D$20</f>
        <v>1.3270804230692469E-2</v>
      </c>
      <c r="P80">
        <f>P79+E80/EIT_SpCk_TotalsByRelSite!$D$20</f>
        <v>3.192975454001198E-3</v>
      </c>
      <c r="Q80">
        <f>Q79+F80/EIT_SpCk_TotalsByRelSite!$D$20</f>
        <v>3.4923169028138099E-3</v>
      </c>
      <c r="R80">
        <f>R79+H80/EIT_SpCk_TotalsByRelSite!$D$20</f>
        <v>9.9780482937537429E-4</v>
      </c>
    </row>
    <row r="81" spans="1:18">
      <c r="A81" s="10">
        <v>45793</v>
      </c>
      <c r="B81">
        <v>29</v>
      </c>
      <c r="C81">
        <v>28</v>
      </c>
      <c r="D81">
        <v>3</v>
      </c>
      <c r="F81">
        <v>1</v>
      </c>
      <c r="H81">
        <v>1</v>
      </c>
      <c r="L81" s="10">
        <f t="shared" si="9"/>
        <v>45793</v>
      </c>
      <c r="M81">
        <f>M80+B81/EIT_SpCk_TotalsByRelSite!$D$20</f>
        <v>1.6463779684693671E-2</v>
      </c>
      <c r="N81">
        <f>N80+C81/EIT_SpCk_TotalsByRelSite!$D$20</f>
        <v>2.9934144881261227E-2</v>
      </c>
      <c r="O81">
        <f>O80+D81/EIT_SpCk_TotalsByRelSite!$D$20</f>
        <v>1.3570145679505081E-2</v>
      </c>
      <c r="P81">
        <f>P80+E81/EIT_SpCk_TotalsByRelSite!$D$20</f>
        <v>3.192975454001198E-3</v>
      </c>
      <c r="Q81">
        <f>Q80+F81/EIT_SpCk_TotalsByRelSite!$D$20</f>
        <v>3.5920973857513474E-3</v>
      </c>
      <c r="R81">
        <f>R80+H81/EIT_SpCk_TotalsByRelSite!$D$20</f>
        <v>1.0975853123129117E-3</v>
      </c>
    </row>
    <row r="82" spans="1:18">
      <c r="A82" s="10">
        <v>45794</v>
      </c>
      <c r="B82">
        <v>39</v>
      </c>
      <c r="C82">
        <v>52</v>
      </c>
      <c r="G82">
        <v>1</v>
      </c>
      <c r="L82" s="10">
        <f t="shared" ref="L82:L84" si="10">A82</f>
        <v>45794</v>
      </c>
      <c r="M82">
        <f>M81+B82/EIT_SpCk_TotalsByRelSite!$D$20</f>
        <v>2.0355218519257631E-2</v>
      </c>
      <c r="N82">
        <f>N81+C82/EIT_SpCk_TotalsByRelSite!$D$20</f>
        <v>3.5122729994013169E-2</v>
      </c>
      <c r="O82">
        <f>O81+D82/EIT_SpCk_TotalsByRelSite!$D$20</f>
        <v>1.3570145679505081E-2</v>
      </c>
      <c r="P82">
        <f>P81+E82/EIT_SpCk_TotalsByRelSite!$D$20</f>
        <v>3.192975454001198E-3</v>
      </c>
      <c r="Q82">
        <f>Q81+F82/EIT_SpCk_TotalsByRelSite!$D$20</f>
        <v>3.5920973857513474E-3</v>
      </c>
      <c r="R82">
        <f>R81+H82/EIT_SpCk_TotalsByRelSite!$D$20</f>
        <v>1.0975853123129117E-3</v>
      </c>
    </row>
    <row r="83" spans="1:18">
      <c r="A83" s="10">
        <v>45795</v>
      </c>
      <c r="B83">
        <v>22</v>
      </c>
      <c r="C83">
        <v>74</v>
      </c>
      <c r="D83">
        <v>2</v>
      </c>
      <c r="E83">
        <v>2</v>
      </c>
      <c r="G83">
        <v>2</v>
      </c>
      <c r="L83" s="10">
        <f t="shared" si="10"/>
        <v>45795</v>
      </c>
      <c r="M83">
        <f>M82+B83/EIT_SpCk_TotalsByRelSite!$D$20</f>
        <v>2.2550389143883454E-2</v>
      </c>
      <c r="N83">
        <f>N82+C83/EIT_SpCk_TotalsByRelSite!$D$20</f>
        <v>4.2506485731390937E-2</v>
      </c>
      <c r="O83">
        <f>O82+D83/EIT_SpCk_TotalsByRelSite!$D$20</f>
        <v>1.3769706645380155E-2</v>
      </c>
      <c r="P83">
        <f>P82+E83/EIT_SpCk_TotalsByRelSite!$D$20</f>
        <v>3.3925364198762729E-3</v>
      </c>
      <c r="Q83">
        <f>Q82+F83/EIT_SpCk_TotalsByRelSite!$D$20</f>
        <v>3.5920973857513474E-3</v>
      </c>
      <c r="R83">
        <f>R82+H83/EIT_SpCk_TotalsByRelSite!$D$20</f>
        <v>1.0975853123129117E-3</v>
      </c>
    </row>
    <row r="84" spans="1:18">
      <c r="A84" s="10">
        <v>45796</v>
      </c>
      <c r="B84">
        <v>20</v>
      </c>
      <c r="C84">
        <v>48</v>
      </c>
      <c r="E84">
        <v>3</v>
      </c>
      <c r="G84">
        <v>1</v>
      </c>
      <c r="L84" s="10">
        <f t="shared" si="10"/>
        <v>45796</v>
      </c>
      <c r="M84">
        <f>M83+B84/EIT_SpCk_TotalsByRelSite!$D$20</f>
        <v>2.4545998802634202E-2</v>
      </c>
      <c r="N84">
        <f>N83+C84/EIT_SpCk_TotalsByRelSite!$D$20</f>
        <v>4.7295948912392735E-2</v>
      </c>
      <c r="O84">
        <f>O83+D84/EIT_SpCk_TotalsByRelSite!$D$20</f>
        <v>1.3769706645380155E-2</v>
      </c>
      <c r="P84">
        <f>P83+E84/EIT_SpCk_TotalsByRelSite!$D$20</f>
        <v>3.6918778686888852E-3</v>
      </c>
      <c r="Q84">
        <f>Q83+F84/EIT_SpCk_TotalsByRelSite!$D$20</f>
        <v>3.5920973857513474E-3</v>
      </c>
      <c r="R84">
        <f>R83+H84/EIT_SpCk_TotalsByRelSite!$D$20</f>
        <v>1.0975853123129117E-3</v>
      </c>
    </row>
    <row r="85" spans="1:18">
      <c r="A85" s="10">
        <v>45797</v>
      </c>
      <c r="B85">
        <v>8</v>
      </c>
      <c r="C85">
        <v>60</v>
      </c>
      <c r="D85">
        <v>1</v>
      </c>
      <c r="E85">
        <v>3</v>
      </c>
      <c r="G85">
        <v>5</v>
      </c>
      <c r="L85" s="10">
        <f t="shared" ref="L85:L86" si="11">A85</f>
        <v>45797</v>
      </c>
      <c r="M85">
        <f>M84+B85/EIT_SpCk_TotalsByRelSite!$D$20</f>
        <v>2.5344242666134501E-2</v>
      </c>
      <c r="N85">
        <f>N84+C85/EIT_SpCk_TotalsByRelSite!$D$20</f>
        <v>5.328277788864498E-2</v>
      </c>
      <c r="O85">
        <f>O84+D85/EIT_SpCk_TotalsByRelSite!$D$20</f>
        <v>1.3869487128317693E-2</v>
      </c>
      <c r="P85">
        <f>P84+E85/EIT_SpCk_TotalsByRelSite!$D$20</f>
        <v>3.9912193175014972E-3</v>
      </c>
      <c r="Q85">
        <f>Q84+F85/EIT_SpCk_TotalsByRelSite!$D$20</f>
        <v>3.5920973857513474E-3</v>
      </c>
      <c r="R85">
        <f>R84+H85/EIT_SpCk_TotalsByRelSite!$D$20</f>
        <v>1.0975853123129117E-3</v>
      </c>
    </row>
    <row r="86" spans="1:18">
      <c r="A86" s="10">
        <v>45798</v>
      </c>
      <c r="B86">
        <v>10</v>
      </c>
      <c r="C86">
        <v>77</v>
      </c>
      <c r="D86">
        <v>1</v>
      </c>
      <c r="G86">
        <v>2</v>
      </c>
      <c r="L86" s="10">
        <f t="shared" si="11"/>
        <v>45798</v>
      </c>
      <c r="M86">
        <f>M85+B86/EIT_SpCk_TotalsByRelSite!$D$20</f>
        <v>2.6342047495509877E-2</v>
      </c>
      <c r="N86">
        <f>N85+C86/EIT_SpCk_TotalsByRelSite!$D$20</f>
        <v>6.0965875074835363E-2</v>
      </c>
      <c r="O86">
        <f>O85+D86/EIT_SpCk_TotalsByRelSite!$D$20</f>
        <v>1.3969267611255231E-2</v>
      </c>
      <c r="P86">
        <f>P85+E86/EIT_SpCk_TotalsByRelSite!$D$20</f>
        <v>3.9912193175014972E-3</v>
      </c>
      <c r="Q86">
        <f>Q85+F86/EIT_SpCk_TotalsByRelSite!$D$20</f>
        <v>3.5920973857513474E-3</v>
      </c>
      <c r="R86">
        <f>R85+H86/EIT_SpCk_TotalsByRelSite!$D$20</f>
        <v>1.0975853123129117E-3</v>
      </c>
    </row>
    <row r="87" spans="1:18">
      <c r="A87" s="10">
        <v>45799</v>
      </c>
      <c r="B87">
        <v>3</v>
      </c>
      <c r="C87">
        <v>50</v>
      </c>
      <c r="E87">
        <v>1</v>
      </c>
      <c r="G87">
        <v>2</v>
      </c>
      <c r="H87">
        <v>1</v>
      </c>
      <c r="L87" s="10">
        <f t="shared" ref="L87:L88" si="12">A87</f>
        <v>45799</v>
      </c>
      <c r="M87">
        <f>M86+B87/EIT_SpCk_TotalsByRelSite!$D$20</f>
        <v>2.664138894432249E-2</v>
      </c>
      <c r="N87">
        <f>N86+C87/EIT_SpCk_TotalsByRelSite!$D$20</f>
        <v>6.5954899221712229E-2</v>
      </c>
      <c r="O87">
        <f>O86+D87/EIT_SpCk_TotalsByRelSite!$D$20</f>
        <v>1.3969267611255231E-2</v>
      </c>
      <c r="P87">
        <f>P86+E87/EIT_SpCk_TotalsByRelSite!$D$20</f>
        <v>4.0909998004390342E-3</v>
      </c>
      <c r="Q87">
        <f>Q86+F87/EIT_SpCk_TotalsByRelSite!$D$20</f>
        <v>3.5920973857513474E-3</v>
      </c>
      <c r="R87">
        <f>R86+H87/EIT_SpCk_TotalsByRelSite!$D$20</f>
        <v>1.1973657952504492E-3</v>
      </c>
    </row>
    <row r="88" spans="1:18">
      <c r="A88" s="10">
        <v>45800</v>
      </c>
      <c r="B88">
        <v>25</v>
      </c>
      <c r="C88">
        <v>43</v>
      </c>
      <c r="D88">
        <v>2</v>
      </c>
      <c r="E88">
        <v>1</v>
      </c>
      <c r="G88">
        <v>1</v>
      </c>
      <c r="L88" s="10">
        <f t="shared" si="12"/>
        <v>45800</v>
      </c>
      <c r="M88">
        <f>M87+B88/EIT_SpCk_TotalsByRelSite!$D$20</f>
        <v>2.9135901017760927E-2</v>
      </c>
      <c r="N88">
        <f>N87+C88/EIT_SpCk_TotalsByRelSite!$D$20</f>
        <v>7.0245459988026338E-2</v>
      </c>
      <c r="O88">
        <f>O87+D88/EIT_SpCk_TotalsByRelSite!$D$20</f>
        <v>1.4168828577130305E-2</v>
      </c>
      <c r="P88">
        <f>P87+E88/EIT_SpCk_TotalsByRelSite!$D$20</f>
        <v>4.1907802833765712E-3</v>
      </c>
      <c r="Q88">
        <f>Q87+F88/EIT_SpCk_TotalsByRelSite!$D$20</f>
        <v>3.5920973857513474E-3</v>
      </c>
      <c r="R88">
        <f>R87+H88/EIT_SpCk_TotalsByRelSite!$D$20</f>
        <v>1.1973657952504492E-3</v>
      </c>
    </row>
    <row r="89" spans="1:18">
      <c r="A89" s="10">
        <v>45801</v>
      </c>
      <c r="B89">
        <v>17</v>
      </c>
      <c r="C89">
        <v>95</v>
      </c>
      <c r="D89">
        <v>1</v>
      </c>
      <c r="G89">
        <v>1</v>
      </c>
      <c r="L89" s="10">
        <f t="shared" ref="L89:L92" si="13">A89</f>
        <v>45801</v>
      </c>
      <c r="M89">
        <f>M88+B89/EIT_SpCk_TotalsByRelSite!$D$20</f>
        <v>3.0832169227699064E-2</v>
      </c>
      <c r="N89">
        <f>N88+C89/EIT_SpCk_TotalsByRelSite!$D$20</f>
        <v>7.9724605867092388E-2</v>
      </c>
      <c r="O89">
        <f>O88+D89/EIT_SpCk_TotalsByRelSite!$D$20</f>
        <v>1.4268609060067843E-2</v>
      </c>
      <c r="P89">
        <f>P88+E89/EIT_SpCk_TotalsByRelSite!$D$20</f>
        <v>4.1907802833765712E-3</v>
      </c>
      <c r="Q89">
        <f>Q88+F89/EIT_SpCk_TotalsByRelSite!$D$20</f>
        <v>3.5920973857513474E-3</v>
      </c>
      <c r="R89">
        <f>R88+H89/EIT_SpCk_TotalsByRelSite!$D$20</f>
        <v>1.1973657952504492E-3</v>
      </c>
    </row>
    <row r="90" spans="1:18">
      <c r="A90" s="10">
        <v>45802</v>
      </c>
      <c r="B90">
        <v>9</v>
      </c>
      <c r="C90">
        <v>106</v>
      </c>
      <c r="D90">
        <v>3</v>
      </c>
      <c r="E90">
        <v>2</v>
      </c>
      <c r="G90">
        <v>3</v>
      </c>
      <c r="L90" s="10">
        <f t="shared" si="13"/>
        <v>45802</v>
      </c>
      <c r="M90">
        <f>M89+B90/EIT_SpCk_TotalsByRelSite!$D$20</f>
        <v>3.1730193574136902E-2</v>
      </c>
      <c r="N90">
        <f>N89+C90/EIT_SpCk_TotalsByRelSite!$D$20</f>
        <v>9.0301337058471348E-2</v>
      </c>
      <c r="O90">
        <f>O89+D90/EIT_SpCk_TotalsByRelSite!$D$20</f>
        <v>1.4567950508880455E-2</v>
      </c>
      <c r="P90">
        <f>P89+E90/EIT_SpCk_TotalsByRelSite!$D$20</f>
        <v>4.3903412492516461E-3</v>
      </c>
      <c r="Q90">
        <f>Q89+F90/EIT_SpCk_TotalsByRelSite!$D$20</f>
        <v>3.5920973857513474E-3</v>
      </c>
      <c r="R90">
        <f>R89+H90/EIT_SpCk_TotalsByRelSite!$D$20</f>
        <v>1.1973657952504492E-3</v>
      </c>
    </row>
    <row r="91" spans="1:18">
      <c r="A91" s="10">
        <v>45803</v>
      </c>
      <c r="B91">
        <v>1</v>
      </c>
      <c r="C91">
        <v>165</v>
      </c>
      <c r="E91">
        <v>2</v>
      </c>
      <c r="H91">
        <v>1</v>
      </c>
      <c r="L91" s="10">
        <f t="shared" si="13"/>
        <v>45803</v>
      </c>
      <c r="M91">
        <f>M90+B91/EIT_SpCk_TotalsByRelSite!$D$20</f>
        <v>3.1829974057074439E-2</v>
      </c>
      <c r="N91">
        <f>N90+C91/EIT_SpCk_TotalsByRelSite!$D$20</f>
        <v>0.10676511674316502</v>
      </c>
      <c r="O91">
        <f>O90+D91/EIT_SpCk_TotalsByRelSite!$D$20</f>
        <v>1.4567950508880455E-2</v>
      </c>
      <c r="P91">
        <f>P90+E91/EIT_SpCk_TotalsByRelSite!$D$20</f>
        <v>4.589902215126721E-3</v>
      </c>
      <c r="Q91">
        <f>Q90+F91/EIT_SpCk_TotalsByRelSite!$D$20</f>
        <v>3.5920973857513474E-3</v>
      </c>
      <c r="R91">
        <f>R90+H91/EIT_SpCk_TotalsByRelSite!$D$20</f>
        <v>1.2971462781879866E-3</v>
      </c>
    </row>
    <row r="92" spans="1:18">
      <c r="A92" s="10">
        <v>45804</v>
      </c>
      <c r="B92">
        <v>1</v>
      </c>
      <c r="C92">
        <v>49</v>
      </c>
      <c r="D92">
        <v>1</v>
      </c>
      <c r="E92">
        <v>3</v>
      </c>
      <c r="G92">
        <v>3</v>
      </c>
      <c r="H92">
        <v>1</v>
      </c>
      <c r="L92" s="10">
        <f t="shared" si="13"/>
        <v>45804</v>
      </c>
      <c r="M92">
        <f>M91+B92/EIT_SpCk_TotalsByRelSite!$D$20</f>
        <v>3.1929754540011977E-2</v>
      </c>
      <c r="N92">
        <f>N91+C92/EIT_SpCk_TotalsByRelSite!$D$20</f>
        <v>0.11165436040710436</v>
      </c>
      <c r="O92">
        <f>O91+D92/EIT_SpCk_TotalsByRelSite!$D$20</f>
        <v>1.4667730991817993E-2</v>
      </c>
      <c r="P92">
        <f>P91+E92/EIT_SpCk_TotalsByRelSite!$D$20</f>
        <v>4.8892436639393329E-3</v>
      </c>
      <c r="Q92">
        <f>Q91+F92/EIT_SpCk_TotalsByRelSite!$D$20</f>
        <v>3.5920973857513474E-3</v>
      </c>
      <c r="R92">
        <f>R91+H92/EIT_SpCk_TotalsByRelSite!$D$20</f>
        <v>1.3969267611255241E-3</v>
      </c>
    </row>
    <row r="93" spans="1:18">
      <c r="A93" s="10">
        <v>45805</v>
      </c>
      <c r="B93">
        <v>10</v>
      </c>
      <c r="C93">
        <v>41</v>
      </c>
      <c r="D93">
        <v>1</v>
      </c>
      <c r="E93">
        <v>1</v>
      </c>
      <c r="G93">
        <v>2</v>
      </c>
      <c r="L93" s="10">
        <f t="shared" ref="L93:L94" si="14">A93</f>
        <v>45805</v>
      </c>
      <c r="M93">
        <f>M92+B93/EIT_SpCk_TotalsByRelSite!$D$20</f>
        <v>3.2927559369387349E-2</v>
      </c>
      <c r="N93">
        <f>N92+C93/EIT_SpCk_TotalsByRelSite!$D$20</f>
        <v>0.11574536020754339</v>
      </c>
      <c r="O93">
        <f>O92+D93/EIT_SpCk_TotalsByRelSite!$D$20</f>
        <v>1.4767511474755531E-2</v>
      </c>
      <c r="P93">
        <f>P92+E93/EIT_SpCk_TotalsByRelSite!$D$20</f>
        <v>4.9890241468768699E-3</v>
      </c>
      <c r="Q93">
        <f>Q92+F93/EIT_SpCk_TotalsByRelSite!$D$20</f>
        <v>3.5920973857513474E-3</v>
      </c>
      <c r="R93">
        <f>R92+H93/EIT_SpCk_TotalsByRelSite!$D$20</f>
        <v>1.3969267611255241E-3</v>
      </c>
    </row>
    <row r="94" spans="1:18">
      <c r="A94" s="10">
        <v>45806</v>
      </c>
      <c r="C94">
        <v>40</v>
      </c>
      <c r="F94">
        <v>1</v>
      </c>
      <c r="L94" s="10">
        <f t="shared" si="14"/>
        <v>45806</v>
      </c>
      <c r="M94">
        <f>M93+B94/EIT_SpCk_TotalsByRelSite!$D$20</f>
        <v>3.2927559369387349E-2</v>
      </c>
      <c r="N94">
        <f>N93+C94/EIT_SpCk_TotalsByRelSite!$D$20</f>
        <v>0.11973657952504489</v>
      </c>
      <c r="O94">
        <f>O93+D94/EIT_SpCk_TotalsByRelSite!$D$20</f>
        <v>1.4767511474755531E-2</v>
      </c>
      <c r="P94">
        <f>P93+E94/EIT_SpCk_TotalsByRelSite!$D$20</f>
        <v>4.9890241468768699E-3</v>
      </c>
      <c r="Q94">
        <f>Q93+F94/EIT_SpCk_TotalsByRelSite!$D$20</f>
        <v>3.6918778686888848E-3</v>
      </c>
      <c r="R94">
        <f>R93+H94/EIT_SpCk_TotalsByRelSite!$D$20</f>
        <v>1.3969267611255241E-3</v>
      </c>
    </row>
    <row r="95" spans="1:18">
      <c r="A95" s="10"/>
      <c r="L95" s="10"/>
    </row>
    <row r="96" spans="1:18">
      <c r="A96" s="10"/>
      <c r="L96" s="10"/>
    </row>
    <row r="97" spans="1:12">
      <c r="A97" s="10"/>
      <c r="L97" s="10"/>
    </row>
    <row r="98" spans="1:12">
      <c r="A98" s="10"/>
      <c r="L98" s="10"/>
    </row>
    <row r="99" spans="1:12">
      <c r="A99" s="10"/>
      <c r="L99" s="10"/>
    </row>
    <row r="100" spans="1:12">
      <c r="A100" s="10"/>
      <c r="L100" s="10"/>
    </row>
    <row r="101" spans="1:12">
      <c r="A101" s="10"/>
      <c r="L101" s="10"/>
    </row>
    <row r="102" spans="1:12">
      <c r="A102" s="10"/>
      <c r="L102" s="10"/>
    </row>
    <row r="103" spans="1:12">
      <c r="A103" s="10"/>
      <c r="L103" s="10"/>
    </row>
    <row r="104" spans="1:12">
      <c r="A104" s="10"/>
      <c r="L104" s="10"/>
    </row>
    <row r="105" spans="1:12">
      <c r="A105" s="10"/>
      <c r="L105" s="10"/>
    </row>
    <row r="106" spans="1:12">
      <c r="A106" s="10"/>
      <c r="L106" s="10"/>
    </row>
    <row r="107" spans="1:12">
      <c r="A107" s="10"/>
      <c r="L107" s="10"/>
    </row>
    <row r="108" spans="1:12">
      <c r="A108" s="10"/>
      <c r="L108" s="10"/>
    </row>
    <row r="109" spans="1:12">
      <c r="A109" s="10"/>
      <c r="L109" s="10"/>
    </row>
    <row r="110" spans="1:12">
      <c r="A110" s="10"/>
      <c r="L110" s="10"/>
    </row>
    <row r="111" spans="1:12">
      <c r="A111" s="10"/>
      <c r="L111" s="10"/>
    </row>
    <row r="112" spans="1:12">
      <c r="A112" s="10"/>
      <c r="L112" s="10"/>
    </row>
    <row r="113" spans="1:12">
      <c r="A113" s="10"/>
      <c r="L113" s="10"/>
    </row>
    <row r="114" spans="1:12">
      <c r="A114" s="10"/>
      <c r="L114" s="10"/>
    </row>
    <row r="115" spans="1:12">
      <c r="A115" s="10"/>
      <c r="L115" s="10"/>
    </row>
    <row r="116" spans="1:12">
      <c r="A116" s="10"/>
      <c r="L116" s="10"/>
    </row>
    <row r="117" spans="1:12">
      <c r="A117" s="10"/>
      <c r="L117" s="10"/>
    </row>
    <row r="118" spans="1:12">
      <c r="A118" s="10"/>
      <c r="L118" s="10"/>
    </row>
    <row r="119" spans="1:12">
      <c r="A119" s="10"/>
      <c r="L119" s="10"/>
    </row>
    <row r="120" spans="1:12">
      <c r="A120" s="10"/>
      <c r="L120" s="10"/>
    </row>
    <row r="121" spans="1:12">
      <c r="A121" s="10"/>
      <c r="L121" s="10"/>
    </row>
    <row r="122" spans="1:12">
      <c r="A122" s="10"/>
      <c r="L122" s="10"/>
    </row>
    <row r="123" spans="1:12">
      <c r="A123" s="10"/>
      <c r="L123" s="10"/>
    </row>
    <row r="124" spans="1:12">
      <c r="A124" s="10"/>
      <c r="L124" s="10"/>
    </row>
    <row r="125" spans="1:12">
      <c r="A125" s="10"/>
      <c r="L125" s="10"/>
    </row>
    <row r="126" spans="1:12">
      <c r="A126" s="10"/>
      <c r="L126" s="10"/>
    </row>
    <row r="127" spans="1:12">
      <c r="A127" s="10"/>
      <c r="L127" s="10"/>
    </row>
    <row r="128" spans="1:12">
      <c r="A128" s="10"/>
      <c r="L128" s="10"/>
    </row>
    <row r="129" spans="1:12">
      <c r="A129" s="10"/>
      <c r="L129" s="10"/>
    </row>
    <row r="130" spans="1:12">
      <c r="A130" s="10"/>
      <c r="L130" s="10"/>
    </row>
    <row r="131" spans="1:12">
      <c r="A131" s="10"/>
      <c r="L131" s="10"/>
    </row>
    <row r="132" spans="1:12">
      <c r="A132" s="10"/>
      <c r="L132" s="10"/>
    </row>
    <row r="133" spans="1:12">
      <c r="A133" s="10"/>
      <c r="L133" s="10"/>
    </row>
    <row r="134" spans="1:12">
      <c r="A134" s="10"/>
      <c r="L134" s="10"/>
    </row>
    <row r="135" spans="1:12">
      <c r="A135" s="10"/>
      <c r="L135" s="10"/>
    </row>
    <row r="136" spans="1:12">
      <c r="A136" s="10"/>
      <c r="L136" s="10"/>
    </row>
    <row r="137" spans="1:12">
      <c r="A137" s="10"/>
      <c r="L137" s="10"/>
    </row>
    <row r="138" spans="1:12">
      <c r="A138" s="10"/>
      <c r="L138" s="10"/>
    </row>
    <row r="139" spans="1:12">
      <c r="A139" s="10"/>
      <c r="L139" s="10"/>
    </row>
    <row r="140" spans="1:12">
      <c r="A140" s="10"/>
      <c r="L140" s="10"/>
    </row>
    <row r="141" spans="1:12">
      <c r="A141" s="10"/>
      <c r="L141" s="10"/>
    </row>
    <row r="142" spans="1:12">
      <c r="A142" s="10"/>
      <c r="L142" s="10"/>
    </row>
    <row r="143" spans="1:12">
      <c r="A143" s="10"/>
      <c r="L143" s="10"/>
    </row>
    <row r="144" spans="1:12">
      <c r="A144" s="10"/>
      <c r="L144" s="10"/>
    </row>
    <row r="145" spans="1:12">
      <c r="A145" s="10"/>
      <c r="L145" s="10"/>
    </row>
    <row r="146" spans="1:12">
      <c r="A146" s="10"/>
      <c r="L146" s="10"/>
    </row>
    <row r="147" spans="1:12">
      <c r="A147" s="10"/>
      <c r="L147" s="10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R166"/>
  <sheetViews>
    <sheetView zoomScale="78" zoomScaleNormal="78" workbookViewId="0">
      <pane ySplit="5" topLeftCell="A6" activePane="bottomLeft" state="frozen"/>
      <selection pane="bottomLeft"/>
    </sheetView>
  </sheetViews>
  <sheetFormatPr defaultRowHeight="12.75"/>
  <cols>
    <col min="1" max="1" width="12.73046875" customWidth="1"/>
    <col min="2" max="2" width="15.265625" bestFit="1" customWidth="1"/>
    <col min="3" max="3" width="7.796875" customWidth="1"/>
    <col min="4" max="24" width="6.73046875" customWidth="1"/>
    <col min="25" max="34" width="6.53125" customWidth="1"/>
    <col min="35" max="35" width="6.19921875" customWidth="1"/>
    <col min="36" max="36" width="6.53125" bestFit="1" customWidth="1"/>
    <col min="37" max="37" width="3.46484375" customWidth="1"/>
    <col min="38" max="63" width="6.73046875" customWidth="1"/>
    <col min="64" max="64" width="11.265625" customWidth="1"/>
    <col min="65" max="65" width="9.46484375" customWidth="1"/>
    <col min="66" max="66" width="10.53125" customWidth="1"/>
    <col min="67" max="68" width="8.53125" bestFit="1" customWidth="1"/>
    <col min="69" max="69" width="8.265625" bestFit="1" customWidth="1"/>
    <col min="70" max="70" width="8.53125" bestFit="1" customWidth="1"/>
    <col min="71" max="71" width="9.265625" bestFit="1" customWidth="1"/>
    <col min="72" max="73" width="8.46484375" bestFit="1" customWidth="1"/>
    <col min="74" max="74" width="8.53125" bestFit="1" customWidth="1"/>
    <col min="75" max="75" width="7.796875" customWidth="1"/>
    <col min="76" max="76" width="7.796875" bestFit="1" customWidth="1"/>
    <col min="77" max="78" width="7.796875" customWidth="1"/>
    <col min="79" max="79" width="10.53125" customWidth="1"/>
    <col min="80" max="80" width="9.265625" bestFit="1" customWidth="1"/>
    <col min="81" max="81" width="8.53125" bestFit="1" customWidth="1"/>
    <col min="82" max="82" width="9.53125" bestFit="1" customWidth="1"/>
    <col min="83" max="83" width="8.796875" bestFit="1" customWidth="1"/>
    <col min="84" max="100" width="8.796875" customWidth="1"/>
    <col min="101" max="103" width="7.796875" customWidth="1"/>
    <col min="104" max="104" width="10.53125" customWidth="1"/>
    <col min="105" max="105" width="8.53125" bestFit="1" customWidth="1"/>
    <col min="106" max="106" width="9.53125" bestFit="1" customWidth="1"/>
    <col min="107" max="107" width="8.796875" bestFit="1" customWidth="1"/>
    <col min="108" max="114" width="7.796875" customWidth="1"/>
    <col min="115" max="136" width="9.73046875" customWidth="1"/>
    <col min="137" max="137" width="8.796875" customWidth="1"/>
    <col min="138" max="138" width="12" customWidth="1"/>
    <col min="139" max="140" width="8.53125" bestFit="1" customWidth="1"/>
    <col min="141" max="141" width="8.265625" bestFit="1" customWidth="1"/>
    <col min="142" max="142" width="8.46484375" bestFit="1" customWidth="1"/>
    <col min="143" max="143" width="8.53125" bestFit="1" customWidth="1"/>
    <col min="144" max="144" width="8.796875" bestFit="1" customWidth="1"/>
    <col min="145" max="145" width="7.796875" customWidth="1"/>
    <col min="146" max="146" width="8.796875" bestFit="1" customWidth="1"/>
    <col min="147" max="149" width="8.796875" customWidth="1"/>
    <col min="150" max="150" width="8.796875" bestFit="1" customWidth="1"/>
    <col min="151" max="151" width="8.53125" bestFit="1" customWidth="1"/>
    <col min="152" max="152" width="3" customWidth="1"/>
    <col min="157" max="158" width="12.46484375" bestFit="1" customWidth="1"/>
    <col min="163" max="163" width="12.46484375" bestFit="1" customWidth="1"/>
  </cols>
  <sheetData>
    <row r="1" spans="1:174" ht="15">
      <c r="A1" s="41" t="s">
        <v>270</v>
      </c>
      <c r="K1" s="58" t="s">
        <v>212</v>
      </c>
      <c r="BM1" s="41" t="s">
        <v>271</v>
      </c>
      <c r="BS1" s="58" t="s">
        <v>178</v>
      </c>
      <c r="CX1" s="53"/>
      <c r="CY1" s="85" t="s">
        <v>272</v>
      </c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EG1" s="41"/>
      <c r="FF1" s="41"/>
    </row>
    <row r="2" spans="1:174" ht="15.4" thickBot="1">
      <c r="A2" s="2" t="s">
        <v>269</v>
      </c>
      <c r="K2" s="58"/>
      <c r="BM2" s="41"/>
      <c r="BS2" s="58"/>
      <c r="CX2" s="53"/>
      <c r="CY2" s="52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EG2" s="41"/>
      <c r="FF2" s="41"/>
    </row>
    <row r="3" spans="1:174" ht="15">
      <c r="A3" s="12" t="s">
        <v>263</v>
      </c>
      <c r="E3" s="98"/>
      <c r="F3" s="98"/>
      <c r="G3" s="98"/>
      <c r="H3" s="98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BM3" s="41"/>
      <c r="BS3" s="58"/>
      <c r="CX3" s="53"/>
      <c r="CY3" s="52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EG3" s="41"/>
      <c r="FF3" s="41"/>
    </row>
    <row r="4" spans="1:174" ht="13.15">
      <c r="A4" s="14" t="s">
        <v>31</v>
      </c>
      <c r="C4" s="12" t="s">
        <v>138</v>
      </c>
      <c r="BM4" s="14"/>
      <c r="CX4" s="53"/>
      <c r="CY4" s="12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</row>
    <row r="5" spans="1:174" ht="13.5" thickBot="1">
      <c r="A5" s="2" t="s">
        <v>82</v>
      </c>
      <c r="B5" s="37" t="s">
        <v>10</v>
      </c>
      <c r="C5" s="6" t="s">
        <v>8</v>
      </c>
      <c r="D5" s="6" t="s">
        <v>238</v>
      </c>
      <c r="E5" s="6" t="s">
        <v>241</v>
      </c>
      <c r="F5" s="6" t="s">
        <v>239</v>
      </c>
      <c r="G5" s="6" t="s">
        <v>228</v>
      </c>
      <c r="H5" s="6" t="s">
        <v>226</v>
      </c>
      <c r="I5" s="6" t="s">
        <v>227</v>
      </c>
      <c r="J5" s="6" t="s">
        <v>225</v>
      </c>
      <c r="K5" s="6" t="s">
        <v>48</v>
      </c>
      <c r="L5" s="6" t="s">
        <v>49</v>
      </c>
      <c r="M5" s="6" t="s">
        <v>30</v>
      </c>
      <c r="N5" s="6" t="s">
        <v>264</v>
      </c>
      <c r="O5" s="6" t="s">
        <v>50</v>
      </c>
      <c r="P5" s="6" t="s">
        <v>28</v>
      </c>
      <c r="Q5" s="6" t="s">
        <v>179</v>
      </c>
      <c r="R5" s="6" t="s">
        <v>83</v>
      </c>
      <c r="S5" s="6" t="s">
        <v>19</v>
      </c>
      <c r="T5" s="6" t="s">
        <v>207</v>
      </c>
      <c r="U5" s="6" t="s">
        <v>209</v>
      </c>
      <c r="V5" s="6" t="s">
        <v>256</v>
      </c>
      <c r="W5" s="6" t="s">
        <v>103</v>
      </c>
      <c r="X5" s="6" t="s">
        <v>210</v>
      </c>
      <c r="Y5" s="6" t="s">
        <v>211</v>
      </c>
      <c r="Z5" s="6" t="s">
        <v>242</v>
      </c>
      <c r="AA5" s="22" t="s">
        <v>268</v>
      </c>
      <c r="AB5" s="22" t="s">
        <v>51</v>
      </c>
      <c r="AC5" s="22" t="s">
        <v>52</v>
      </c>
      <c r="AD5" s="22" t="s">
        <v>1</v>
      </c>
      <c r="AE5" s="22" t="s">
        <v>2</v>
      </c>
      <c r="AF5" s="22" t="s">
        <v>3</v>
      </c>
      <c r="AG5" s="22" t="s">
        <v>4</v>
      </c>
      <c r="AH5" s="22" t="s">
        <v>5</v>
      </c>
      <c r="AI5" s="22" t="s">
        <v>6</v>
      </c>
      <c r="AJ5" s="22"/>
      <c r="AK5" s="22"/>
      <c r="AL5" s="6" t="str">
        <f>D5</f>
        <v>ESD</v>
      </c>
      <c r="AM5" s="6" t="str">
        <f t="shared" ref="AM5:AY5" si="0">I5</f>
        <v>1LC</v>
      </c>
      <c r="AN5" s="6" t="str">
        <f t="shared" si="0"/>
        <v>2LC</v>
      </c>
      <c r="AO5" s="6" t="str">
        <f t="shared" si="0"/>
        <v>NFT</v>
      </c>
      <c r="AP5" s="6" t="str">
        <f t="shared" si="0"/>
        <v>UMT</v>
      </c>
      <c r="AQ5" s="6" t="str">
        <f t="shared" si="0"/>
        <v>LMT</v>
      </c>
      <c r="AR5" s="6" t="str">
        <f t="shared" si="0"/>
        <v>WIC</v>
      </c>
      <c r="AS5" s="6" t="str">
        <f t="shared" si="0"/>
        <v>SWK</v>
      </c>
      <c r="AT5" s="6" t="str">
        <f t="shared" si="0"/>
        <v>TAN</v>
      </c>
      <c r="AU5" s="6" t="str">
        <f t="shared" si="0"/>
        <v>UMC</v>
      </c>
      <c r="AV5" s="6" t="str">
        <f t="shared" si="0"/>
        <v>LMC</v>
      </c>
      <c r="AW5" s="6" t="str">
        <f t="shared" si="0"/>
        <v>ROZ</v>
      </c>
      <c r="AX5" s="6" t="str">
        <f t="shared" si="0"/>
        <v>LWC</v>
      </c>
      <c r="AY5" s="6" t="str">
        <f t="shared" si="0"/>
        <v>AH1</v>
      </c>
      <c r="AZ5" s="6" t="str">
        <f>W5</f>
        <v>SUN</v>
      </c>
      <c r="BA5" s="6" t="str">
        <f>X5</f>
        <v>SM1</v>
      </c>
      <c r="BB5" s="6" t="str">
        <f>Y5</f>
        <v>TP2</v>
      </c>
      <c r="BC5" s="6" t="str">
        <f>Z5</f>
        <v>TU2</v>
      </c>
      <c r="BD5" s="6" t="str">
        <f t="shared" ref="BD5" si="1">AB5</f>
        <v>TOP</v>
      </c>
      <c r="BE5" s="6" t="str">
        <f>AC5</f>
        <v>SAT</v>
      </c>
      <c r="BF5" s="6" t="str">
        <f t="shared" ref="BF5:BK5" si="2">AD5</f>
        <v>PRO</v>
      </c>
      <c r="BG5" s="6" t="str">
        <f t="shared" si="2"/>
        <v>MCJ</v>
      </c>
      <c r="BH5" s="6" t="str">
        <f t="shared" si="2"/>
        <v>JDJ</v>
      </c>
      <c r="BI5" s="6" t="str">
        <f t="shared" si="2"/>
        <v>B2J</v>
      </c>
      <c r="BJ5" s="6" t="str">
        <f t="shared" si="2"/>
        <v>BCC</v>
      </c>
      <c r="BK5" s="6" t="str">
        <f t="shared" si="2"/>
        <v>TWX</v>
      </c>
      <c r="BM5" s="12" t="s">
        <v>88</v>
      </c>
      <c r="BN5" s="43" t="s">
        <v>32</v>
      </c>
      <c r="BO5" s="12" t="s">
        <v>17</v>
      </c>
      <c r="BP5" s="12" t="s">
        <v>142</v>
      </c>
      <c r="BQ5" s="12" t="s">
        <v>129</v>
      </c>
      <c r="BR5" s="12" t="s">
        <v>130</v>
      </c>
      <c r="BS5" s="12" t="s">
        <v>124</v>
      </c>
      <c r="BT5" s="12" t="s">
        <v>141</v>
      </c>
      <c r="BU5" s="12" t="s">
        <v>125</v>
      </c>
      <c r="BV5" s="12" t="s">
        <v>16</v>
      </c>
      <c r="BW5" s="12" t="s">
        <v>24</v>
      </c>
      <c r="BX5" s="12" t="s">
        <v>151</v>
      </c>
      <c r="BY5" s="12" t="s">
        <v>158</v>
      </c>
      <c r="BZ5" s="12" t="s">
        <v>126</v>
      </c>
      <c r="CA5" s="12" t="s">
        <v>12</v>
      </c>
      <c r="CB5" s="12" t="s">
        <v>47</v>
      </c>
      <c r="CC5" s="12" t="s">
        <v>25</v>
      </c>
      <c r="CD5" s="12" t="s">
        <v>152</v>
      </c>
      <c r="CE5" s="12" t="s">
        <v>150</v>
      </c>
      <c r="CF5" s="12" t="s">
        <v>131</v>
      </c>
      <c r="CG5" s="12" t="s">
        <v>11</v>
      </c>
      <c r="CH5" s="12" t="s">
        <v>132</v>
      </c>
      <c r="CI5" s="12" t="s">
        <v>18</v>
      </c>
      <c r="CJ5" s="12"/>
      <c r="CK5" s="12"/>
      <c r="CL5" s="12"/>
      <c r="CM5" s="12"/>
      <c r="CN5" s="12"/>
      <c r="CO5" s="12"/>
      <c r="CP5" s="12"/>
      <c r="CQ5" s="12"/>
      <c r="CR5" s="12"/>
      <c r="CS5" s="12"/>
      <c r="CU5" s="12" t="s">
        <v>133</v>
      </c>
      <c r="CV5" s="12" t="s">
        <v>134</v>
      </c>
      <c r="CW5" s="12" t="s">
        <v>135</v>
      </c>
      <c r="CX5" s="54"/>
      <c r="CY5" t="s">
        <v>88</v>
      </c>
      <c r="CZ5" t="s">
        <v>32</v>
      </c>
      <c r="DA5" t="s">
        <v>17</v>
      </c>
      <c r="DB5" t="s">
        <v>142</v>
      </c>
      <c r="DC5" t="s">
        <v>129</v>
      </c>
      <c r="DD5" t="s">
        <v>130</v>
      </c>
      <c r="DE5" t="s">
        <v>124</v>
      </c>
      <c r="DF5" t="s">
        <v>141</v>
      </c>
      <c r="DG5" t="s">
        <v>125</v>
      </c>
      <c r="DH5" t="s">
        <v>16</v>
      </c>
      <c r="DI5" t="s">
        <v>24</v>
      </c>
      <c r="DJ5" t="s">
        <v>151</v>
      </c>
      <c r="DK5" t="s">
        <v>158</v>
      </c>
      <c r="DL5" t="s">
        <v>126</v>
      </c>
      <c r="DM5" t="s">
        <v>12</v>
      </c>
      <c r="DN5" t="s">
        <v>47</v>
      </c>
      <c r="DO5" t="s">
        <v>25</v>
      </c>
      <c r="DP5" t="s">
        <v>152</v>
      </c>
      <c r="DQ5" t="s">
        <v>150</v>
      </c>
      <c r="DR5" t="s">
        <v>131</v>
      </c>
      <c r="DS5" t="s">
        <v>11</v>
      </c>
      <c r="DT5" t="s">
        <v>132</v>
      </c>
      <c r="DU5" t="s">
        <v>18</v>
      </c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174" ht="14.25">
      <c r="A6" s="101">
        <v>2025</v>
      </c>
      <c r="B6" s="101" t="s">
        <v>17</v>
      </c>
      <c r="C6" s="101">
        <v>307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1">
        <v>35</v>
      </c>
      <c r="V6" s="102">
        <v>4</v>
      </c>
      <c r="W6" s="102"/>
      <c r="X6" s="102"/>
      <c r="Y6" s="102"/>
      <c r="Z6" s="102"/>
      <c r="AA6" s="102"/>
      <c r="AB6" s="102"/>
      <c r="AC6" s="102"/>
      <c r="AD6" s="102">
        <v>7</v>
      </c>
      <c r="AE6" s="102">
        <v>3</v>
      </c>
      <c r="AF6" s="102">
        <v>1</v>
      </c>
      <c r="AG6" s="102"/>
      <c r="AH6" s="102">
        <v>4</v>
      </c>
      <c r="AI6" s="102">
        <v>1</v>
      </c>
      <c r="AJ6" s="4">
        <f t="shared" ref="AJ6:AJ37" si="3">SUM(D6:AI6)</f>
        <v>55</v>
      </c>
      <c r="AK6" s="22"/>
      <c r="AL6" s="7" t="str">
        <f t="shared" ref="AL6" si="4">IF(D6=0,"",D6/$C6)</f>
        <v/>
      </c>
      <c r="AM6" s="7" t="str">
        <f t="shared" ref="AM6" si="5">IF(I6=0,"",I6/$C6)</f>
        <v/>
      </c>
      <c r="AN6" s="7" t="str">
        <f t="shared" ref="AN6" si="6">IF(J6=0,"",J6/$C6)</f>
        <v/>
      </c>
      <c r="AO6" s="7" t="str">
        <f t="shared" ref="AO6" si="7">IF(K6=0,"",K6/$C6)</f>
        <v/>
      </c>
      <c r="AP6" s="7" t="str">
        <f t="shared" ref="AP6" si="8">IF(L6=0,"",L6/$C6)</f>
        <v/>
      </c>
      <c r="AQ6" s="7" t="str">
        <f t="shared" ref="AQ6" si="9">IF(M6=0,"",M6/$C6)</f>
        <v/>
      </c>
      <c r="AR6" s="7" t="str">
        <f t="shared" ref="AR6" si="10">IF(N6=0,"",N6/$C6)</f>
        <v/>
      </c>
      <c r="AS6" s="7" t="str">
        <f t="shared" ref="AS6" si="11">IF(O6=0,"",O6/$C6)</f>
        <v/>
      </c>
      <c r="AT6" s="7" t="str">
        <f t="shared" ref="AT6" si="12">IF(P6=0,"",P6/$C6)</f>
        <v/>
      </c>
      <c r="AU6" s="7" t="str">
        <f t="shared" ref="AU6" si="13">IF(Q6=0,"",Q6/$C6)</f>
        <v/>
      </c>
      <c r="AV6" s="7" t="str">
        <f t="shared" ref="AV6" si="14">IF(R6=0,"",R6/$C6)</f>
        <v/>
      </c>
      <c r="AW6" s="7" t="str">
        <f t="shared" ref="AW6" si="15">IF(S6=0,"",S6/$C6)</f>
        <v/>
      </c>
      <c r="AX6" s="7" t="str">
        <f t="shared" ref="AX6" si="16">IF(T6=0,"",T6/$C6)</f>
        <v/>
      </c>
      <c r="AY6" s="7">
        <f t="shared" ref="AY6" si="17">IF(U6=0,"",U6/$C6)</f>
        <v>0.11400651465798045</v>
      </c>
      <c r="AZ6" s="7" t="str">
        <f t="shared" ref="AZ6" si="18">IF(W6=0,"",W6/$C6)</f>
        <v/>
      </c>
      <c r="BA6" s="7" t="str">
        <f t="shared" ref="BA6" si="19">IF(X6=0,"",X6/$C6)</f>
        <v/>
      </c>
      <c r="BB6" s="7" t="str">
        <f t="shared" ref="BB6" si="20">IF(Y6=0,"",Y6/$C6)</f>
        <v/>
      </c>
      <c r="BC6" s="7" t="str">
        <f t="shared" ref="BC6" si="21">IF(Z6=0,"",Z6/$C6)</f>
        <v/>
      </c>
      <c r="BD6" s="7" t="str">
        <f t="shared" ref="BD6" si="22">IF(AB6=0,"",AB6/$C6)</f>
        <v/>
      </c>
      <c r="BE6" s="7" t="str">
        <f t="shared" ref="BE6" si="23">IF(AC6=0,"",AC6/$C6)</f>
        <v/>
      </c>
      <c r="BF6" s="7">
        <f t="shared" ref="BF6" si="24">IF(AD6=0,"",AD6/$C6)</f>
        <v>2.2801302931596091E-2</v>
      </c>
      <c r="BG6" s="7">
        <f t="shared" ref="BG6" si="25">IF(AE6=0,"",AE6/$C6)</f>
        <v>9.7719869706840382E-3</v>
      </c>
      <c r="BH6" s="7">
        <f t="shared" ref="BH6" si="26">IF(AF6=0,"",AF6/$C6)</f>
        <v>3.2573289902280132E-3</v>
      </c>
      <c r="BI6" s="7" t="str">
        <f t="shared" ref="BI6" si="27">IF(AG6=0,"",AG6/$C6)</f>
        <v/>
      </c>
      <c r="BJ6" s="7">
        <f t="shared" ref="BJ6" si="28">IF(AH6=0,"",AH6/$C6)</f>
        <v>1.3029315960912053E-2</v>
      </c>
      <c r="BK6" s="7">
        <f t="shared" ref="BK6" si="29">IF(AI6=0,"",AI6/$C6)</f>
        <v>3.2573289902280132E-3</v>
      </c>
      <c r="BL6" s="7">
        <f t="shared" ref="BL6" si="30">IF(AJ6=0,"",AJ6/$C6)</f>
        <v>0.17915309446254071</v>
      </c>
      <c r="BM6">
        <v>2025</v>
      </c>
      <c r="BN6" s="10">
        <v>45668</v>
      </c>
      <c r="BO6" s="4"/>
      <c r="BP6" s="4"/>
      <c r="BQ6" s="4"/>
      <c r="BR6" s="4"/>
      <c r="BS6" s="4"/>
      <c r="BT6" s="4">
        <v>1</v>
      </c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Y6">
        <v>2025</v>
      </c>
      <c r="CZ6" s="10">
        <v>45736</v>
      </c>
      <c r="DL6">
        <v>1</v>
      </c>
      <c r="EH6" s="10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66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</row>
    <row r="7" spans="1:174" ht="14.25">
      <c r="A7" s="101">
        <v>2025</v>
      </c>
      <c r="B7" s="101" t="s">
        <v>142</v>
      </c>
      <c r="C7" s="101">
        <v>570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1">
        <v>46</v>
      </c>
      <c r="V7" s="102">
        <v>14</v>
      </c>
      <c r="W7" s="102"/>
      <c r="X7" s="102"/>
      <c r="Y7" s="102"/>
      <c r="Z7" s="102"/>
      <c r="AA7" s="102"/>
      <c r="AB7" s="102"/>
      <c r="AC7" s="102"/>
      <c r="AD7" s="102">
        <v>16</v>
      </c>
      <c r="AE7" s="102"/>
      <c r="AF7" s="102"/>
      <c r="AG7" s="102"/>
      <c r="AH7" s="102">
        <v>4</v>
      </c>
      <c r="AI7" s="102"/>
      <c r="AJ7" s="4">
        <f t="shared" si="3"/>
        <v>80</v>
      </c>
      <c r="AL7" s="7" t="str">
        <f t="shared" ref="AL7:AL42" si="31">IF(D7=0,"",D7/$C7)</f>
        <v/>
      </c>
      <c r="AM7" s="7" t="str">
        <f t="shared" ref="AM7:AM42" si="32">IF(I7=0,"",I7/$C7)</f>
        <v/>
      </c>
      <c r="AN7" s="7" t="str">
        <f t="shared" ref="AN7:AN42" si="33">IF(J7=0,"",J7/$C7)</f>
        <v/>
      </c>
      <c r="AO7" s="7" t="str">
        <f t="shared" ref="AO7:AO42" si="34">IF(K7=0,"",K7/$C7)</f>
        <v/>
      </c>
      <c r="AP7" s="7" t="str">
        <f t="shared" ref="AP7:AP42" si="35">IF(L7=0,"",L7/$C7)</f>
        <v/>
      </c>
      <c r="AQ7" s="7" t="str">
        <f t="shared" ref="AQ7:AQ42" si="36">IF(M7=0,"",M7/$C7)</f>
        <v/>
      </c>
      <c r="AR7" s="7" t="str">
        <f t="shared" ref="AR7:AR42" si="37">IF(N7=0,"",N7/$C7)</f>
        <v/>
      </c>
      <c r="AS7" s="7" t="str">
        <f t="shared" ref="AS7:AS42" si="38">IF(O7=0,"",O7/$C7)</f>
        <v/>
      </c>
      <c r="AT7" s="7" t="str">
        <f t="shared" ref="AT7:AT42" si="39">IF(P7=0,"",P7/$C7)</f>
        <v/>
      </c>
      <c r="AU7" s="7" t="str">
        <f t="shared" ref="AU7:AU42" si="40">IF(Q7=0,"",Q7/$C7)</f>
        <v/>
      </c>
      <c r="AV7" s="7" t="str">
        <f t="shared" ref="AV7:AV42" si="41">IF(R7=0,"",R7/$C7)</f>
        <v/>
      </c>
      <c r="AW7" s="7" t="str">
        <f t="shared" ref="AW7:AW42" si="42">IF(S7=0,"",S7/$C7)</f>
        <v/>
      </c>
      <c r="AX7" s="7" t="str">
        <f t="shared" ref="AX7:AX42" si="43">IF(T7=0,"",T7/$C7)</f>
        <v/>
      </c>
      <c r="AY7" s="7">
        <f t="shared" ref="AY7:AY42" si="44">IF(U7=0,"",U7/$C7)</f>
        <v>8.0701754385964913E-2</v>
      </c>
      <c r="AZ7" s="7" t="str">
        <f t="shared" ref="AZ7:AZ42" si="45">IF(W7=0,"",W7/$C7)</f>
        <v/>
      </c>
      <c r="BA7" s="7" t="str">
        <f t="shared" ref="BA7:BA42" si="46">IF(X7=0,"",X7/$C7)</f>
        <v/>
      </c>
      <c r="BB7" s="7" t="str">
        <f t="shared" ref="BB7:BB42" si="47">IF(Y7=0,"",Y7/$C7)</f>
        <v/>
      </c>
      <c r="BC7" s="7" t="str">
        <f t="shared" ref="BC7:BC42" si="48">IF(Z7=0,"",Z7/$C7)</f>
        <v/>
      </c>
      <c r="BD7" s="7" t="str">
        <f t="shared" ref="BD7:BD70" si="49">IF(AB7=0,"",AB7/$C7)</f>
        <v/>
      </c>
      <c r="BE7" s="7" t="str">
        <f t="shared" ref="BE7:BE70" si="50">IF(AC7=0,"",AC7/$C7)</f>
        <v/>
      </c>
      <c r="BF7" s="7">
        <f t="shared" ref="BF7:BF70" si="51">IF(AD7=0,"",AD7/$C7)</f>
        <v>2.8070175438596492E-2</v>
      </c>
      <c r="BG7" s="7" t="str">
        <f t="shared" ref="BG7:BG70" si="52">IF(AE7=0,"",AE7/$C7)</f>
        <v/>
      </c>
      <c r="BH7" s="7" t="str">
        <f t="shared" ref="BH7:BH70" si="53">IF(AF7=0,"",AF7/$C7)</f>
        <v/>
      </c>
      <c r="BI7" s="7" t="str">
        <f t="shared" ref="BI7:BI70" si="54">IF(AG7=0,"",AG7/$C7)</f>
        <v/>
      </c>
      <c r="BJ7" s="7">
        <f t="shared" ref="BJ7:BJ70" si="55">IF(AH7=0,"",AH7/$C7)</f>
        <v>7.0175438596491229E-3</v>
      </c>
      <c r="BK7" s="7" t="str">
        <f t="shared" ref="BK7:BK70" si="56">IF(AI7=0,"",AI7/$C7)</f>
        <v/>
      </c>
      <c r="BL7" s="7">
        <f t="shared" ref="BL7:BL70" si="57">IF(AJ7=0,"",AJ7/$C7)</f>
        <v>0.14035087719298245</v>
      </c>
      <c r="BM7">
        <v>2025</v>
      </c>
      <c r="BN7" s="10">
        <v>45669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>
        <v>1</v>
      </c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Y7">
        <v>2025</v>
      </c>
      <c r="CZ7" s="10">
        <v>45752</v>
      </c>
      <c r="DR7">
        <v>1</v>
      </c>
      <c r="EH7" s="10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66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</row>
    <row r="8" spans="1:174" ht="14.25">
      <c r="A8" s="101">
        <v>2025</v>
      </c>
      <c r="B8" s="101" t="s">
        <v>318</v>
      </c>
      <c r="C8" s="101">
        <v>125</v>
      </c>
      <c r="D8" s="102"/>
      <c r="E8" s="102"/>
      <c r="F8" s="102"/>
      <c r="G8" s="101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>
        <v>4</v>
      </c>
      <c r="V8" s="102">
        <v>1</v>
      </c>
      <c r="W8" s="102"/>
      <c r="X8" s="102"/>
      <c r="Y8" s="102"/>
      <c r="Z8" s="102"/>
      <c r="AA8" s="102"/>
      <c r="AB8" s="102"/>
      <c r="AC8" s="102"/>
      <c r="AD8" s="102">
        <v>2</v>
      </c>
      <c r="AE8" s="102"/>
      <c r="AF8" s="102"/>
      <c r="AG8" s="102"/>
      <c r="AH8" s="102"/>
      <c r="AI8" s="102"/>
      <c r="AJ8" s="4">
        <f t="shared" si="3"/>
        <v>7</v>
      </c>
      <c r="AL8" s="7" t="str">
        <f t="shared" si="31"/>
        <v/>
      </c>
      <c r="AM8" s="7" t="str">
        <f t="shared" si="32"/>
        <v/>
      </c>
      <c r="AN8" s="7" t="str">
        <f t="shared" si="33"/>
        <v/>
      </c>
      <c r="AO8" s="7" t="str">
        <f t="shared" si="34"/>
        <v/>
      </c>
      <c r="AP8" s="7" t="str">
        <f t="shared" si="35"/>
        <v/>
      </c>
      <c r="AQ8" s="7" t="str">
        <f t="shared" si="36"/>
        <v/>
      </c>
      <c r="AR8" s="7" t="str">
        <f t="shared" si="37"/>
        <v/>
      </c>
      <c r="AS8" s="7" t="str">
        <f t="shared" si="38"/>
        <v/>
      </c>
      <c r="AT8" s="7" t="str">
        <f t="shared" si="39"/>
        <v/>
      </c>
      <c r="AU8" s="7" t="str">
        <f t="shared" si="40"/>
        <v/>
      </c>
      <c r="AV8" s="7" t="str">
        <f t="shared" si="41"/>
        <v/>
      </c>
      <c r="AW8" s="7" t="str">
        <f t="shared" si="42"/>
        <v/>
      </c>
      <c r="AX8" s="7" t="str">
        <f t="shared" si="43"/>
        <v/>
      </c>
      <c r="AY8" s="7">
        <f t="shared" si="44"/>
        <v>3.2000000000000001E-2</v>
      </c>
      <c r="AZ8" s="7" t="str">
        <f t="shared" si="45"/>
        <v/>
      </c>
      <c r="BA8" s="7" t="str">
        <f t="shared" si="46"/>
        <v/>
      </c>
      <c r="BB8" s="7" t="str">
        <f t="shared" si="47"/>
        <v/>
      </c>
      <c r="BC8" s="7" t="str">
        <f t="shared" si="48"/>
        <v/>
      </c>
      <c r="BD8" s="7" t="str">
        <f t="shared" si="49"/>
        <v/>
      </c>
      <c r="BE8" s="7" t="str">
        <f t="shared" si="50"/>
        <v/>
      </c>
      <c r="BF8" s="7">
        <f t="shared" si="51"/>
        <v>1.6E-2</v>
      </c>
      <c r="BG8" s="7" t="str">
        <f t="shared" si="52"/>
        <v/>
      </c>
      <c r="BH8" s="7" t="str">
        <f t="shared" si="53"/>
        <v/>
      </c>
      <c r="BI8" s="7" t="str">
        <f t="shared" si="54"/>
        <v/>
      </c>
      <c r="BJ8" s="7" t="str">
        <f t="shared" si="55"/>
        <v/>
      </c>
      <c r="BK8" s="7" t="str">
        <f t="shared" si="56"/>
        <v/>
      </c>
      <c r="BL8" s="7">
        <f t="shared" si="57"/>
        <v>5.6000000000000001E-2</v>
      </c>
      <c r="BM8">
        <v>2025</v>
      </c>
      <c r="BN8" s="10">
        <v>45670</v>
      </c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>
        <v>1</v>
      </c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Y8">
        <v>2025</v>
      </c>
      <c r="CZ8" s="10">
        <v>45755</v>
      </c>
      <c r="DT8">
        <v>1</v>
      </c>
      <c r="EH8" s="10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66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</row>
    <row r="9" spans="1:174" ht="14.25">
      <c r="A9" s="101">
        <v>2025</v>
      </c>
      <c r="B9" s="101" t="s">
        <v>129</v>
      </c>
      <c r="C9" s="101">
        <v>300</v>
      </c>
      <c r="D9" s="102"/>
      <c r="E9" s="102"/>
      <c r="F9" s="102"/>
      <c r="G9" s="102"/>
      <c r="H9" s="102"/>
      <c r="I9" s="102"/>
      <c r="J9" s="102"/>
      <c r="K9" s="102"/>
      <c r="L9" s="102"/>
      <c r="M9" s="101"/>
      <c r="N9" s="102"/>
      <c r="O9" s="102"/>
      <c r="P9" s="102"/>
      <c r="Q9" s="102"/>
      <c r="R9" s="102"/>
      <c r="S9" s="102"/>
      <c r="T9" s="102"/>
      <c r="U9" s="102"/>
      <c r="V9" s="102">
        <v>2</v>
      </c>
      <c r="W9" s="102"/>
      <c r="X9" s="102"/>
      <c r="Y9" s="102"/>
      <c r="Z9" s="102"/>
      <c r="AA9" s="102"/>
      <c r="AB9" s="102"/>
      <c r="AC9" s="102"/>
      <c r="AD9" s="102">
        <v>8</v>
      </c>
      <c r="AE9" s="102"/>
      <c r="AF9" s="102">
        <v>1</v>
      </c>
      <c r="AG9" s="102"/>
      <c r="AH9" s="102">
        <v>1</v>
      </c>
      <c r="AI9" s="102"/>
      <c r="AJ9" s="4">
        <f t="shared" si="3"/>
        <v>12</v>
      </c>
      <c r="AL9" s="7" t="str">
        <f t="shared" si="31"/>
        <v/>
      </c>
      <c r="AM9" s="7" t="str">
        <f t="shared" si="32"/>
        <v/>
      </c>
      <c r="AN9" s="7" t="str">
        <f t="shared" si="33"/>
        <v/>
      </c>
      <c r="AO9" s="7" t="str">
        <f t="shared" si="34"/>
        <v/>
      </c>
      <c r="AP9" s="7" t="str">
        <f t="shared" si="35"/>
        <v/>
      </c>
      <c r="AQ9" s="7" t="str">
        <f t="shared" si="36"/>
        <v/>
      </c>
      <c r="AR9" s="7" t="str">
        <f t="shared" si="37"/>
        <v/>
      </c>
      <c r="AS9" s="7" t="str">
        <f t="shared" si="38"/>
        <v/>
      </c>
      <c r="AT9" s="7" t="str">
        <f t="shared" si="39"/>
        <v/>
      </c>
      <c r="AU9" s="7" t="str">
        <f t="shared" si="40"/>
        <v/>
      </c>
      <c r="AV9" s="7" t="str">
        <f t="shared" si="41"/>
        <v/>
      </c>
      <c r="AW9" s="7" t="str">
        <f t="shared" si="42"/>
        <v/>
      </c>
      <c r="AX9" s="7" t="str">
        <f t="shared" si="43"/>
        <v/>
      </c>
      <c r="AY9" s="7" t="str">
        <f t="shared" si="44"/>
        <v/>
      </c>
      <c r="AZ9" s="7" t="str">
        <f t="shared" si="45"/>
        <v/>
      </c>
      <c r="BA9" s="7" t="str">
        <f t="shared" si="46"/>
        <v/>
      </c>
      <c r="BB9" s="7" t="str">
        <f t="shared" si="47"/>
        <v/>
      </c>
      <c r="BC9" s="7" t="str">
        <f t="shared" si="48"/>
        <v/>
      </c>
      <c r="BD9" s="7" t="str">
        <f t="shared" si="49"/>
        <v/>
      </c>
      <c r="BE9" s="7" t="str">
        <f t="shared" si="50"/>
        <v/>
      </c>
      <c r="BF9" s="7">
        <f t="shared" si="51"/>
        <v>2.6666666666666668E-2</v>
      </c>
      <c r="BG9" s="7" t="str">
        <f t="shared" si="52"/>
        <v/>
      </c>
      <c r="BH9" s="7">
        <f t="shared" si="53"/>
        <v>3.3333333333333335E-3</v>
      </c>
      <c r="BI9" s="7" t="str">
        <f t="shared" si="54"/>
        <v/>
      </c>
      <c r="BJ9" s="7">
        <f t="shared" si="55"/>
        <v>3.3333333333333335E-3</v>
      </c>
      <c r="BK9" s="7" t="str">
        <f t="shared" si="56"/>
        <v/>
      </c>
      <c r="BL9" s="7">
        <f t="shared" si="57"/>
        <v>0.04</v>
      </c>
      <c r="BM9">
        <v>2025</v>
      </c>
      <c r="BN9" s="10">
        <v>45680</v>
      </c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v>1</v>
      </c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Y9">
        <v>2025</v>
      </c>
      <c r="CZ9" s="10">
        <v>45758</v>
      </c>
      <c r="DS9">
        <v>1</v>
      </c>
      <c r="EH9" s="10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66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</row>
    <row r="10" spans="1:174" ht="14.25">
      <c r="A10" s="101">
        <v>2025</v>
      </c>
      <c r="B10" s="101" t="s">
        <v>221</v>
      </c>
      <c r="C10" s="101">
        <v>100</v>
      </c>
      <c r="D10" s="102"/>
      <c r="E10" s="102"/>
      <c r="F10" s="102"/>
      <c r="G10" s="102">
        <v>1</v>
      </c>
      <c r="H10" s="102">
        <v>10</v>
      </c>
      <c r="I10" s="101"/>
      <c r="J10" s="101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4">
        <f t="shared" si="3"/>
        <v>11</v>
      </c>
      <c r="AL10" s="7" t="str">
        <f t="shared" si="31"/>
        <v/>
      </c>
      <c r="AM10" s="7" t="str">
        <f t="shared" si="32"/>
        <v/>
      </c>
      <c r="AN10" s="7" t="str">
        <f t="shared" si="33"/>
        <v/>
      </c>
      <c r="AO10" s="7" t="str">
        <f t="shared" si="34"/>
        <v/>
      </c>
      <c r="AP10" s="7" t="str">
        <f t="shared" si="35"/>
        <v/>
      </c>
      <c r="AQ10" s="7" t="str">
        <f t="shared" si="36"/>
        <v/>
      </c>
      <c r="AR10" s="7" t="str">
        <f t="shared" si="37"/>
        <v/>
      </c>
      <c r="AS10" s="7" t="str">
        <f t="shared" si="38"/>
        <v/>
      </c>
      <c r="AT10" s="7" t="str">
        <f t="shared" si="39"/>
        <v/>
      </c>
      <c r="AU10" s="7" t="str">
        <f t="shared" si="40"/>
        <v/>
      </c>
      <c r="AV10" s="7" t="str">
        <f t="shared" si="41"/>
        <v/>
      </c>
      <c r="AW10" s="7" t="str">
        <f t="shared" si="42"/>
        <v/>
      </c>
      <c r="AX10" s="7" t="str">
        <f t="shared" si="43"/>
        <v/>
      </c>
      <c r="AY10" s="7" t="str">
        <f t="shared" si="44"/>
        <v/>
      </c>
      <c r="AZ10" s="7" t="str">
        <f t="shared" si="45"/>
        <v/>
      </c>
      <c r="BA10" s="7" t="str">
        <f t="shared" si="46"/>
        <v/>
      </c>
      <c r="BB10" s="7" t="str">
        <f t="shared" si="47"/>
        <v/>
      </c>
      <c r="BC10" s="7" t="str">
        <f t="shared" si="48"/>
        <v/>
      </c>
      <c r="BD10" s="7" t="str">
        <f t="shared" si="49"/>
        <v/>
      </c>
      <c r="BE10" s="7" t="str">
        <f t="shared" si="50"/>
        <v/>
      </c>
      <c r="BF10" s="7" t="str">
        <f t="shared" si="51"/>
        <v/>
      </c>
      <c r="BG10" s="7" t="str">
        <f t="shared" si="52"/>
        <v/>
      </c>
      <c r="BH10" s="7" t="str">
        <f t="shared" si="53"/>
        <v/>
      </c>
      <c r="BI10" s="7" t="str">
        <f t="shared" si="54"/>
        <v/>
      </c>
      <c r="BJ10" s="7" t="str">
        <f t="shared" si="55"/>
        <v/>
      </c>
      <c r="BK10" s="7" t="str">
        <f t="shared" si="56"/>
        <v/>
      </c>
      <c r="BL10" s="7">
        <f t="shared" si="57"/>
        <v>0.11</v>
      </c>
      <c r="BM10">
        <v>2025</v>
      </c>
      <c r="BN10" s="10">
        <v>45682</v>
      </c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>
        <v>1</v>
      </c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Y10">
        <v>2025</v>
      </c>
      <c r="CZ10" s="10">
        <v>45760</v>
      </c>
      <c r="DG10">
        <v>1</v>
      </c>
      <c r="EH10" s="10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66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</row>
    <row r="11" spans="1:174" ht="14.25">
      <c r="A11" s="101">
        <v>2025</v>
      </c>
      <c r="B11" s="101" t="s">
        <v>130</v>
      </c>
      <c r="C11" s="101">
        <v>799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>
        <v>1</v>
      </c>
      <c r="V11" s="102">
        <v>13</v>
      </c>
      <c r="W11" s="102"/>
      <c r="X11" s="102"/>
      <c r="Y11" s="102"/>
      <c r="Z11" s="102"/>
      <c r="AA11" s="102"/>
      <c r="AB11" s="102">
        <v>1</v>
      </c>
      <c r="AC11" s="101"/>
      <c r="AD11" s="101">
        <v>23</v>
      </c>
      <c r="AE11" s="102">
        <v>1</v>
      </c>
      <c r="AF11" s="102">
        <v>2</v>
      </c>
      <c r="AG11" s="102"/>
      <c r="AH11" s="102">
        <v>2</v>
      </c>
      <c r="AI11" s="102"/>
      <c r="AJ11" s="4">
        <f t="shared" si="3"/>
        <v>43</v>
      </c>
      <c r="AL11" s="7" t="str">
        <f t="shared" si="31"/>
        <v/>
      </c>
      <c r="AM11" s="7" t="str">
        <f t="shared" si="32"/>
        <v/>
      </c>
      <c r="AN11" s="7" t="str">
        <f t="shared" si="33"/>
        <v/>
      </c>
      <c r="AO11" s="7" t="str">
        <f t="shared" si="34"/>
        <v/>
      </c>
      <c r="AP11" s="7" t="str">
        <f t="shared" si="35"/>
        <v/>
      </c>
      <c r="AQ11" s="7" t="str">
        <f t="shared" si="36"/>
        <v/>
      </c>
      <c r="AR11" s="7" t="str">
        <f t="shared" si="37"/>
        <v/>
      </c>
      <c r="AS11" s="7" t="str">
        <f t="shared" si="38"/>
        <v/>
      </c>
      <c r="AT11" s="7" t="str">
        <f t="shared" si="39"/>
        <v/>
      </c>
      <c r="AU11" s="7" t="str">
        <f t="shared" si="40"/>
        <v/>
      </c>
      <c r="AV11" s="7" t="str">
        <f t="shared" si="41"/>
        <v/>
      </c>
      <c r="AW11" s="7" t="str">
        <f t="shared" si="42"/>
        <v/>
      </c>
      <c r="AX11" s="7" t="str">
        <f t="shared" si="43"/>
        <v/>
      </c>
      <c r="AY11" s="7">
        <f t="shared" si="44"/>
        <v>1.2515644555694619E-3</v>
      </c>
      <c r="AZ11" s="7" t="str">
        <f t="shared" si="45"/>
        <v/>
      </c>
      <c r="BA11" s="7" t="str">
        <f t="shared" si="46"/>
        <v/>
      </c>
      <c r="BB11" s="7" t="str">
        <f t="shared" si="47"/>
        <v/>
      </c>
      <c r="BC11" s="7" t="str">
        <f t="shared" si="48"/>
        <v/>
      </c>
      <c r="BD11" s="7">
        <f t="shared" si="49"/>
        <v>1.2515644555694619E-3</v>
      </c>
      <c r="BE11" s="7" t="str">
        <f t="shared" si="50"/>
        <v/>
      </c>
      <c r="BF11" s="7">
        <f t="shared" si="51"/>
        <v>2.8785982478097622E-2</v>
      </c>
      <c r="BG11" s="7">
        <f t="shared" si="52"/>
        <v>1.2515644555694619E-3</v>
      </c>
      <c r="BH11" s="7">
        <f t="shared" si="53"/>
        <v>2.5031289111389237E-3</v>
      </c>
      <c r="BI11" s="7" t="str">
        <f t="shared" si="54"/>
        <v/>
      </c>
      <c r="BJ11" s="7">
        <f t="shared" si="55"/>
        <v>2.5031289111389237E-3</v>
      </c>
      <c r="BK11" s="7" t="str">
        <f t="shared" si="56"/>
        <v/>
      </c>
      <c r="BL11" s="7">
        <f t="shared" si="57"/>
        <v>5.3817271589486862E-2</v>
      </c>
      <c r="BM11">
        <v>2025</v>
      </c>
      <c r="BN11" s="10">
        <v>45693</v>
      </c>
      <c r="BO11" s="4"/>
      <c r="BP11" s="4"/>
      <c r="BQ11" s="4"/>
      <c r="BR11" s="4"/>
      <c r="BS11" s="4"/>
      <c r="BT11" s="4"/>
      <c r="BU11" s="4"/>
      <c r="BV11" s="4">
        <v>1</v>
      </c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Y11">
        <v>2025</v>
      </c>
      <c r="CZ11" s="10">
        <v>45761</v>
      </c>
      <c r="DL11">
        <v>1</v>
      </c>
      <c r="EH11" s="10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66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</row>
    <row r="12" spans="1:174" ht="14.25">
      <c r="A12" s="101">
        <v>2025</v>
      </c>
      <c r="B12" s="101" t="s">
        <v>127</v>
      </c>
      <c r="C12" s="101">
        <v>302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>
        <v>1</v>
      </c>
      <c r="N12" s="102"/>
      <c r="O12" s="102"/>
      <c r="P12" s="102"/>
      <c r="Q12" s="102"/>
      <c r="R12" s="102"/>
      <c r="S12" s="101">
        <v>1</v>
      </c>
      <c r="T12" s="102"/>
      <c r="U12" s="101"/>
      <c r="V12" s="102"/>
      <c r="W12" s="102"/>
      <c r="X12" s="102"/>
      <c r="Y12" s="102"/>
      <c r="Z12" s="102"/>
      <c r="AA12" s="102"/>
      <c r="AB12" s="102"/>
      <c r="AC12" s="101"/>
      <c r="AD12" s="102">
        <v>1</v>
      </c>
      <c r="AE12" s="102"/>
      <c r="AF12" s="102"/>
      <c r="AG12" s="102"/>
      <c r="AH12" s="102"/>
      <c r="AI12" s="102"/>
      <c r="AJ12" s="4">
        <f t="shared" si="3"/>
        <v>3</v>
      </c>
      <c r="AL12" s="7" t="str">
        <f t="shared" si="31"/>
        <v/>
      </c>
      <c r="AM12" s="7" t="str">
        <f t="shared" si="32"/>
        <v/>
      </c>
      <c r="AN12" s="7" t="str">
        <f t="shared" si="33"/>
        <v/>
      </c>
      <c r="AO12" s="7" t="str">
        <f t="shared" si="34"/>
        <v/>
      </c>
      <c r="AP12" s="7" t="str">
        <f t="shared" si="35"/>
        <v/>
      </c>
      <c r="AQ12" s="7">
        <f t="shared" si="36"/>
        <v>3.3112582781456954E-3</v>
      </c>
      <c r="AR12" s="7" t="str">
        <f t="shared" si="37"/>
        <v/>
      </c>
      <c r="AS12" s="7" t="str">
        <f t="shared" si="38"/>
        <v/>
      </c>
      <c r="AT12" s="7" t="str">
        <f t="shared" si="39"/>
        <v/>
      </c>
      <c r="AU12" s="7" t="str">
        <f t="shared" si="40"/>
        <v/>
      </c>
      <c r="AV12" s="7" t="str">
        <f t="shared" si="41"/>
        <v/>
      </c>
      <c r="AW12" s="7">
        <f t="shared" si="42"/>
        <v>3.3112582781456954E-3</v>
      </c>
      <c r="AX12" s="7" t="str">
        <f t="shared" si="43"/>
        <v/>
      </c>
      <c r="AY12" s="7" t="str">
        <f t="shared" si="44"/>
        <v/>
      </c>
      <c r="AZ12" s="7" t="str">
        <f t="shared" si="45"/>
        <v/>
      </c>
      <c r="BA12" s="7" t="str">
        <f t="shared" si="46"/>
        <v/>
      </c>
      <c r="BB12" s="7" t="str">
        <f t="shared" si="47"/>
        <v/>
      </c>
      <c r="BC12" s="7" t="str">
        <f t="shared" si="48"/>
        <v/>
      </c>
      <c r="BD12" s="7" t="str">
        <f t="shared" si="49"/>
        <v/>
      </c>
      <c r="BE12" s="7" t="str">
        <f t="shared" si="50"/>
        <v/>
      </c>
      <c r="BF12" s="7">
        <f t="shared" si="51"/>
        <v>3.3112582781456954E-3</v>
      </c>
      <c r="BG12" s="7" t="str">
        <f t="shared" si="52"/>
        <v/>
      </c>
      <c r="BH12" s="7" t="str">
        <f t="shared" si="53"/>
        <v/>
      </c>
      <c r="BI12" s="7" t="str">
        <f t="shared" si="54"/>
        <v/>
      </c>
      <c r="BJ12" s="7" t="str">
        <f t="shared" si="55"/>
        <v/>
      </c>
      <c r="BK12" s="7" t="str">
        <f t="shared" si="56"/>
        <v/>
      </c>
      <c r="BL12" s="7">
        <f t="shared" si="57"/>
        <v>9.9337748344370865E-3</v>
      </c>
      <c r="BM12">
        <v>2025</v>
      </c>
      <c r="BN12" s="10">
        <v>45696</v>
      </c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>
        <v>1</v>
      </c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Y12">
        <v>2025</v>
      </c>
      <c r="CZ12" s="10">
        <v>45763</v>
      </c>
      <c r="DP12">
        <v>1</v>
      </c>
      <c r="EH12" s="10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66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</row>
    <row r="13" spans="1:174" ht="14.25">
      <c r="A13" s="101">
        <v>2025</v>
      </c>
      <c r="B13" s="101" t="s">
        <v>124</v>
      </c>
      <c r="C13" s="101">
        <v>190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1"/>
      <c r="R13" s="101"/>
      <c r="S13" s="101"/>
      <c r="T13" s="102"/>
      <c r="U13" s="102"/>
      <c r="V13" s="102">
        <v>5</v>
      </c>
      <c r="W13" s="102"/>
      <c r="X13" s="102"/>
      <c r="Y13" s="102"/>
      <c r="Z13" s="102"/>
      <c r="AA13" s="102"/>
      <c r="AB13" s="102"/>
      <c r="AC13" s="102"/>
      <c r="AD13" s="102">
        <v>10</v>
      </c>
      <c r="AE13" s="102"/>
      <c r="AF13" s="102">
        <v>2</v>
      </c>
      <c r="AG13" s="102"/>
      <c r="AH13" s="102">
        <v>1</v>
      </c>
      <c r="AI13" s="102">
        <v>1</v>
      </c>
      <c r="AJ13" s="4">
        <f t="shared" si="3"/>
        <v>19</v>
      </c>
      <c r="AL13" s="7" t="str">
        <f t="shared" si="31"/>
        <v/>
      </c>
      <c r="AM13" s="7" t="str">
        <f t="shared" si="32"/>
        <v/>
      </c>
      <c r="AN13" s="7" t="str">
        <f t="shared" si="33"/>
        <v/>
      </c>
      <c r="AO13" s="7" t="str">
        <f t="shared" si="34"/>
        <v/>
      </c>
      <c r="AP13" s="7" t="str">
        <f t="shared" si="35"/>
        <v/>
      </c>
      <c r="AQ13" s="7" t="str">
        <f t="shared" si="36"/>
        <v/>
      </c>
      <c r="AR13" s="7" t="str">
        <f t="shared" si="37"/>
        <v/>
      </c>
      <c r="AS13" s="7" t="str">
        <f t="shared" si="38"/>
        <v/>
      </c>
      <c r="AT13" s="7" t="str">
        <f t="shared" si="39"/>
        <v/>
      </c>
      <c r="AU13" s="7" t="str">
        <f t="shared" si="40"/>
        <v/>
      </c>
      <c r="AV13" s="7" t="str">
        <f t="shared" si="41"/>
        <v/>
      </c>
      <c r="AW13" s="7" t="str">
        <f t="shared" si="42"/>
        <v/>
      </c>
      <c r="AX13" s="7" t="str">
        <f t="shared" si="43"/>
        <v/>
      </c>
      <c r="AY13" s="7" t="str">
        <f t="shared" si="44"/>
        <v/>
      </c>
      <c r="AZ13" s="7" t="str">
        <f t="shared" si="45"/>
        <v/>
      </c>
      <c r="BA13" s="7" t="str">
        <f t="shared" si="46"/>
        <v/>
      </c>
      <c r="BB13" s="7" t="str">
        <f t="shared" si="47"/>
        <v/>
      </c>
      <c r="BC13" s="7" t="str">
        <f t="shared" si="48"/>
        <v/>
      </c>
      <c r="BD13" s="7" t="str">
        <f t="shared" si="49"/>
        <v/>
      </c>
      <c r="BE13" s="7" t="str">
        <f t="shared" si="50"/>
        <v/>
      </c>
      <c r="BF13" s="7">
        <f t="shared" si="51"/>
        <v>5.2631578947368418E-2</v>
      </c>
      <c r="BG13" s="7" t="str">
        <f t="shared" si="52"/>
        <v/>
      </c>
      <c r="BH13" s="7">
        <f t="shared" si="53"/>
        <v>1.0526315789473684E-2</v>
      </c>
      <c r="BI13" s="7" t="str">
        <f t="shared" si="54"/>
        <v/>
      </c>
      <c r="BJ13" s="7">
        <f t="shared" si="55"/>
        <v>5.263157894736842E-3</v>
      </c>
      <c r="BK13" s="7">
        <f t="shared" si="56"/>
        <v>5.263157894736842E-3</v>
      </c>
      <c r="BL13" s="7">
        <f t="shared" si="57"/>
        <v>0.1</v>
      </c>
      <c r="BM13">
        <v>2025</v>
      </c>
      <c r="BN13" s="10">
        <v>45700</v>
      </c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>
        <v>1</v>
      </c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U13" s="4"/>
      <c r="CV13" s="4"/>
      <c r="CW13" s="4"/>
      <c r="CY13">
        <v>2025</v>
      </c>
      <c r="CZ13" s="10">
        <v>45766</v>
      </c>
      <c r="DG13">
        <v>1</v>
      </c>
      <c r="DR13">
        <v>1</v>
      </c>
      <c r="EH13" s="10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66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</row>
    <row r="14" spans="1:174" ht="14.25">
      <c r="A14" s="101">
        <v>2025</v>
      </c>
      <c r="B14" s="101" t="s">
        <v>154</v>
      </c>
      <c r="C14" s="101">
        <v>300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1"/>
      <c r="T14" s="102"/>
      <c r="U14" s="101"/>
      <c r="V14" s="102">
        <v>6</v>
      </c>
      <c r="W14" s="102"/>
      <c r="X14" s="102"/>
      <c r="Y14" s="102"/>
      <c r="Z14" s="102"/>
      <c r="AA14" s="102"/>
      <c r="AB14" s="102"/>
      <c r="AC14" s="102"/>
      <c r="AD14" s="101">
        <v>10</v>
      </c>
      <c r="AE14" s="102"/>
      <c r="AF14" s="102"/>
      <c r="AG14" s="102"/>
      <c r="AH14" s="102">
        <v>2</v>
      </c>
      <c r="AI14" s="102"/>
      <c r="AJ14" s="4">
        <f t="shared" si="3"/>
        <v>18</v>
      </c>
      <c r="AL14" s="7" t="str">
        <f t="shared" si="31"/>
        <v/>
      </c>
      <c r="AM14" s="7" t="str">
        <f t="shared" si="32"/>
        <v/>
      </c>
      <c r="AN14" s="7" t="str">
        <f t="shared" si="33"/>
        <v/>
      </c>
      <c r="AO14" s="7" t="str">
        <f t="shared" si="34"/>
        <v/>
      </c>
      <c r="AP14" s="7" t="str">
        <f t="shared" si="35"/>
        <v/>
      </c>
      <c r="AQ14" s="7" t="str">
        <f t="shared" si="36"/>
        <v/>
      </c>
      <c r="AR14" s="7" t="str">
        <f t="shared" si="37"/>
        <v/>
      </c>
      <c r="AS14" s="7" t="str">
        <f t="shared" si="38"/>
        <v/>
      </c>
      <c r="AT14" s="7" t="str">
        <f t="shared" si="39"/>
        <v/>
      </c>
      <c r="AU14" s="7" t="str">
        <f t="shared" si="40"/>
        <v/>
      </c>
      <c r="AV14" s="7" t="str">
        <f t="shared" si="41"/>
        <v/>
      </c>
      <c r="AW14" s="7" t="str">
        <f t="shared" si="42"/>
        <v/>
      </c>
      <c r="AX14" s="7" t="str">
        <f t="shared" si="43"/>
        <v/>
      </c>
      <c r="AY14" s="7" t="str">
        <f t="shared" si="44"/>
        <v/>
      </c>
      <c r="AZ14" s="7" t="str">
        <f t="shared" si="45"/>
        <v/>
      </c>
      <c r="BA14" s="7" t="str">
        <f t="shared" si="46"/>
        <v/>
      </c>
      <c r="BB14" s="7" t="str">
        <f t="shared" si="47"/>
        <v/>
      </c>
      <c r="BC14" s="7" t="str">
        <f t="shared" si="48"/>
        <v/>
      </c>
      <c r="BD14" s="7" t="str">
        <f t="shared" si="49"/>
        <v/>
      </c>
      <c r="BE14" s="7" t="str">
        <f t="shared" si="50"/>
        <v/>
      </c>
      <c r="BF14" s="7">
        <f t="shared" si="51"/>
        <v>3.3333333333333333E-2</v>
      </c>
      <c r="BG14" s="7" t="str">
        <f t="shared" si="52"/>
        <v/>
      </c>
      <c r="BH14" s="7" t="str">
        <f t="shared" si="53"/>
        <v/>
      </c>
      <c r="BI14" s="7" t="str">
        <f t="shared" si="54"/>
        <v/>
      </c>
      <c r="BJ14" s="7">
        <f t="shared" si="55"/>
        <v>6.6666666666666671E-3</v>
      </c>
      <c r="BK14" s="7" t="str">
        <f t="shared" si="56"/>
        <v/>
      </c>
      <c r="BL14" s="7">
        <f t="shared" si="57"/>
        <v>0.06</v>
      </c>
      <c r="BM14">
        <v>2025</v>
      </c>
      <c r="BN14" s="10">
        <v>45706</v>
      </c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>
        <v>1</v>
      </c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U14" s="4"/>
      <c r="CV14" s="4"/>
      <c r="CW14" s="4"/>
      <c r="CY14">
        <v>2025</v>
      </c>
      <c r="CZ14" s="10">
        <v>45767</v>
      </c>
      <c r="DL14">
        <v>1</v>
      </c>
      <c r="DM14">
        <v>1</v>
      </c>
      <c r="EH14" s="10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66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</row>
    <row r="15" spans="1:174" ht="14.25">
      <c r="A15" s="101">
        <v>2025</v>
      </c>
      <c r="B15" s="101" t="s">
        <v>293</v>
      </c>
      <c r="C15" s="101">
        <v>168</v>
      </c>
      <c r="D15" s="102"/>
      <c r="E15" s="102"/>
      <c r="F15" s="102"/>
      <c r="G15" s="102"/>
      <c r="H15" s="102"/>
      <c r="I15" s="102"/>
      <c r="J15" s="102"/>
      <c r="K15" s="101"/>
      <c r="L15" s="102"/>
      <c r="M15" s="101"/>
      <c r="N15" s="102"/>
      <c r="O15" s="101"/>
      <c r="P15" s="102"/>
      <c r="Q15" s="102"/>
      <c r="R15" s="102"/>
      <c r="S15" s="102"/>
      <c r="T15" s="102"/>
      <c r="U15" s="102">
        <v>1</v>
      </c>
      <c r="V15" s="102"/>
      <c r="W15" s="102"/>
      <c r="X15" s="102"/>
      <c r="Y15" s="102"/>
      <c r="Z15" s="102"/>
      <c r="AA15" s="102"/>
      <c r="AB15" s="102"/>
      <c r="AC15" s="102"/>
      <c r="AD15" s="102">
        <v>4</v>
      </c>
      <c r="AE15" s="102"/>
      <c r="AF15" s="102"/>
      <c r="AG15" s="102"/>
      <c r="AH15" s="102"/>
      <c r="AI15" s="102"/>
      <c r="AJ15" s="4">
        <f t="shared" si="3"/>
        <v>5</v>
      </c>
      <c r="AL15" s="7" t="str">
        <f t="shared" si="31"/>
        <v/>
      </c>
      <c r="AM15" s="7" t="str">
        <f t="shared" si="32"/>
        <v/>
      </c>
      <c r="AN15" s="7" t="str">
        <f t="shared" si="33"/>
        <v/>
      </c>
      <c r="AO15" s="7" t="str">
        <f t="shared" si="34"/>
        <v/>
      </c>
      <c r="AP15" s="7" t="str">
        <f t="shared" si="35"/>
        <v/>
      </c>
      <c r="AQ15" s="7" t="str">
        <f t="shared" si="36"/>
        <v/>
      </c>
      <c r="AR15" s="7" t="str">
        <f t="shared" si="37"/>
        <v/>
      </c>
      <c r="AS15" s="7" t="str">
        <f t="shared" si="38"/>
        <v/>
      </c>
      <c r="AT15" s="7" t="str">
        <f t="shared" si="39"/>
        <v/>
      </c>
      <c r="AU15" s="7" t="str">
        <f t="shared" si="40"/>
        <v/>
      </c>
      <c r="AV15" s="7" t="str">
        <f t="shared" si="41"/>
        <v/>
      </c>
      <c r="AW15" s="7" t="str">
        <f t="shared" si="42"/>
        <v/>
      </c>
      <c r="AX15" s="7" t="str">
        <f t="shared" si="43"/>
        <v/>
      </c>
      <c r="AY15" s="7">
        <f t="shared" si="44"/>
        <v>5.9523809523809521E-3</v>
      </c>
      <c r="AZ15" s="7" t="str">
        <f t="shared" si="45"/>
        <v/>
      </c>
      <c r="BA15" s="7" t="str">
        <f t="shared" si="46"/>
        <v/>
      </c>
      <c r="BB15" s="7" t="str">
        <f t="shared" si="47"/>
        <v/>
      </c>
      <c r="BC15" s="7" t="str">
        <f t="shared" si="48"/>
        <v/>
      </c>
      <c r="BD15" s="7" t="str">
        <f t="shared" si="49"/>
        <v/>
      </c>
      <c r="BE15" s="7" t="str">
        <f t="shared" si="50"/>
        <v/>
      </c>
      <c r="BF15" s="7">
        <f t="shared" si="51"/>
        <v>2.3809523809523808E-2</v>
      </c>
      <c r="BG15" s="7" t="str">
        <f t="shared" si="52"/>
        <v/>
      </c>
      <c r="BH15" s="7" t="str">
        <f t="shared" si="53"/>
        <v/>
      </c>
      <c r="BI15" s="7" t="str">
        <f t="shared" si="54"/>
        <v/>
      </c>
      <c r="BJ15" s="7" t="str">
        <f t="shared" si="55"/>
        <v/>
      </c>
      <c r="BK15" s="7" t="str">
        <f t="shared" si="56"/>
        <v/>
      </c>
      <c r="BL15" s="7">
        <f t="shared" si="57"/>
        <v>2.976190476190476E-2</v>
      </c>
      <c r="BM15">
        <v>2025</v>
      </c>
      <c r="BN15" s="10">
        <v>45721</v>
      </c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>
        <v>1</v>
      </c>
      <c r="CA15" s="4">
        <v>1</v>
      </c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U15" s="4"/>
      <c r="CV15" s="4"/>
      <c r="CW15" s="4"/>
      <c r="CY15">
        <v>2025</v>
      </c>
      <c r="CZ15" s="10">
        <v>45768</v>
      </c>
      <c r="DG15">
        <v>1</v>
      </c>
      <c r="DH15">
        <v>1</v>
      </c>
      <c r="EH15" s="10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66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</row>
    <row r="16" spans="1:174" ht="14.25">
      <c r="A16" s="101">
        <v>2025</v>
      </c>
      <c r="B16" s="101" t="s">
        <v>315</v>
      </c>
      <c r="C16" s="101">
        <v>42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>
        <v>1</v>
      </c>
      <c r="P16" s="102"/>
      <c r="Q16" s="102"/>
      <c r="R16" s="102"/>
      <c r="S16" s="101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1"/>
      <c r="AE16" s="102"/>
      <c r="AF16" s="102"/>
      <c r="AG16" s="102"/>
      <c r="AH16" s="101"/>
      <c r="AI16" s="102"/>
      <c r="AJ16" s="4">
        <f t="shared" si="3"/>
        <v>1</v>
      </c>
      <c r="AL16" s="7" t="str">
        <f t="shared" si="31"/>
        <v/>
      </c>
      <c r="AM16" s="7" t="str">
        <f t="shared" si="32"/>
        <v/>
      </c>
      <c r="AN16" s="7" t="str">
        <f t="shared" si="33"/>
        <v/>
      </c>
      <c r="AO16" s="7" t="str">
        <f t="shared" si="34"/>
        <v/>
      </c>
      <c r="AP16" s="7" t="str">
        <f t="shared" si="35"/>
        <v/>
      </c>
      <c r="AQ16" s="7" t="str">
        <f t="shared" si="36"/>
        <v/>
      </c>
      <c r="AR16" s="7" t="str">
        <f t="shared" si="37"/>
        <v/>
      </c>
      <c r="AS16" s="7">
        <f t="shared" si="38"/>
        <v>2.3809523809523808E-2</v>
      </c>
      <c r="AT16" s="7" t="str">
        <f t="shared" si="39"/>
        <v/>
      </c>
      <c r="AU16" s="7" t="str">
        <f t="shared" si="40"/>
        <v/>
      </c>
      <c r="AV16" s="7" t="str">
        <f t="shared" si="41"/>
        <v/>
      </c>
      <c r="AW16" s="7" t="str">
        <f t="shared" si="42"/>
        <v/>
      </c>
      <c r="AX16" s="7" t="str">
        <f t="shared" si="43"/>
        <v/>
      </c>
      <c r="AY16" s="7" t="str">
        <f t="shared" si="44"/>
        <v/>
      </c>
      <c r="AZ16" s="7" t="str">
        <f t="shared" si="45"/>
        <v/>
      </c>
      <c r="BA16" s="7" t="str">
        <f t="shared" si="46"/>
        <v/>
      </c>
      <c r="BB16" s="7" t="str">
        <f t="shared" si="47"/>
        <v/>
      </c>
      <c r="BC16" s="7" t="str">
        <f t="shared" si="48"/>
        <v/>
      </c>
      <c r="BD16" s="7" t="str">
        <f t="shared" si="49"/>
        <v/>
      </c>
      <c r="BE16" s="7" t="str">
        <f t="shared" si="50"/>
        <v/>
      </c>
      <c r="BF16" s="7" t="str">
        <f t="shared" si="51"/>
        <v/>
      </c>
      <c r="BG16" s="7" t="str">
        <f t="shared" si="52"/>
        <v/>
      </c>
      <c r="BH16" s="7" t="str">
        <f t="shared" si="53"/>
        <v/>
      </c>
      <c r="BI16" s="7" t="str">
        <f t="shared" si="54"/>
        <v/>
      </c>
      <c r="BJ16" s="7" t="str">
        <f t="shared" si="55"/>
        <v/>
      </c>
      <c r="BK16" s="7" t="str">
        <f t="shared" si="56"/>
        <v/>
      </c>
      <c r="BL16" s="7">
        <f t="shared" si="57"/>
        <v>2.3809523809523808E-2</v>
      </c>
      <c r="BM16">
        <v>2025</v>
      </c>
      <c r="BN16" s="10">
        <v>45734</v>
      </c>
      <c r="BO16" s="4"/>
      <c r="BP16" s="4"/>
      <c r="BQ16" s="4"/>
      <c r="BR16" s="4"/>
      <c r="BS16" s="4"/>
      <c r="BT16" s="4"/>
      <c r="BU16" s="4"/>
      <c r="BV16" s="4">
        <v>1</v>
      </c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U16" s="4"/>
      <c r="CV16" s="4"/>
      <c r="CW16" s="4"/>
      <c r="CY16">
        <v>2025</v>
      </c>
      <c r="CZ16" s="10">
        <v>45771</v>
      </c>
      <c r="DS16">
        <v>1</v>
      </c>
      <c r="EH16" s="10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66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</row>
    <row r="17" spans="1:174" ht="14.25">
      <c r="A17" s="101">
        <v>2025</v>
      </c>
      <c r="B17" s="101" t="s">
        <v>163</v>
      </c>
      <c r="C17" s="101">
        <v>100</v>
      </c>
      <c r="D17" s="102"/>
      <c r="E17" s="102"/>
      <c r="F17" s="102"/>
      <c r="G17" s="102"/>
      <c r="H17" s="102"/>
      <c r="I17" s="102">
        <v>10</v>
      </c>
      <c r="J17" s="102">
        <v>5</v>
      </c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1"/>
      <c r="AD17" s="101"/>
      <c r="AE17" s="102"/>
      <c r="AF17" s="102"/>
      <c r="AG17" s="102"/>
      <c r="AH17" s="102"/>
      <c r="AI17" s="102"/>
      <c r="AJ17" s="4">
        <f t="shared" si="3"/>
        <v>15</v>
      </c>
      <c r="AL17" s="7" t="str">
        <f t="shared" si="31"/>
        <v/>
      </c>
      <c r="AM17" s="7">
        <f t="shared" si="32"/>
        <v>0.1</v>
      </c>
      <c r="AN17" s="7">
        <f t="shared" si="33"/>
        <v>0.05</v>
      </c>
      <c r="AO17" s="7" t="str">
        <f t="shared" si="34"/>
        <v/>
      </c>
      <c r="AP17" s="7" t="str">
        <f t="shared" si="35"/>
        <v/>
      </c>
      <c r="AQ17" s="7" t="str">
        <f t="shared" si="36"/>
        <v/>
      </c>
      <c r="AR17" s="7" t="str">
        <f t="shared" si="37"/>
        <v/>
      </c>
      <c r="AS17" s="7" t="str">
        <f t="shared" si="38"/>
        <v/>
      </c>
      <c r="AT17" s="7" t="str">
        <f t="shared" si="39"/>
        <v/>
      </c>
      <c r="AU17" s="7" t="str">
        <f t="shared" si="40"/>
        <v/>
      </c>
      <c r="AV17" s="7" t="str">
        <f t="shared" si="41"/>
        <v/>
      </c>
      <c r="AW17" s="7" t="str">
        <f t="shared" si="42"/>
        <v/>
      </c>
      <c r="AX17" s="7" t="str">
        <f t="shared" si="43"/>
        <v/>
      </c>
      <c r="AY17" s="7" t="str">
        <f t="shared" si="44"/>
        <v/>
      </c>
      <c r="AZ17" s="7" t="str">
        <f t="shared" si="45"/>
        <v/>
      </c>
      <c r="BA17" s="7" t="str">
        <f t="shared" si="46"/>
        <v/>
      </c>
      <c r="BB17" s="7" t="str">
        <f t="shared" si="47"/>
        <v/>
      </c>
      <c r="BC17" s="7" t="str">
        <f t="shared" si="48"/>
        <v/>
      </c>
      <c r="BD17" s="7" t="str">
        <f t="shared" si="49"/>
        <v/>
      </c>
      <c r="BE17" s="7" t="str">
        <f t="shared" si="50"/>
        <v/>
      </c>
      <c r="BF17" s="7" t="str">
        <f t="shared" si="51"/>
        <v/>
      </c>
      <c r="BG17" s="7" t="str">
        <f t="shared" si="52"/>
        <v/>
      </c>
      <c r="BH17" s="7" t="str">
        <f t="shared" si="53"/>
        <v/>
      </c>
      <c r="BI17" s="7" t="str">
        <f t="shared" si="54"/>
        <v/>
      </c>
      <c r="BJ17" s="7" t="str">
        <f t="shared" si="55"/>
        <v/>
      </c>
      <c r="BK17" s="7" t="str">
        <f t="shared" si="56"/>
        <v/>
      </c>
      <c r="BL17" s="7">
        <f t="shared" si="57"/>
        <v>0.15</v>
      </c>
      <c r="BM17">
        <v>2025</v>
      </c>
      <c r="BN17" s="10">
        <v>45752</v>
      </c>
      <c r="BO17" s="4"/>
      <c r="BP17" s="4"/>
      <c r="BQ17" s="4"/>
      <c r="BR17" s="4"/>
      <c r="BS17" s="4"/>
      <c r="BT17" s="4"/>
      <c r="BU17" s="4"/>
      <c r="BV17" s="4"/>
      <c r="BW17" s="4">
        <v>1</v>
      </c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U17" s="4"/>
      <c r="CV17" s="4"/>
      <c r="CW17" s="4"/>
      <c r="CY17">
        <v>2025</v>
      </c>
      <c r="CZ17" s="10">
        <v>45775</v>
      </c>
      <c r="DG17">
        <v>1</v>
      </c>
      <c r="EH17" s="10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66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</row>
    <row r="18" spans="1:174" ht="14.25">
      <c r="A18" s="101">
        <v>2025</v>
      </c>
      <c r="B18" s="101" t="s">
        <v>141</v>
      </c>
      <c r="C18" s="101">
        <v>106</v>
      </c>
      <c r="D18" s="102"/>
      <c r="E18" s="102"/>
      <c r="F18" s="102"/>
      <c r="G18" s="102"/>
      <c r="H18" s="102"/>
      <c r="I18" s="102"/>
      <c r="J18" s="102"/>
      <c r="K18" s="101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>
        <v>9</v>
      </c>
      <c r="AD18" s="102">
        <v>2</v>
      </c>
      <c r="AE18" s="102"/>
      <c r="AF18" s="102"/>
      <c r="AG18" s="102"/>
      <c r="AH18" s="102"/>
      <c r="AI18" s="102">
        <v>1</v>
      </c>
      <c r="AJ18" s="4">
        <f t="shared" si="3"/>
        <v>12</v>
      </c>
      <c r="AL18" s="7" t="str">
        <f t="shared" si="31"/>
        <v/>
      </c>
      <c r="AM18" s="7" t="str">
        <f t="shared" si="32"/>
        <v/>
      </c>
      <c r="AN18" s="7" t="str">
        <f t="shared" si="33"/>
        <v/>
      </c>
      <c r="AO18" s="7" t="str">
        <f t="shared" si="34"/>
        <v/>
      </c>
      <c r="AP18" s="7" t="str">
        <f t="shared" si="35"/>
        <v/>
      </c>
      <c r="AQ18" s="7" t="str">
        <f t="shared" si="36"/>
        <v/>
      </c>
      <c r="AR18" s="7" t="str">
        <f t="shared" si="37"/>
        <v/>
      </c>
      <c r="AS18" s="7" t="str">
        <f t="shared" si="38"/>
        <v/>
      </c>
      <c r="AT18" s="7" t="str">
        <f t="shared" si="39"/>
        <v/>
      </c>
      <c r="AU18" s="7" t="str">
        <f t="shared" si="40"/>
        <v/>
      </c>
      <c r="AV18" s="7" t="str">
        <f t="shared" si="41"/>
        <v/>
      </c>
      <c r="AW18" s="7" t="str">
        <f t="shared" si="42"/>
        <v/>
      </c>
      <c r="AX18" s="7" t="str">
        <f t="shared" si="43"/>
        <v/>
      </c>
      <c r="AY18" s="7" t="str">
        <f t="shared" si="44"/>
        <v/>
      </c>
      <c r="AZ18" s="7" t="str">
        <f t="shared" si="45"/>
        <v/>
      </c>
      <c r="BA18" s="7" t="str">
        <f t="shared" si="46"/>
        <v/>
      </c>
      <c r="BB18" s="7" t="str">
        <f t="shared" si="47"/>
        <v/>
      </c>
      <c r="BC18" s="7" t="str">
        <f t="shared" si="48"/>
        <v/>
      </c>
      <c r="BD18" s="7" t="str">
        <f t="shared" si="49"/>
        <v/>
      </c>
      <c r="BE18" s="7">
        <f t="shared" si="50"/>
        <v>8.4905660377358486E-2</v>
      </c>
      <c r="BF18" s="7">
        <f t="shared" si="51"/>
        <v>1.8867924528301886E-2</v>
      </c>
      <c r="BG18" s="7" t="str">
        <f t="shared" si="52"/>
        <v/>
      </c>
      <c r="BH18" s="7" t="str">
        <f t="shared" si="53"/>
        <v/>
      </c>
      <c r="BI18" s="7" t="str">
        <f t="shared" si="54"/>
        <v/>
      </c>
      <c r="BJ18" s="7" t="str">
        <f t="shared" si="55"/>
        <v/>
      </c>
      <c r="BK18" s="7">
        <f t="shared" si="56"/>
        <v>9.433962264150943E-3</v>
      </c>
      <c r="BL18" s="7">
        <f t="shared" si="57"/>
        <v>0.11320754716981132</v>
      </c>
      <c r="BM18">
        <v>2025</v>
      </c>
      <c r="BN18" s="10">
        <v>45753</v>
      </c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>
        <v>1</v>
      </c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U18" s="4"/>
      <c r="CV18" s="4"/>
      <c r="CW18" s="4"/>
      <c r="CY18">
        <v>2025</v>
      </c>
      <c r="CZ18" s="10">
        <v>45777</v>
      </c>
      <c r="DS18">
        <v>1</v>
      </c>
      <c r="EH18" s="10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66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</row>
    <row r="19" spans="1:174" ht="14.25">
      <c r="A19" s="101">
        <v>2025</v>
      </c>
      <c r="B19" s="101" t="s">
        <v>325</v>
      </c>
      <c r="C19" s="101">
        <v>137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1"/>
      <c r="N19" s="102"/>
      <c r="O19" s="101"/>
      <c r="P19" s="102"/>
      <c r="Q19" s="102"/>
      <c r="R19" s="102"/>
      <c r="S19" s="101"/>
      <c r="T19" s="102"/>
      <c r="U19" s="102"/>
      <c r="V19" s="102">
        <v>2</v>
      </c>
      <c r="W19" s="102"/>
      <c r="X19" s="102"/>
      <c r="Y19" s="102"/>
      <c r="Z19" s="102"/>
      <c r="AA19" s="102"/>
      <c r="AB19" s="102"/>
      <c r="AC19" s="102"/>
      <c r="AD19" s="102">
        <v>3</v>
      </c>
      <c r="AE19" s="102"/>
      <c r="AF19" s="102"/>
      <c r="AG19" s="102"/>
      <c r="AH19" s="102"/>
      <c r="AI19" s="102"/>
      <c r="AJ19" s="4">
        <f t="shared" si="3"/>
        <v>5</v>
      </c>
      <c r="AL19" s="7" t="str">
        <f t="shared" si="31"/>
        <v/>
      </c>
      <c r="AM19" s="7" t="str">
        <f t="shared" si="32"/>
        <v/>
      </c>
      <c r="AN19" s="7" t="str">
        <f t="shared" si="33"/>
        <v/>
      </c>
      <c r="AO19" s="7" t="str">
        <f t="shared" si="34"/>
        <v/>
      </c>
      <c r="AP19" s="7" t="str">
        <f t="shared" si="35"/>
        <v/>
      </c>
      <c r="AQ19" s="7" t="str">
        <f t="shared" si="36"/>
        <v/>
      </c>
      <c r="AR19" s="7" t="str">
        <f t="shared" si="37"/>
        <v/>
      </c>
      <c r="AS19" s="7" t="str">
        <f t="shared" si="38"/>
        <v/>
      </c>
      <c r="AT19" s="7" t="str">
        <f t="shared" si="39"/>
        <v/>
      </c>
      <c r="AU19" s="7" t="str">
        <f t="shared" si="40"/>
        <v/>
      </c>
      <c r="AV19" s="7" t="str">
        <f t="shared" si="41"/>
        <v/>
      </c>
      <c r="AW19" s="7" t="str">
        <f t="shared" si="42"/>
        <v/>
      </c>
      <c r="AX19" s="7" t="str">
        <f t="shared" si="43"/>
        <v/>
      </c>
      <c r="AY19" s="7" t="str">
        <f t="shared" si="44"/>
        <v/>
      </c>
      <c r="AZ19" s="7" t="str">
        <f t="shared" si="45"/>
        <v/>
      </c>
      <c r="BA19" s="7" t="str">
        <f t="shared" si="46"/>
        <v/>
      </c>
      <c r="BB19" s="7" t="str">
        <f t="shared" si="47"/>
        <v/>
      </c>
      <c r="BC19" s="7" t="str">
        <f t="shared" si="48"/>
        <v/>
      </c>
      <c r="BD19" s="7" t="str">
        <f t="shared" si="49"/>
        <v/>
      </c>
      <c r="BE19" s="7" t="str">
        <f t="shared" si="50"/>
        <v/>
      </c>
      <c r="BF19" s="7">
        <f t="shared" si="51"/>
        <v>2.1897810218978103E-2</v>
      </c>
      <c r="BG19" s="7" t="str">
        <f t="shared" si="52"/>
        <v/>
      </c>
      <c r="BH19" s="7" t="str">
        <f t="shared" si="53"/>
        <v/>
      </c>
      <c r="BI19" s="7" t="str">
        <f t="shared" si="54"/>
        <v/>
      </c>
      <c r="BJ19" s="7" t="str">
        <f t="shared" si="55"/>
        <v/>
      </c>
      <c r="BK19" s="7" t="str">
        <f t="shared" si="56"/>
        <v/>
      </c>
      <c r="BL19" s="7">
        <f t="shared" si="57"/>
        <v>3.6496350364963501E-2</v>
      </c>
      <c r="BM19">
        <v>2025</v>
      </c>
      <c r="BN19" s="10">
        <v>45754</v>
      </c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>
        <v>1</v>
      </c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U19" s="4"/>
      <c r="CV19" s="4"/>
      <c r="CW19" s="4"/>
      <c r="CY19">
        <v>2025</v>
      </c>
      <c r="CZ19" s="10">
        <v>45780</v>
      </c>
      <c r="DB19">
        <v>1</v>
      </c>
      <c r="DC19">
        <v>1</v>
      </c>
      <c r="DH19">
        <v>1</v>
      </c>
      <c r="DM19">
        <v>1</v>
      </c>
      <c r="DS19">
        <v>1</v>
      </c>
      <c r="EH19" s="10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66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</row>
    <row r="20" spans="1:174" ht="14.25">
      <c r="A20" s="101">
        <v>2025</v>
      </c>
      <c r="B20" s="101" t="s">
        <v>125</v>
      </c>
      <c r="C20" s="101">
        <v>831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1"/>
      <c r="Q20" s="102"/>
      <c r="R20" s="102"/>
      <c r="S20" s="101">
        <v>2</v>
      </c>
      <c r="T20" s="102"/>
      <c r="U20" s="101">
        <v>4</v>
      </c>
      <c r="V20" s="102">
        <v>18</v>
      </c>
      <c r="W20" s="102"/>
      <c r="X20" s="102"/>
      <c r="Y20" s="102"/>
      <c r="Z20" s="102"/>
      <c r="AA20" s="102"/>
      <c r="AB20" s="102">
        <v>1</v>
      </c>
      <c r="AC20" s="102">
        <v>2</v>
      </c>
      <c r="AD20" s="102">
        <v>27</v>
      </c>
      <c r="AE20" s="102">
        <v>5</v>
      </c>
      <c r="AF20" s="102">
        <v>1</v>
      </c>
      <c r="AG20" s="102">
        <v>2</v>
      </c>
      <c r="AH20" s="102">
        <v>8</v>
      </c>
      <c r="AI20" s="102">
        <v>3</v>
      </c>
      <c r="AJ20" s="4">
        <f t="shared" si="3"/>
        <v>73</v>
      </c>
      <c r="AL20" s="7" t="str">
        <f t="shared" si="31"/>
        <v/>
      </c>
      <c r="AM20" s="7" t="str">
        <f t="shared" si="32"/>
        <v/>
      </c>
      <c r="AN20" s="7" t="str">
        <f t="shared" si="33"/>
        <v/>
      </c>
      <c r="AO20" s="7" t="str">
        <f t="shared" si="34"/>
        <v/>
      </c>
      <c r="AP20" s="7" t="str">
        <f t="shared" si="35"/>
        <v/>
      </c>
      <c r="AQ20" s="7" t="str">
        <f t="shared" si="36"/>
        <v/>
      </c>
      <c r="AR20" s="7" t="str">
        <f t="shared" si="37"/>
        <v/>
      </c>
      <c r="AS20" s="7" t="str">
        <f t="shared" si="38"/>
        <v/>
      </c>
      <c r="AT20" s="7" t="str">
        <f t="shared" si="39"/>
        <v/>
      </c>
      <c r="AU20" s="7" t="str">
        <f t="shared" si="40"/>
        <v/>
      </c>
      <c r="AV20" s="7" t="str">
        <f t="shared" si="41"/>
        <v/>
      </c>
      <c r="AW20" s="7">
        <f t="shared" si="42"/>
        <v>2.4067388688327317E-3</v>
      </c>
      <c r="AX20" s="7" t="str">
        <f t="shared" si="43"/>
        <v/>
      </c>
      <c r="AY20" s="7">
        <f t="shared" si="44"/>
        <v>4.8134777376654635E-3</v>
      </c>
      <c r="AZ20" s="7" t="str">
        <f t="shared" si="45"/>
        <v/>
      </c>
      <c r="BA20" s="7" t="str">
        <f t="shared" si="46"/>
        <v/>
      </c>
      <c r="BB20" s="7" t="str">
        <f t="shared" si="47"/>
        <v/>
      </c>
      <c r="BC20" s="7" t="str">
        <f t="shared" si="48"/>
        <v/>
      </c>
      <c r="BD20" s="7">
        <f t="shared" si="49"/>
        <v>1.2033694344163659E-3</v>
      </c>
      <c r="BE20" s="7">
        <f t="shared" si="50"/>
        <v>2.4067388688327317E-3</v>
      </c>
      <c r="BF20" s="7">
        <f t="shared" si="51"/>
        <v>3.2490974729241874E-2</v>
      </c>
      <c r="BG20" s="7">
        <f t="shared" si="52"/>
        <v>6.0168471720818293E-3</v>
      </c>
      <c r="BH20" s="7">
        <f t="shared" si="53"/>
        <v>1.2033694344163659E-3</v>
      </c>
      <c r="BI20" s="7">
        <f t="shared" si="54"/>
        <v>2.4067388688327317E-3</v>
      </c>
      <c r="BJ20" s="7">
        <f t="shared" si="55"/>
        <v>9.6269554753309269E-3</v>
      </c>
      <c r="BK20" s="7">
        <f t="shared" si="56"/>
        <v>3.6101083032490976E-3</v>
      </c>
      <c r="BL20" s="7">
        <f t="shared" si="57"/>
        <v>8.7845968712394709E-2</v>
      </c>
      <c r="BM20">
        <v>2025</v>
      </c>
      <c r="BN20" s="10">
        <v>45757</v>
      </c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>
        <v>1</v>
      </c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U20" s="4"/>
      <c r="CV20" s="4"/>
      <c r="CW20" s="4"/>
      <c r="CY20">
        <v>2025</v>
      </c>
      <c r="CZ20" s="10">
        <v>45781</v>
      </c>
      <c r="DH20">
        <v>1</v>
      </c>
      <c r="DS20">
        <v>1</v>
      </c>
      <c r="EH20" s="10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66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</row>
    <row r="21" spans="1:174" ht="14.25">
      <c r="A21" s="101">
        <v>2025</v>
      </c>
      <c r="B21" s="101" t="s">
        <v>128</v>
      </c>
      <c r="C21" s="101">
        <v>999</v>
      </c>
      <c r="D21" s="102"/>
      <c r="E21" s="102"/>
      <c r="F21" s="102"/>
      <c r="G21" s="102"/>
      <c r="H21" s="102"/>
      <c r="I21" s="102"/>
      <c r="J21" s="102"/>
      <c r="K21" s="101"/>
      <c r="L21" s="102"/>
      <c r="M21" s="101"/>
      <c r="N21" s="102"/>
      <c r="O21" s="101"/>
      <c r="P21" s="102"/>
      <c r="Q21" s="102">
        <v>86</v>
      </c>
      <c r="R21" s="102">
        <v>40</v>
      </c>
      <c r="S21" s="102">
        <v>2</v>
      </c>
      <c r="T21" s="102"/>
      <c r="U21" s="102"/>
      <c r="V21" s="102">
        <v>1</v>
      </c>
      <c r="W21" s="102"/>
      <c r="X21" s="102"/>
      <c r="Y21" s="102"/>
      <c r="Z21" s="102"/>
      <c r="AA21" s="102"/>
      <c r="AB21" s="102"/>
      <c r="AC21" s="102"/>
      <c r="AD21" s="102">
        <v>3</v>
      </c>
      <c r="AE21" s="102"/>
      <c r="AF21" s="102"/>
      <c r="AG21" s="102"/>
      <c r="AH21" s="102"/>
      <c r="AI21" s="102"/>
      <c r="AJ21" s="4">
        <f t="shared" si="3"/>
        <v>132</v>
      </c>
      <c r="AK21" s="4"/>
      <c r="AL21" s="7" t="str">
        <f t="shared" si="31"/>
        <v/>
      </c>
      <c r="AM21" s="7" t="str">
        <f t="shared" si="32"/>
        <v/>
      </c>
      <c r="AN21" s="7" t="str">
        <f t="shared" si="33"/>
        <v/>
      </c>
      <c r="AO21" s="7" t="str">
        <f t="shared" si="34"/>
        <v/>
      </c>
      <c r="AP21" s="7" t="str">
        <f t="shared" si="35"/>
        <v/>
      </c>
      <c r="AQ21" s="7" t="str">
        <f t="shared" si="36"/>
        <v/>
      </c>
      <c r="AR21" s="7" t="str">
        <f t="shared" si="37"/>
        <v/>
      </c>
      <c r="AS21" s="7" t="str">
        <f t="shared" si="38"/>
        <v/>
      </c>
      <c r="AT21" s="7" t="str">
        <f t="shared" si="39"/>
        <v/>
      </c>
      <c r="AU21" s="7">
        <f t="shared" si="40"/>
        <v>8.6086086086086089E-2</v>
      </c>
      <c r="AV21" s="7">
        <f t="shared" si="41"/>
        <v>4.004004004004004E-2</v>
      </c>
      <c r="AW21" s="7">
        <f t="shared" si="42"/>
        <v>2.002002002002002E-3</v>
      </c>
      <c r="AX21" s="7" t="str">
        <f t="shared" si="43"/>
        <v/>
      </c>
      <c r="AY21" s="7" t="str">
        <f t="shared" si="44"/>
        <v/>
      </c>
      <c r="AZ21" s="7" t="str">
        <f t="shared" si="45"/>
        <v/>
      </c>
      <c r="BA21" s="7" t="str">
        <f t="shared" si="46"/>
        <v/>
      </c>
      <c r="BB21" s="7" t="str">
        <f t="shared" si="47"/>
        <v/>
      </c>
      <c r="BC21" s="7" t="str">
        <f t="shared" si="48"/>
        <v/>
      </c>
      <c r="BD21" s="7" t="str">
        <f t="shared" si="49"/>
        <v/>
      </c>
      <c r="BE21" s="7" t="str">
        <f t="shared" si="50"/>
        <v/>
      </c>
      <c r="BF21" s="7">
        <f t="shared" si="51"/>
        <v>3.003003003003003E-3</v>
      </c>
      <c r="BG21" s="7" t="str">
        <f t="shared" si="52"/>
        <v/>
      </c>
      <c r="BH21" s="7" t="str">
        <f t="shared" si="53"/>
        <v/>
      </c>
      <c r="BI21" s="7" t="str">
        <f t="shared" si="54"/>
        <v/>
      </c>
      <c r="BJ21" s="7" t="str">
        <f t="shared" si="55"/>
        <v/>
      </c>
      <c r="BK21" s="7" t="str">
        <f t="shared" si="56"/>
        <v/>
      </c>
      <c r="BL21" s="7">
        <f t="shared" si="57"/>
        <v>0.13213213213213212</v>
      </c>
      <c r="BM21">
        <v>2025</v>
      </c>
      <c r="BN21" s="10">
        <v>45761</v>
      </c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>
        <v>1</v>
      </c>
      <c r="CA21" s="4"/>
      <c r="CB21" s="4"/>
      <c r="CC21" s="4"/>
      <c r="CD21" s="4"/>
      <c r="CE21" s="4"/>
      <c r="CF21" s="4"/>
      <c r="CG21" s="4">
        <v>1</v>
      </c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U21" s="4"/>
      <c r="CV21" s="4"/>
      <c r="CW21" s="4"/>
      <c r="CY21">
        <v>2025</v>
      </c>
      <c r="CZ21" s="10">
        <v>45782</v>
      </c>
      <c r="DL21">
        <v>1</v>
      </c>
      <c r="EH21" s="10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66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</row>
    <row r="22" spans="1:174" ht="14.25">
      <c r="A22" s="101">
        <v>2025</v>
      </c>
      <c r="B22" s="101" t="s">
        <v>16</v>
      </c>
      <c r="C22" s="101">
        <v>2999</v>
      </c>
      <c r="D22" s="102"/>
      <c r="E22" s="102"/>
      <c r="F22" s="102"/>
      <c r="G22" s="102"/>
      <c r="H22" s="102"/>
      <c r="I22" s="102"/>
      <c r="J22" s="102"/>
      <c r="K22" s="101"/>
      <c r="L22" s="102"/>
      <c r="M22" s="101"/>
      <c r="N22" s="102"/>
      <c r="O22" s="102"/>
      <c r="P22" s="102"/>
      <c r="Q22" s="102"/>
      <c r="R22" s="102"/>
      <c r="S22" s="102">
        <v>1</v>
      </c>
      <c r="T22" s="102"/>
      <c r="U22" s="102">
        <v>4</v>
      </c>
      <c r="V22" s="102">
        <v>16</v>
      </c>
      <c r="W22" s="102"/>
      <c r="X22" s="102"/>
      <c r="Y22" s="102"/>
      <c r="Z22" s="102"/>
      <c r="AA22" s="102"/>
      <c r="AB22" s="102">
        <v>2</v>
      </c>
      <c r="AC22" s="102">
        <v>1</v>
      </c>
      <c r="AD22" s="102">
        <v>46</v>
      </c>
      <c r="AE22" s="102">
        <v>4</v>
      </c>
      <c r="AF22" s="102">
        <v>5</v>
      </c>
      <c r="AG22" s="102">
        <v>1</v>
      </c>
      <c r="AH22" s="102">
        <v>7</v>
      </c>
      <c r="AI22" s="102">
        <v>1</v>
      </c>
      <c r="AJ22" s="4">
        <f t="shared" si="3"/>
        <v>88</v>
      </c>
      <c r="AL22" s="7" t="str">
        <f t="shared" si="31"/>
        <v/>
      </c>
      <c r="AM22" s="7" t="str">
        <f t="shared" si="32"/>
        <v/>
      </c>
      <c r="AN22" s="7" t="str">
        <f t="shared" si="33"/>
        <v/>
      </c>
      <c r="AO22" s="7" t="str">
        <f t="shared" si="34"/>
        <v/>
      </c>
      <c r="AP22" s="7" t="str">
        <f t="shared" si="35"/>
        <v/>
      </c>
      <c r="AQ22" s="7" t="str">
        <f t="shared" si="36"/>
        <v/>
      </c>
      <c r="AR22" s="7" t="str">
        <f t="shared" si="37"/>
        <v/>
      </c>
      <c r="AS22" s="7" t="str">
        <f t="shared" si="38"/>
        <v/>
      </c>
      <c r="AT22" s="7" t="str">
        <f t="shared" si="39"/>
        <v/>
      </c>
      <c r="AU22" s="7" t="str">
        <f t="shared" si="40"/>
        <v/>
      </c>
      <c r="AV22" s="7" t="str">
        <f t="shared" si="41"/>
        <v/>
      </c>
      <c r="AW22" s="7">
        <f t="shared" si="42"/>
        <v>3.3344448149383126E-4</v>
      </c>
      <c r="AX22" s="7" t="str">
        <f t="shared" si="43"/>
        <v/>
      </c>
      <c r="AY22" s="7">
        <f t="shared" si="44"/>
        <v>1.333777925975325E-3</v>
      </c>
      <c r="AZ22" s="7" t="str">
        <f t="shared" si="45"/>
        <v/>
      </c>
      <c r="BA22" s="7" t="str">
        <f t="shared" si="46"/>
        <v/>
      </c>
      <c r="BB22" s="7" t="str">
        <f t="shared" si="47"/>
        <v/>
      </c>
      <c r="BC22" s="7" t="str">
        <f t="shared" si="48"/>
        <v/>
      </c>
      <c r="BD22" s="7">
        <f t="shared" si="49"/>
        <v>6.6688896298766251E-4</v>
      </c>
      <c r="BE22" s="7">
        <f t="shared" si="50"/>
        <v>3.3344448149383126E-4</v>
      </c>
      <c r="BF22" s="7">
        <f t="shared" si="51"/>
        <v>1.5338446148716239E-2</v>
      </c>
      <c r="BG22" s="7">
        <f t="shared" si="52"/>
        <v>1.333777925975325E-3</v>
      </c>
      <c r="BH22" s="7">
        <f t="shared" si="53"/>
        <v>1.6672224074691564E-3</v>
      </c>
      <c r="BI22" s="7">
        <f t="shared" si="54"/>
        <v>3.3344448149383126E-4</v>
      </c>
      <c r="BJ22" s="7">
        <f t="shared" si="55"/>
        <v>2.3341113704568191E-3</v>
      </c>
      <c r="BK22" s="7">
        <f t="shared" si="56"/>
        <v>3.3344448149383126E-4</v>
      </c>
      <c r="BL22" s="7">
        <f t="shared" si="57"/>
        <v>2.9343114371457153E-2</v>
      </c>
      <c r="BM22">
        <v>2025</v>
      </c>
      <c r="BN22" s="10">
        <v>45762</v>
      </c>
      <c r="BO22" s="4"/>
      <c r="BP22" s="4"/>
      <c r="BQ22" s="4"/>
      <c r="BR22" s="4"/>
      <c r="BS22" s="4"/>
      <c r="BT22" s="4"/>
      <c r="BU22" s="4">
        <v>1</v>
      </c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U22" s="4"/>
      <c r="CV22" s="4"/>
      <c r="CW22" s="4"/>
      <c r="CY22">
        <v>2025</v>
      </c>
      <c r="CZ22" s="10">
        <v>45783</v>
      </c>
      <c r="DS22">
        <v>1</v>
      </c>
      <c r="EH22" s="10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66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</row>
    <row r="23" spans="1:174" ht="14.25">
      <c r="A23" s="101">
        <v>2025</v>
      </c>
      <c r="B23" s="101" t="s">
        <v>24</v>
      </c>
      <c r="C23" s="101">
        <v>917</v>
      </c>
      <c r="D23" s="102"/>
      <c r="E23" s="102"/>
      <c r="F23" s="102"/>
      <c r="G23" s="102"/>
      <c r="H23" s="102"/>
      <c r="I23" s="102"/>
      <c r="J23" s="102"/>
      <c r="K23" s="102">
        <v>31</v>
      </c>
      <c r="L23" s="102"/>
      <c r="M23" s="101">
        <v>54</v>
      </c>
      <c r="N23" s="102"/>
      <c r="O23" s="102">
        <v>2</v>
      </c>
      <c r="P23" s="102"/>
      <c r="Q23" s="102"/>
      <c r="R23" s="102"/>
      <c r="S23" s="102">
        <v>6</v>
      </c>
      <c r="T23" s="102"/>
      <c r="U23" s="102">
        <v>1</v>
      </c>
      <c r="V23" s="102">
        <v>10</v>
      </c>
      <c r="W23" s="102"/>
      <c r="X23" s="102"/>
      <c r="Y23" s="102"/>
      <c r="Z23" s="102"/>
      <c r="AA23" s="102"/>
      <c r="AB23" s="102"/>
      <c r="AC23" s="102">
        <v>1</v>
      </c>
      <c r="AD23" s="102">
        <v>21</v>
      </c>
      <c r="AE23" s="102">
        <v>3</v>
      </c>
      <c r="AF23" s="102">
        <v>1</v>
      </c>
      <c r="AG23" s="102">
        <v>1</v>
      </c>
      <c r="AH23" s="102">
        <v>1</v>
      </c>
      <c r="AI23" s="102">
        <v>3</v>
      </c>
      <c r="AJ23" s="4">
        <f t="shared" si="3"/>
        <v>135</v>
      </c>
      <c r="AL23" s="7" t="str">
        <f t="shared" si="31"/>
        <v/>
      </c>
      <c r="AM23" s="7" t="str">
        <f t="shared" si="32"/>
        <v/>
      </c>
      <c r="AN23" s="7" t="str">
        <f t="shared" si="33"/>
        <v/>
      </c>
      <c r="AO23" s="7">
        <f t="shared" si="34"/>
        <v>3.3805888767720831E-2</v>
      </c>
      <c r="AP23" s="7" t="str">
        <f t="shared" si="35"/>
        <v/>
      </c>
      <c r="AQ23" s="7">
        <f t="shared" si="36"/>
        <v>5.8887677208287893E-2</v>
      </c>
      <c r="AR23" s="7" t="str">
        <f t="shared" si="37"/>
        <v/>
      </c>
      <c r="AS23" s="7">
        <f t="shared" si="38"/>
        <v>2.1810250817884407E-3</v>
      </c>
      <c r="AT23" s="7" t="str">
        <f t="shared" si="39"/>
        <v/>
      </c>
      <c r="AU23" s="7" t="str">
        <f t="shared" si="40"/>
        <v/>
      </c>
      <c r="AV23" s="7" t="str">
        <f t="shared" si="41"/>
        <v/>
      </c>
      <c r="AW23" s="7">
        <f t="shared" si="42"/>
        <v>6.5430752453653216E-3</v>
      </c>
      <c r="AX23" s="7" t="str">
        <f t="shared" si="43"/>
        <v/>
      </c>
      <c r="AY23" s="7">
        <f t="shared" si="44"/>
        <v>1.0905125408942203E-3</v>
      </c>
      <c r="AZ23" s="7" t="str">
        <f t="shared" si="45"/>
        <v/>
      </c>
      <c r="BA23" s="7" t="str">
        <f t="shared" si="46"/>
        <v/>
      </c>
      <c r="BB23" s="7" t="str">
        <f t="shared" si="47"/>
        <v/>
      </c>
      <c r="BC23" s="7" t="str">
        <f t="shared" si="48"/>
        <v/>
      </c>
      <c r="BD23" s="7" t="str">
        <f t="shared" si="49"/>
        <v/>
      </c>
      <c r="BE23" s="7">
        <f t="shared" si="50"/>
        <v>1.0905125408942203E-3</v>
      </c>
      <c r="BF23" s="7">
        <f t="shared" si="51"/>
        <v>2.2900763358778626E-2</v>
      </c>
      <c r="BG23" s="7">
        <f t="shared" si="52"/>
        <v>3.2715376226826608E-3</v>
      </c>
      <c r="BH23" s="7">
        <f t="shared" si="53"/>
        <v>1.0905125408942203E-3</v>
      </c>
      <c r="BI23" s="7">
        <f t="shared" si="54"/>
        <v>1.0905125408942203E-3</v>
      </c>
      <c r="BJ23" s="7">
        <f t="shared" si="55"/>
        <v>1.0905125408942203E-3</v>
      </c>
      <c r="BK23" s="7">
        <f t="shared" si="56"/>
        <v>3.2715376226826608E-3</v>
      </c>
      <c r="BL23" s="7">
        <f t="shared" si="57"/>
        <v>0.14721919302071973</v>
      </c>
      <c r="BM23">
        <v>2025</v>
      </c>
      <c r="BN23" s="10">
        <v>45764</v>
      </c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>
        <v>1</v>
      </c>
      <c r="CC23" s="4"/>
      <c r="CD23" s="4"/>
      <c r="CE23" s="4"/>
      <c r="CF23" s="4">
        <v>1</v>
      </c>
      <c r="CG23" s="4">
        <v>1</v>
      </c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U23" s="4"/>
      <c r="CV23" s="4"/>
      <c r="CW23" s="4"/>
      <c r="CY23">
        <v>2025</v>
      </c>
      <c r="CZ23" s="10">
        <v>45784</v>
      </c>
      <c r="DS23">
        <v>1</v>
      </c>
      <c r="EH23" s="10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66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</row>
    <row r="24" spans="1:174" ht="14.25">
      <c r="A24" s="101">
        <v>2025</v>
      </c>
      <c r="B24" s="101" t="s">
        <v>151</v>
      </c>
      <c r="C24" s="101">
        <v>600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1"/>
      <c r="T24" s="102"/>
      <c r="U24" s="101">
        <v>3</v>
      </c>
      <c r="V24" s="102">
        <v>12</v>
      </c>
      <c r="W24" s="102"/>
      <c r="X24" s="102"/>
      <c r="Y24" s="102"/>
      <c r="Z24" s="102"/>
      <c r="AA24" s="102"/>
      <c r="AB24" s="102"/>
      <c r="AC24" s="102"/>
      <c r="AD24" s="101">
        <v>27</v>
      </c>
      <c r="AE24" s="102">
        <v>2</v>
      </c>
      <c r="AF24" s="102">
        <v>1</v>
      </c>
      <c r="AG24" s="102"/>
      <c r="AH24" s="102"/>
      <c r="AI24" s="102"/>
      <c r="AJ24" s="4">
        <f t="shared" si="3"/>
        <v>45</v>
      </c>
      <c r="AL24" s="7" t="str">
        <f t="shared" si="31"/>
        <v/>
      </c>
      <c r="AM24" s="7" t="str">
        <f t="shared" si="32"/>
        <v/>
      </c>
      <c r="AN24" s="7" t="str">
        <f t="shared" si="33"/>
        <v/>
      </c>
      <c r="AO24" s="7" t="str">
        <f t="shared" si="34"/>
        <v/>
      </c>
      <c r="AP24" s="7" t="str">
        <f t="shared" si="35"/>
        <v/>
      </c>
      <c r="AQ24" s="7" t="str">
        <f t="shared" si="36"/>
        <v/>
      </c>
      <c r="AR24" s="7" t="str">
        <f t="shared" si="37"/>
        <v/>
      </c>
      <c r="AS24" s="7" t="str">
        <f t="shared" si="38"/>
        <v/>
      </c>
      <c r="AT24" s="7" t="str">
        <f t="shared" si="39"/>
        <v/>
      </c>
      <c r="AU24" s="7" t="str">
        <f t="shared" si="40"/>
        <v/>
      </c>
      <c r="AV24" s="7" t="str">
        <f t="shared" si="41"/>
        <v/>
      </c>
      <c r="AW24" s="7" t="str">
        <f t="shared" si="42"/>
        <v/>
      </c>
      <c r="AX24" s="7" t="str">
        <f t="shared" si="43"/>
        <v/>
      </c>
      <c r="AY24" s="7">
        <f t="shared" si="44"/>
        <v>5.0000000000000001E-3</v>
      </c>
      <c r="AZ24" s="7" t="str">
        <f t="shared" si="45"/>
        <v/>
      </c>
      <c r="BA24" s="7" t="str">
        <f t="shared" si="46"/>
        <v/>
      </c>
      <c r="BB24" s="7" t="str">
        <f t="shared" si="47"/>
        <v/>
      </c>
      <c r="BC24" s="7" t="str">
        <f t="shared" si="48"/>
        <v/>
      </c>
      <c r="BD24" s="7" t="str">
        <f t="shared" si="49"/>
        <v/>
      </c>
      <c r="BE24" s="7" t="str">
        <f t="shared" si="50"/>
        <v/>
      </c>
      <c r="BF24" s="7">
        <f t="shared" si="51"/>
        <v>4.4999999999999998E-2</v>
      </c>
      <c r="BG24" s="7">
        <f t="shared" si="52"/>
        <v>3.3333333333333335E-3</v>
      </c>
      <c r="BH24" s="7">
        <f t="shared" si="53"/>
        <v>1.6666666666666668E-3</v>
      </c>
      <c r="BI24" s="7" t="str">
        <f t="shared" si="54"/>
        <v/>
      </c>
      <c r="BJ24" s="7" t="str">
        <f t="shared" si="55"/>
        <v/>
      </c>
      <c r="BK24" s="7" t="str">
        <f t="shared" si="56"/>
        <v/>
      </c>
      <c r="BL24" s="7">
        <f t="shared" si="57"/>
        <v>7.4999999999999997E-2</v>
      </c>
      <c r="BM24">
        <v>2025</v>
      </c>
      <c r="BN24" s="10">
        <v>45765</v>
      </c>
      <c r="BO24" s="4"/>
      <c r="BP24" s="4"/>
      <c r="BQ24" s="4"/>
      <c r="BR24" s="4">
        <v>1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U24" s="4"/>
      <c r="CV24" s="4"/>
      <c r="CW24" s="4"/>
      <c r="CY24">
        <v>2025</v>
      </c>
      <c r="CZ24" s="10">
        <v>45785</v>
      </c>
      <c r="DE24">
        <v>1</v>
      </c>
      <c r="DR24">
        <v>1</v>
      </c>
      <c r="DS24">
        <v>2</v>
      </c>
      <c r="EH24" s="10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66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</row>
    <row r="25" spans="1:174" ht="14.25">
      <c r="A25" s="101">
        <v>2025</v>
      </c>
      <c r="B25" s="101" t="s">
        <v>164</v>
      </c>
      <c r="C25" s="101">
        <v>300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>
        <v>5</v>
      </c>
      <c r="W25" s="102"/>
      <c r="X25" s="102"/>
      <c r="Y25" s="101"/>
      <c r="Z25" s="101"/>
      <c r="AA25" s="101"/>
      <c r="AB25" s="102"/>
      <c r="AC25" s="102"/>
      <c r="AD25" s="102">
        <v>8</v>
      </c>
      <c r="AE25" s="102">
        <v>2</v>
      </c>
      <c r="AF25" s="102"/>
      <c r="AG25" s="102"/>
      <c r="AH25" s="102"/>
      <c r="AI25" s="102"/>
      <c r="AJ25" s="4">
        <f t="shared" si="3"/>
        <v>15</v>
      </c>
      <c r="AL25" s="7" t="str">
        <f t="shared" si="31"/>
        <v/>
      </c>
      <c r="AM25" s="7" t="str">
        <f t="shared" si="32"/>
        <v/>
      </c>
      <c r="AN25" s="7" t="str">
        <f t="shared" si="33"/>
        <v/>
      </c>
      <c r="AO25" s="7" t="str">
        <f t="shared" si="34"/>
        <v/>
      </c>
      <c r="AP25" s="7" t="str">
        <f t="shared" si="35"/>
        <v/>
      </c>
      <c r="AQ25" s="7" t="str">
        <f t="shared" si="36"/>
        <v/>
      </c>
      <c r="AR25" s="7" t="str">
        <f t="shared" si="37"/>
        <v/>
      </c>
      <c r="AS25" s="7" t="str">
        <f t="shared" si="38"/>
        <v/>
      </c>
      <c r="AT25" s="7" t="str">
        <f t="shared" si="39"/>
        <v/>
      </c>
      <c r="AU25" s="7" t="str">
        <f t="shared" si="40"/>
        <v/>
      </c>
      <c r="AV25" s="7" t="str">
        <f t="shared" si="41"/>
        <v/>
      </c>
      <c r="AW25" s="7" t="str">
        <f t="shared" si="42"/>
        <v/>
      </c>
      <c r="AX25" s="7" t="str">
        <f t="shared" si="43"/>
        <v/>
      </c>
      <c r="AY25" s="7" t="str">
        <f t="shared" si="44"/>
        <v/>
      </c>
      <c r="AZ25" s="7" t="str">
        <f t="shared" si="45"/>
        <v/>
      </c>
      <c r="BA25" s="7" t="str">
        <f t="shared" si="46"/>
        <v/>
      </c>
      <c r="BB25" s="7" t="str">
        <f t="shared" si="47"/>
        <v/>
      </c>
      <c r="BC25" s="7" t="str">
        <f t="shared" si="48"/>
        <v/>
      </c>
      <c r="BD25" s="7" t="str">
        <f t="shared" si="49"/>
        <v/>
      </c>
      <c r="BE25" s="7" t="str">
        <f t="shared" si="50"/>
        <v/>
      </c>
      <c r="BF25" s="7">
        <f t="shared" si="51"/>
        <v>2.6666666666666668E-2</v>
      </c>
      <c r="BG25" s="7">
        <f t="shared" si="52"/>
        <v>6.6666666666666671E-3</v>
      </c>
      <c r="BH25" s="7" t="str">
        <f t="shared" si="53"/>
        <v/>
      </c>
      <c r="BI25" s="7" t="str">
        <f t="shared" si="54"/>
        <v/>
      </c>
      <c r="BJ25" s="7" t="str">
        <f t="shared" si="55"/>
        <v/>
      </c>
      <c r="BK25" s="7" t="str">
        <f t="shared" si="56"/>
        <v/>
      </c>
      <c r="BL25" s="7">
        <f t="shared" si="57"/>
        <v>0.05</v>
      </c>
      <c r="BM25">
        <v>2025</v>
      </c>
      <c r="BN25" s="10">
        <v>45766</v>
      </c>
      <c r="BO25" s="4"/>
      <c r="BP25" s="4"/>
      <c r="BQ25" s="4">
        <v>1</v>
      </c>
      <c r="BR25" s="4"/>
      <c r="BS25" s="4">
        <v>1</v>
      </c>
      <c r="BT25" s="4"/>
      <c r="BU25" s="4"/>
      <c r="BV25" s="4"/>
      <c r="BW25" s="4"/>
      <c r="BX25" s="4">
        <v>1</v>
      </c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U25" s="4"/>
      <c r="CV25" s="4"/>
      <c r="CW25" s="4"/>
      <c r="CY25">
        <v>2025</v>
      </c>
      <c r="CZ25" s="10">
        <v>45786</v>
      </c>
      <c r="DI25">
        <v>1</v>
      </c>
      <c r="EH25" s="10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66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</row>
    <row r="26" spans="1:174" ht="12.75" customHeight="1">
      <c r="A26" s="101">
        <v>2025</v>
      </c>
      <c r="B26" s="101" t="s">
        <v>158</v>
      </c>
      <c r="C26" s="101">
        <v>200</v>
      </c>
      <c r="D26" s="101"/>
      <c r="E26" s="102"/>
      <c r="F26" s="102"/>
      <c r="G26" s="102"/>
      <c r="H26" s="101"/>
      <c r="I26" s="102"/>
      <c r="J26" s="101"/>
      <c r="K26" s="102"/>
      <c r="L26" s="102"/>
      <c r="M26" s="101"/>
      <c r="N26" s="102"/>
      <c r="O26" s="102"/>
      <c r="P26" s="102"/>
      <c r="Q26" s="102"/>
      <c r="R26" s="102"/>
      <c r="S26" s="101"/>
      <c r="T26" s="102"/>
      <c r="U26" s="101"/>
      <c r="V26" s="102">
        <v>1</v>
      </c>
      <c r="W26" s="102"/>
      <c r="X26" s="102"/>
      <c r="Y26" s="102"/>
      <c r="Z26" s="102"/>
      <c r="AA26" s="102"/>
      <c r="AB26" s="102"/>
      <c r="AC26" s="102"/>
      <c r="AD26" s="102">
        <v>5</v>
      </c>
      <c r="AE26" s="102"/>
      <c r="AF26" s="102">
        <v>1</v>
      </c>
      <c r="AG26" s="102"/>
      <c r="AH26" s="102">
        <v>1</v>
      </c>
      <c r="AI26" s="102"/>
      <c r="AJ26" s="4">
        <f t="shared" si="3"/>
        <v>8</v>
      </c>
      <c r="AL26" s="7" t="str">
        <f t="shared" si="31"/>
        <v/>
      </c>
      <c r="AM26" s="7" t="str">
        <f t="shared" si="32"/>
        <v/>
      </c>
      <c r="AN26" s="7" t="str">
        <f t="shared" si="33"/>
        <v/>
      </c>
      <c r="AO26" s="7" t="str">
        <f t="shared" si="34"/>
        <v/>
      </c>
      <c r="AP26" s="7" t="str">
        <f t="shared" si="35"/>
        <v/>
      </c>
      <c r="AQ26" s="7" t="str">
        <f t="shared" si="36"/>
        <v/>
      </c>
      <c r="AR26" s="7" t="str">
        <f t="shared" si="37"/>
        <v/>
      </c>
      <c r="AS26" s="7" t="str">
        <f t="shared" si="38"/>
        <v/>
      </c>
      <c r="AT26" s="7" t="str">
        <f t="shared" si="39"/>
        <v/>
      </c>
      <c r="AU26" s="7" t="str">
        <f t="shared" si="40"/>
        <v/>
      </c>
      <c r="AV26" s="7" t="str">
        <f t="shared" si="41"/>
        <v/>
      </c>
      <c r="AW26" s="7" t="str">
        <f t="shared" si="42"/>
        <v/>
      </c>
      <c r="AX26" s="7" t="str">
        <f t="shared" si="43"/>
        <v/>
      </c>
      <c r="AY26" s="7" t="str">
        <f t="shared" si="44"/>
        <v/>
      </c>
      <c r="AZ26" s="7" t="str">
        <f t="shared" si="45"/>
        <v/>
      </c>
      <c r="BA26" s="7" t="str">
        <f t="shared" si="46"/>
        <v/>
      </c>
      <c r="BB26" s="7" t="str">
        <f t="shared" si="47"/>
        <v/>
      </c>
      <c r="BC26" s="7" t="str">
        <f t="shared" si="48"/>
        <v/>
      </c>
      <c r="BD26" s="7" t="str">
        <f t="shared" si="49"/>
        <v/>
      </c>
      <c r="BE26" s="7" t="str">
        <f t="shared" si="50"/>
        <v/>
      </c>
      <c r="BF26" s="7">
        <f t="shared" si="51"/>
        <v>2.5000000000000001E-2</v>
      </c>
      <c r="BG26" s="7" t="str">
        <f t="shared" si="52"/>
        <v/>
      </c>
      <c r="BH26" s="7">
        <f t="shared" si="53"/>
        <v>5.0000000000000001E-3</v>
      </c>
      <c r="BI26" s="7" t="str">
        <f t="shared" si="54"/>
        <v/>
      </c>
      <c r="BJ26" s="7">
        <f t="shared" si="55"/>
        <v>5.0000000000000001E-3</v>
      </c>
      <c r="BK26" s="7" t="str">
        <f t="shared" si="56"/>
        <v/>
      </c>
      <c r="BL26" s="7">
        <f t="shared" si="57"/>
        <v>0.04</v>
      </c>
      <c r="BM26">
        <v>2025</v>
      </c>
      <c r="BN26" s="10">
        <v>45767</v>
      </c>
      <c r="BO26" s="4"/>
      <c r="BP26" s="4"/>
      <c r="BQ26" s="4"/>
      <c r="BR26" s="4"/>
      <c r="BS26" s="4"/>
      <c r="BT26" s="4"/>
      <c r="BU26" s="4"/>
      <c r="BV26" s="4">
        <v>1</v>
      </c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U26" s="4"/>
      <c r="CV26" s="4"/>
      <c r="CW26" s="4"/>
      <c r="CY26">
        <v>2025</v>
      </c>
      <c r="CZ26" s="10">
        <v>45787</v>
      </c>
      <c r="DR26">
        <v>1</v>
      </c>
      <c r="DS26">
        <v>1</v>
      </c>
      <c r="EH26" s="10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66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</row>
    <row r="27" spans="1:174" ht="14.25">
      <c r="A27" s="101">
        <v>2025</v>
      </c>
      <c r="B27" s="101" t="s">
        <v>126</v>
      </c>
      <c r="C27" s="101">
        <v>1062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>
        <v>1</v>
      </c>
      <c r="T27" s="102"/>
      <c r="U27" s="101"/>
      <c r="V27" s="102">
        <v>5</v>
      </c>
      <c r="W27" s="102"/>
      <c r="X27" s="102"/>
      <c r="Y27" s="102"/>
      <c r="Z27" s="102"/>
      <c r="AA27" s="102"/>
      <c r="AB27" s="102">
        <v>2</v>
      </c>
      <c r="AC27" s="102"/>
      <c r="AD27" s="102">
        <v>14</v>
      </c>
      <c r="AE27" s="102">
        <v>4</v>
      </c>
      <c r="AF27" s="102">
        <v>2</v>
      </c>
      <c r="AG27" s="102"/>
      <c r="AH27" s="102">
        <v>5</v>
      </c>
      <c r="AI27" s="102">
        <v>1</v>
      </c>
      <c r="AJ27" s="4">
        <f t="shared" si="3"/>
        <v>34</v>
      </c>
      <c r="AL27" s="7" t="str">
        <f t="shared" si="31"/>
        <v/>
      </c>
      <c r="AM27" s="7" t="str">
        <f t="shared" si="32"/>
        <v/>
      </c>
      <c r="AN27" s="7" t="str">
        <f t="shared" si="33"/>
        <v/>
      </c>
      <c r="AO27" s="7" t="str">
        <f t="shared" si="34"/>
        <v/>
      </c>
      <c r="AP27" s="7" t="str">
        <f t="shared" si="35"/>
        <v/>
      </c>
      <c r="AQ27" s="7" t="str">
        <f t="shared" si="36"/>
        <v/>
      </c>
      <c r="AR27" s="7" t="str">
        <f t="shared" si="37"/>
        <v/>
      </c>
      <c r="AS27" s="7" t="str">
        <f t="shared" si="38"/>
        <v/>
      </c>
      <c r="AT27" s="7" t="str">
        <f t="shared" si="39"/>
        <v/>
      </c>
      <c r="AU27" s="7" t="str">
        <f t="shared" si="40"/>
        <v/>
      </c>
      <c r="AV27" s="7" t="str">
        <f t="shared" si="41"/>
        <v/>
      </c>
      <c r="AW27" s="7">
        <f t="shared" si="42"/>
        <v>9.4161958568738226E-4</v>
      </c>
      <c r="AX27" s="7" t="str">
        <f t="shared" si="43"/>
        <v/>
      </c>
      <c r="AY27" s="7" t="str">
        <f t="shared" si="44"/>
        <v/>
      </c>
      <c r="AZ27" s="7" t="str">
        <f t="shared" si="45"/>
        <v/>
      </c>
      <c r="BA27" s="7" t="str">
        <f t="shared" si="46"/>
        <v/>
      </c>
      <c r="BB27" s="7" t="str">
        <f t="shared" si="47"/>
        <v/>
      </c>
      <c r="BC27" s="7" t="str">
        <f t="shared" si="48"/>
        <v/>
      </c>
      <c r="BD27" s="7">
        <f t="shared" si="49"/>
        <v>1.8832391713747645E-3</v>
      </c>
      <c r="BE27" s="7" t="str">
        <f t="shared" si="50"/>
        <v/>
      </c>
      <c r="BF27" s="7">
        <f t="shared" si="51"/>
        <v>1.3182674199623353E-2</v>
      </c>
      <c r="BG27" s="7">
        <f t="shared" si="52"/>
        <v>3.766478342749529E-3</v>
      </c>
      <c r="BH27" s="7">
        <f t="shared" si="53"/>
        <v>1.8832391713747645E-3</v>
      </c>
      <c r="BI27" s="7" t="str">
        <f t="shared" si="54"/>
        <v/>
      </c>
      <c r="BJ27" s="7">
        <f t="shared" si="55"/>
        <v>4.7080979284369112E-3</v>
      </c>
      <c r="BK27" s="7">
        <f t="shared" si="56"/>
        <v>9.4161958568738226E-4</v>
      </c>
      <c r="BL27" s="7">
        <f t="shared" si="57"/>
        <v>3.2015065913370999E-2</v>
      </c>
      <c r="BM27">
        <v>2025</v>
      </c>
      <c r="BN27" s="10">
        <v>45768</v>
      </c>
      <c r="BO27" s="4"/>
      <c r="BP27" s="4"/>
      <c r="BQ27" s="4">
        <v>1</v>
      </c>
      <c r="BR27" s="4"/>
      <c r="BS27" s="4"/>
      <c r="BT27" s="4"/>
      <c r="BU27" s="4"/>
      <c r="BV27" s="4">
        <v>1</v>
      </c>
      <c r="BW27" s="4"/>
      <c r="BX27" s="4"/>
      <c r="BY27" s="4"/>
      <c r="BZ27" s="4"/>
      <c r="CA27" s="4"/>
      <c r="CB27" s="4"/>
      <c r="CC27" s="4"/>
      <c r="CD27" s="4"/>
      <c r="CE27" s="4"/>
      <c r="CF27" s="4">
        <v>1</v>
      </c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U27" s="4"/>
      <c r="CV27" s="4"/>
      <c r="CW27" s="4"/>
      <c r="CY27">
        <v>2025</v>
      </c>
      <c r="CZ27" s="10">
        <v>45788</v>
      </c>
      <c r="DA27">
        <v>1</v>
      </c>
      <c r="DG27">
        <v>1</v>
      </c>
      <c r="DN27">
        <v>2</v>
      </c>
      <c r="DO27">
        <v>1</v>
      </c>
      <c r="DS27">
        <v>1</v>
      </c>
      <c r="EH27" s="10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66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</row>
    <row r="28" spans="1:174" ht="14.25">
      <c r="A28" s="101">
        <v>2025</v>
      </c>
      <c r="B28" s="101" t="s">
        <v>12</v>
      </c>
      <c r="C28" s="101">
        <v>612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1"/>
      <c r="V28" s="102"/>
      <c r="W28" s="102"/>
      <c r="X28" s="102"/>
      <c r="Y28" s="102"/>
      <c r="Z28" s="102"/>
      <c r="AA28" s="102"/>
      <c r="AB28" s="102"/>
      <c r="AC28" s="102">
        <v>48</v>
      </c>
      <c r="AD28" s="102">
        <v>18</v>
      </c>
      <c r="AE28" s="102">
        <v>1</v>
      </c>
      <c r="AF28" s="102">
        <v>2</v>
      </c>
      <c r="AG28" s="102"/>
      <c r="AH28" s="102">
        <v>4</v>
      </c>
      <c r="AI28" s="102">
        <v>1</v>
      </c>
      <c r="AJ28" s="4">
        <f t="shared" si="3"/>
        <v>74</v>
      </c>
      <c r="AL28" s="7" t="str">
        <f t="shared" si="31"/>
        <v/>
      </c>
      <c r="AM28" s="7" t="str">
        <f t="shared" si="32"/>
        <v/>
      </c>
      <c r="AN28" s="7" t="str">
        <f t="shared" si="33"/>
        <v/>
      </c>
      <c r="AO28" s="7" t="str">
        <f t="shared" si="34"/>
        <v/>
      </c>
      <c r="AP28" s="7" t="str">
        <f t="shared" si="35"/>
        <v/>
      </c>
      <c r="AQ28" s="7" t="str">
        <f t="shared" si="36"/>
        <v/>
      </c>
      <c r="AR28" s="7" t="str">
        <f t="shared" si="37"/>
        <v/>
      </c>
      <c r="AS28" s="7" t="str">
        <f t="shared" si="38"/>
        <v/>
      </c>
      <c r="AT28" s="7" t="str">
        <f t="shared" si="39"/>
        <v/>
      </c>
      <c r="AU28" s="7" t="str">
        <f t="shared" si="40"/>
        <v/>
      </c>
      <c r="AV28" s="7" t="str">
        <f t="shared" si="41"/>
        <v/>
      </c>
      <c r="AW28" s="7" t="str">
        <f t="shared" si="42"/>
        <v/>
      </c>
      <c r="AX28" s="7" t="str">
        <f t="shared" si="43"/>
        <v/>
      </c>
      <c r="AY28" s="7" t="str">
        <f t="shared" si="44"/>
        <v/>
      </c>
      <c r="AZ28" s="7" t="str">
        <f t="shared" si="45"/>
        <v/>
      </c>
      <c r="BA28" s="7" t="str">
        <f t="shared" si="46"/>
        <v/>
      </c>
      <c r="BB28" s="7" t="str">
        <f t="shared" si="47"/>
        <v/>
      </c>
      <c r="BC28" s="7" t="str">
        <f t="shared" si="48"/>
        <v/>
      </c>
      <c r="BD28" s="7" t="str">
        <f t="shared" si="49"/>
        <v/>
      </c>
      <c r="BE28" s="7">
        <f t="shared" si="50"/>
        <v>7.8431372549019607E-2</v>
      </c>
      <c r="BF28" s="7">
        <f t="shared" si="51"/>
        <v>2.9411764705882353E-2</v>
      </c>
      <c r="BG28" s="7">
        <f t="shared" si="52"/>
        <v>1.6339869281045752E-3</v>
      </c>
      <c r="BH28" s="7">
        <f t="shared" si="53"/>
        <v>3.2679738562091504E-3</v>
      </c>
      <c r="BI28" s="7" t="str">
        <f t="shared" si="54"/>
        <v/>
      </c>
      <c r="BJ28" s="7">
        <f t="shared" si="55"/>
        <v>6.5359477124183009E-3</v>
      </c>
      <c r="BK28" s="7">
        <f t="shared" si="56"/>
        <v>1.6339869281045752E-3</v>
      </c>
      <c r="BL28" s="7">
        <f t="shared" si="57"/>
        <v>0.12091503267973856</v>
      </c>
      <c r="BM28">
        <v>2025</v>
      </c>
      <c r="BN28" s="10">
        <v>45769</v>
      </c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>
        <v>1</v>
      </c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U28" s="4"/>
      <c r="CV28" s="4"/>
      <c r="CW28" s="4"/>
      <c r="CY28">
        <v>2025</v>
      </c>
      <c r="CZ28" s="10">
        <v>45789</v>
      </c>
      <c r="DA28">
        <v>1</v>
      </c>
      <c r="DG28">
        <v>2</v>
      </c>
      <c r="DP28">
        <v>1</v>
      </c>
      <c r="DS28">
        <v>1</v>
      </c>
      <c r="EH28" s="10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66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</row>
    <row r="29" spans="1:174" ht="14.25">
      <c r="A29" s="101">
        <v>2025</v>
      </c>
      <c r="B29" s="101" t="s">
        <v>249</v>
      </c>
      <c r="C29" s="101">
        <v>28</v>
      </c>
      <c r="D29" s="102"/>
      <c r="E29" s="102"/>
      <c r="F29" s="102"/>
      <c r="G29" s="101"/>
      <c r="H29" s="101"/>
      <c r="I29" s="102"/>
      <c r="J29" s="101"/>
      <c r="K29" s="102">
        <v>1</v>
      </c>
      <c r="L29" s="102"/>
      <c r="M29" s="101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4">
        <f t="shared" si="3"/>
        <v>1</v>
      </c>
      <c r="AL29" s="7" t="str">
        <f t="shared" si="31"/>
        <v/>
      </c>
      <c r="AM29" s="7" t="str">
        <f t="shared" si="32"/>
        <v/>
      </c>
      <c r="AN29" s="7" t="str">
        <f t="shared" si="33"/>
        <v/>
      </c>
      <c r="AO29" s="7">
        <f t="shared" si="34"/>
        <v>3.5714285714285712E-2</v>
      </c>
      <c r="AP29" s="7" t="str">
        <f t="shared" si="35"/>
        <v/>
      </c>
      <c r="AQ29" s="7" t="str">
        <f t="shared" si="36"/>
        <v/>
      </c>
      <c r="AR29" s="7" t="str">
        <f t="shared" si="37"/>
        <v/>
      </c>
      <c r="AS29" s="7" t="str">
        <f t="shared" si="38"/>
        <v/>
      </c>
      <c r="AT29" s="7" t="str">
        <f t="shared" si="39"/>
        <v/>
      </c>
      <c r="AU29" s="7" t="str">
        <f t="shared" si="40"/>
        <v/>
      </c>
      <c r="AV29" s="7" t="str">
        <f t="shared" si="41"/>
        <v/>
      </c>
      <c r="AW29" s="7" t="str">
        <f t="shared" si="42"/>
        <v/>
      </c>
      <c r="AX29" s="7" t="str">
        <f t="shared" si="43"/>
        <v/>
      </c>
      <c r="AY29" s="7" t="str">
        <f t="shared" si="44"/>
        <v/>
      </c>
      <c r="AZ29" s="7" t="str">
        <f t="shared" si="45"/>
        <v/>
      </c>
      <c r="BA29" s="7" t="str">
        <f t="shared" si="46"/>
        <v/>
      </c>
      <c r="BB29" s="7" t="str">
        <f t="shared" si="47"/>
        <v/>
      </c>
      <c r="BC29" s="7" t="str">
        <f t="shared" si="48"/>
        <v/>
      </c>
      <c r="BD29" s="7" t="str">
        <f t="shared" si="49"/>
        <v/>
      </c>
      <c r="BE29" s="7" t="str">
        <f t="shared" si="50"/>
        <v/>
      </c>
      <c r="BF29" s="7" t="str">
        <f t="shared" si="51"/>
        <v/>
      </c>
      <c r="BG29" s="7" t="str">
        <f t="shared" si="52"/>
        <v/>
      </c>
      <c r="BH29" s="7" t="str">
        <f t="shared" si="53"/>
        <v/>
      </c>
      <c r="BI29" s="7" t="str">
        <f t="shared" si="54"/>
        <v/>
      </c>
      <c r="BJ29" s="7" t="str">
        <f t="shared" si="55"/>
        <v/>
      </c>
      <c r="BK29" s="7" t="str">
        <f t="shared" si="56"/>
        <v/>
      </c>
      <c r="BL29" s="7">
        <f t="shared" si="57"/>
        <v>3.5714285714285712E-2</v>
      </c>
      <c r="BM29">
        <v>2025</v>
      </c>
      <c r="BN29" s="10">
        <v>45770</v>
      </c>
      <c r="BO29" s="4"/>
      <c r="BP29" s="4">
        <v>1</v>
      </c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>
        <v>1</v>
      </c>
      <c r="CB29" s="4">
        <v>1</v>
      </c>
      <c r="CC29" s="4">
        <v>1</v>
      </c>
      <c r="CD29" s="4"/>
      <c r="CE29" s="4"/>
      <c r="CF29" s="4"/>
      <c r="CG29" s="4">
        <v>1</v>
      </c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U29" s="4"/>
      <c r="CV29" s="4"/>
      <c r="CW29" s="4"/>
      <c r="CY29">
        <v>2025</v>
      </c>
      <c r="CZ29" s="10">
        <v>45790</v>
      </c>
      <c r="DO29">
        <v>1</v>
      </c>
      <c r="DR29">
        <v>1</v>
      </c>
      <c r="EH29" s="10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66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</row>
    <row r="30" spans="1:174" ht="14.25">
      <c r="A30" s="101">
        <v>2025</v>
      </c>
      <c r="B30" s="101" t="s">
        <v>47</v>
      </c>
      <c r="C30" s="101">
        <v>1204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>
        <v>1</v>
      </c>
      <c r="N30" s="102">
        <v>11</v>
      </c>
      <c r="O30" s="102">
        <v>128</v>
      </c>
      <c r="P30" s="102"/>
      <c r="Q30" s="102"/>
      <c r="R30" s="102"/>
      <c r="S30" s="102">
        <v>10</v>
      </c>
      <c r="T30" s="102">
        <v>1</v>
      </c>
      <c r="U30" s="102"/>
      <c r="V30" s="102">
        <v>12</v>
      </c>
      <c r="W30" s="102"/>
      <c r="X30" s="102"/>
      <c r="Y30" s="102"/>
      <c r="Z30" s="102"/>
      <c r="AA30" s="102"/>
      <c r="AB30" s="102">
        <v>1</v>
      </c>
      <c r="AC30" s="102"/>
      <c r="AD30" s="101">
        <v>24</v>
      </c>
      <c r="AE30" s="102"/>
      <c r="AF30" s="102">
        <v>1</v>
      </c>
      <c r="AG30" s="102">
        <v>1</v>
      </c>
      <c r="AH30" s="102">
        <v>1</v>
      </c>
      <c r="AI30" s="102">
        <v>2</v>
      </c>
      <c r="AJ30" s="4">
        <f t="shared" si="3"/>
        <v>193</v>
      </c>
      <c r="AL30" s="7" t="str">
        <f t="shared" si="31"/>
        <v/>
      </c>
      <c r="AM30" s="7" t="str">
        <f t="shared" si="32"/>
        <v/>
      </c>
      <c r="AN30" s="7" t="str">
        <f t="shared" si="33"/>
        <v/>
      </c>
      <c r="AO30" s="7" t="str">
        <f t="shared" si="34"/>
        <v/>
      </c>
      <c r="AP30" s="7" t="str">
        <f t="shared" si="35"/>
        <v/>
      </c>
      <c r="AQ30" s="7">
        <f t="shared" si="36"/>
        <v>8.3056478405315617E-4</v>
      </c>
      <c r="AR30" s="7">
        <f t="shared" si="37"/>
        <v>9.1362126245847185E-3</v>
      </c>
      <c r="AS30" s="7">
        <f t="shared" si="38"/>
        <v>0.10631229235880399</v>
      </c>
      <c r="AT30" s="7" t="str">
        <f t="shared" si="39"/>
        <v/>
      </c>
      <c r="AU30" s="7" t="str">
        <f t="shared" si="40"/>
        <v/>
      </c>
      <c r="AV30" s="7" t="str">
        <f t="shared" si="41"/>
        <v/>
      </c>
      <c r="AW30" s="7">
        <f t="shared" si="42"/>
        <v>8.3056478405315621E-3</v>
      </c>
      <c r="AX30" s="7">
        <f t="shared" si="43"/>
        <v>8.3056478405315617E-4</v>
      </c>
      <c r="AY30" s="7" t="str">
        <f t="shared" si="44"/>
        <v/>
      </c>
      <c r="AZ30" s="7" t="str">
        <f t="shared" si="45"/>
        <v/>
      </c>
      <c r="BA30" s="7" t="str">
        <f t="shared" si="46"/>
        <v/>
      </c>
      <c r="BB30" s="7" t="str">
        <f t="shared" si="47"/>
        <v/>
      </c>
      <c r="BC30" s="7" t="str">
        <f t="shared" si="48"/>
        <v/>
      </c>
      <c r="BD30" s="7">
        <f t="shared" si="49"/>
        <v>8.3056478405315617E-4</v>
      </c>
      <c r="BE30" s="7" t="str">
        <f t="shared" si="50"/>
        <v/>
      </c>
      <c r="BF30" s="7">
        <f t="shared" si="51"/>
        <v>1.9933554817275746E-2</v>
      </c>
      <c r="BG30" s="7" t="str">
        <f t="shared" si="52"/>
        <v/>
      </c>
      <c r="BH30" s="7">
        <f t="shared" si="53"/>
        <v>8.3056478405315617E-4</v>
      </c>
      <c r="BI30" s="7">
        <f t="shared" si="54"/>
        <v>8.3056478405315617E-4</v>
      </c>
      <c r="BJ30" s="7">
        <f t="shared" si="55"/>
        <v>8.3056478405315617E-4</v>
      </c>
      <c r="BK30" s="7">
        <f t="shared" si="56"/>
        <v>1.6611295681063123E-3</v>
      </c>
      <c r="BL30" s="7">
        <f t="shared" si="57"/>
        <v>0.16029900332225913</v>
      </c>
      <c r="BM30">
        <v>2025</v>
      </c>
      <c r="BN30" s="10">
        <v>45771</v>
      </c>
      <c r="BO30" s="4"/>
      <c r="BP30" s="4"/>
      <c r="BQ30" s="4"/>
      <c r="BR30" s="4">
        <v>1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>
        <v>1</v>
      </c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U30" s="4"/>
      <c r="CV30" s="4"/>
      <c r="CW30" s="4"/>
      <c r="CY30">
        <v>2025</v>
      </c>
      <c r="CZ30" s="10">
        <v>45791</v>
      </c>
      <c r="DA30">
        <v>1</v>
      </c>
      <c r="EH30" s="10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66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</row>
    <row r="31" spans="1:174" ht="14.25">
      <c r="A31" s="101">
        <v>2025</v>
      </c>
      <c r="B31" s="101" t="s">
        <v>23</v>
      </c>
      <c r="C31" s="101">
        <v>1198</v>
      </c>
      <c r="D31" s="102"/>
      <c r="E31" s="102"/>
      <c r="F31" s="102"/>
      <c r="G31" s="102"/>
      <c r="H31" s="102"/>
      <c r="I31" s="101"/>
      <c r="J31" s="101"/>
      <c r="K31" s="102"/>
      <c r="L31" s="102"/>
      <c r="M31" s="102"/>
      <c r="N31" s="102"/>
      <c r="O31" s="102"/>
      <c r="P31" s="102">
        <v>161</v>
      </c>
      <c r="Q31" s="102"/>
      <c r="R31" s="102"/>
      <c r="S31" s="102">
        <v>3</v>
      </c>
      <c r="T31" s="102"/>
      <c r="U31" s="102">
        <v>1</v>
      </c>
      <c r="V31" s="102">
        <v>2</v>
      </c>
      <c r="W31" s="102"/>
      <c r="X31" s="102"/>
      <c r="Y31" s="102"/>
      <c r="Z31" s="102"/>
      <c r="AA31" s="102"/>
      <c r="AB31" s="102"/>
      <c r="AC31" s="102"/>
      <c r="AD31" s="102">
        <v>14</v>
      </c>
      <c r="AE31" s="102"/>
      <c r="AF31" s="102">
        <v>1</v>
      </c>
      <c r="AG31" s="102"/>
      <c r="AH31" s="102">
        <v>1</v>
      </c>
      <c r="AI31" s="102"/>
      <c r="AJ31" s="4">
        <f t="shared" si="3"/>
        <v>183</v>
      </c>
      <c r="AL31" s="7" t="str">
        <f t="shared" si="31"/>
        <v/>
      </c>
      <c r="AM31" s="7" t="str">
        <f t="shared" si="32"/>
        <v/>
      </c>
      <c r="AN31" s="7" t="str">
        <f t="shared" si="33"/>
        <v/>
      </c>
      <c r="AO31" s="7" t="str">
        <f t="shared" si="34"/>
        <v/>
      </c>
      <c r="AP31" s="7" t="str">
        <f t="shared" si="35"/>
        <v/>
      </c>
      <c r="AQ31" s="7" t="str">
        <f t="shared" si="36"/>
        <v/>
      </c>
      <c r="AR31" s="7" t="str">
        <f t="shared" si="37"/>
        <v/>
      </c>
      <c r="AS31" s="7" t="str">
        <f t="shared" si="38"/>
        <v/>
      </c>
      <c r="AT31" s="7">
        <f t="shared" si="39"/>
        <v>0.13439065108514189</v>
      </c>
      <c r="AU31" s="7" t="str">
        <f t="shared" si="40"/>
        <v/>
      </c>
      <c r="AV31" s="7" t="str">
        <f t="shared" si="41"/>
        <v/>
      </c>
      <c r="AW31" s="7">
        <f t="shared" si="42"/>
        <v>2.5041736227045075E-3</v>
      </c>
      <c r="AX31" s="7" t="str">
        <f t="shared" si="43"/>
        <v/>
      </c>
      <c r="AY31" s="7">
        <f t="shared" si="44"/>
        <v>8.3472454090150253E-4</v>
      </c>
      <c r="AZ31" s="7" t="str">
        <f t="shared" si="45"/>
        <v/>
      </c>
      <c r="BA31" s="7" t="str">
        <f t="shared" si="46"/>
        <v/>
      </c>
      <c r="BB31" s="7" t="str">
        <f t="shared" si="47"/>
        <v/>
      </c>
      <c r="BC31" s="7" t="str">
        <f t="shared" si="48"/>
        <v/>
      </c>
      <c r="BD31" s="7" t="str">
        <f t="shared" si="49"/>
        <v/>
      </c>
      <c r="BE31" s="7" t="str">
        <f t="shared" si="50"/>
        <v/>
      </c>
      <c r="BF31" s="7">
        <f t="shared" si="51"/>
        <v>1.1686143572621035E-2</v>
      </c>
      <c r="BG31" s="7" t="str">
        <f t="shared" si="52"/>
        <v/>
      </c>
      <c r="BH31" s="7">
        <f t="shared" si="53"/>
        <v>8.3472454090150253E-4</v>
      </c>
      <c r="BI31" s="7" t="str">
        <f t="shared" si="54"/>
        <v/>
      </c>
      <c r="BJ31" s="7">
        <f t="shared" si="55"/>
        <v>8.3472454090150253E-4</v>
      </c>
      <c r="BK31" s="7" t="str">
        <f t="shared" si="56"/>
        <v/>
      </c>
      <c r="BL31" s="7">
        <f t="shared" si="57"/>
        <v>0.15275459098497496</v>
      </c>
      <c r="BM31">
        <v>2025</v>
      </c>
      <c r="BN31" s="10">
        <v>45772</v>
      </c>
      <c r="BO31" s="4"/>
      <c r="BP31" s="4">
        <v>1</v>
      </c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>
        <v>2</v>
      </c>
      <c r="CD31" s="4"/>
      <c r="CE31" s="4"/>
      <c r="CF31" s="4"/>
      <c r="CG31" s="4">
        <v>1</v>
      </c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U31" s="4"/>
      <c r="CV31" s="4"/>
      <c r="CW31" s="4"/>
      <c r="CY31">
        <v>2025</v>
      </c>
      <c r="CZ31" s="10">
        <v>45793</v>
      </c>
      <c r="DD31">
        <v>1</v>
      </c>
      <c r="EH31" s="10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66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</row>
    <row r="32" spans="1:174" ht="14.25">
      <c r="A32" s="101">
        <v>2025</v>
      </c>
      <c r="B32" s="101" t="s">
        <v>25</v>
      </c>
      <c r="C32" s="101">
        <v>800</v>
      </c>
      <c r="D32" s="102"/>
      <c r="E32" s="102"/>
      <c r="F32" s="102"/>
      <c r="G32" s="102"/>
      <c r="H32" s="102"/>
      <c r="I32" s="102"/>
      <c r="J32" s="102"/>
      <c r="K32" s="102">
        <v>19</v>
      </c>
      <c r="L32" s="102"/>
      <c r="M32" s="102">
        <v>97</v>
      </c>
      <c r="N32" s="102"/>
      <c r="O32" s="102">
        <v>1</v>
      </c>
      <c r="P32" s="102"/>
      <c r="Q32" s="101"/>
      <c r="R32" s="101"/>
      <c r="S32" s="102">
        <v>4</v>
      </c>
      <c r="T32" s="102"/>
      <c r="U32" s="102"/>
      <c r="V32" s="102">
        <v>12</v>
      </c>
      <c r="W32" s="102"/>
      <c r="X32" s="102"/>
      <c r="Y32" s="102"/>
      <c r="Z32" s="102"/>
      <c r="AA32" s="102"/>
      <c r="AB32" s="102"/>
      <c r="AC32" s="102"/>
      <c r="AD32" s="102">
        <v>11</v>
      </c>
      <c r="AE32" s="102"/>
      <c r="AF32" s="102">
        <v>1</v>
      </c>
      <c r="AG32" s="102">
        <v>1</v>
      </c>
      <c r="AH32" s="102">
        <v>3</v>
      </c>
      <c r="AI32" s="102"/>
      <c r="AJ32" s="4">
        <f t="shared" si="3"/>
        <v>149</v>
      </c>
      <c r="AL32" s="7" t="str">
        <f t="shared" si="31"/>
        <v/>
      </c>
      <c r="AM32" s="7" t="str">
        <f t="shared" si="32"/>
        <v/>
      </c>
      <c r="AN32" s="7" t="str">
        <f t="shared" si="33"/>
        <v/>
      </c>
      <c r="AO32" s="7">
        <f t="shared" si="34"/>
        <v>2.375E-2</v>
      </c>
      <c r="AP32" s="7" t="str">
        <f t="shared" si="35"/>
        <v/>
      </c>
      <c r="AQ32" s="7">
        <f t="shared" si="36"/>
        <v>0.12125</v>
      </c>
      <c r="AR32" s="7" t="str">
        <f t="shared" si="37"/>
        <v/>
      </c>
      <c r="AS32" s="7">
        <f t="shared" si="38"/>
        <v>1.25E-3</v>
      </c>
      <c r="AT32" s="7" t="str">
        <f t="shared" si="39"/>
        <v/>
      </c>
      <c r="AU32" s="7" t="str">
        <f t="shared" si="40"/>
        <v/>
      </c>
      <c r="AV32" s="7" t="str">
        <f t="shared" si="41"/>
        <v/>
      </c>
      <c r="AW32" s="7">
        <f t="shared" si="42"/>
        <v>5.0000000000000001E-3</v>
      </c>
      <c r="AX32" s="7" t="str">
        <f t="shared" si="43"/>
        <v/>
      </c>
      <c r="AY32" s="7" t="str">
        <f t="shared" si="44"/>
        <v/>
      </c>
      <c r="AZ32" s="7" t="str">
        <f t="shared" si="45"/>
        <v/>
      </c>
      <c r="BA32" s="7" t="str">
        <f t="shared" si="46"/>
        <v/>
      </c>
      <c r="BB32" s="7" t="str">
        <f t="shared" si="47"/>
        <v/>
      </c>
      <c r="BC32" s="7" t="str">
        <f t="shared" si="48"/>
        <v/>
      </c>
      <c r="BD32" s="7" t="str">
        <f t="shared" si="49"/>
        <v/>
      </c>
      <c r="BE32" s="7" t="str">
        <f t="shared" si="50"/>
        <v/>
      </c>
      <c r="BF32" s="7">
        <f t="shared" si="51"/>
        <v>1.375E-2</v>
      </c>
      <c r="BG32" s="7" t="str">
        <f t="shared" si="52"/>
        <v/>
      </c>
      <c r="BH32" s="7">
        <f t="shared" si="53"/>
        <v>1.25E-3</v>
      </c>
      <c r="BI32" s="7">
        <f t="shared" si="54"/>
        <v>1.25E-3</v>
      </c>
      <c r="BJ32" s="7">
        <f t="shared" si="55"/>
        <v>3.7499999999999999E-3</v>
      </c>
      <c r="BK32" s="7" t="str">
        <f t="shared" si="56"/>
        <v/>
      </c>
      <c r="BL32" s="7">
        <f t="shared" si="57"/>
        <v>0.18625</v>
      </c>
      <c r="BM32">
        <v>2025</v>
      </c>
      <c r="BN32" s="10">
        <v>45773</v>
      </c>
      <c r="BO32" s="4">
        <v>1</v>
      </c>
      <c r="BP32" s="4"/>
      <c r="BQ32" s="4"/>
      <c r="BR32" s="4"/>
      <c r="BS32" s="4"/>
      <c r="BT32" s="4"/>
      <c r="BU32" s="4">
        <v>1</v>
      </c>
      <c r="BV32" s="4"/>
      <c r="BW32" s="4"/>
      <c r="BX32" s="4"/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U32" s="4"/>
      <c r="CV32" s="4"/>
      <c r="CW32" s="4"/>
      <c r="CY32">
        <v>2025</v>
      </c>
      <c r="CZ32" s="10">
        <v>45794</v>
      </c>
      <c r="DG32">
        <v>1</v>
      </c>
      <c r="DI32">
        <v>1</v>
      </c>
      <c r="DM32">
        <v>1</v>
      </c>
      <c r="EH32" s="10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66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</row>
    <row r="33" spans="1:174" ht="14.25">
      <c r="A33" s="101">
        <v>2025</v>
      </c>
      <c r="B33" s="101" t="s">
        <v>152</v>
      </c>
      <c r="C33" s="101">
        <v>942</v>
      </c>
      <c r="D33" s="102"/>
      <c r="E33" s="102"/>
      <c r="F33" s="102"/>
      <c r="G33" s="102"/>
      <c r="H33" s="102"/>
      <c r="I33" s="102"/>
      <c r="J33" s="102"/>
      <c r="K33" s="102">
        <v>4</v>
      </c>
      <c r="L33" s="102"/>
      <c r="M33" s="102">
        <v>44</v>
      </c>
      <c r="N33" s="102"/>
      <c r="O33" s="102">
        <v>1</v>
      </c>
      <c r="P33" s="102"/>
      <c r="Q33" s="102"/>
      <c r="R33" s="102"/>
      <c r="S33" s="101">
        <v>12</v>
      </c>
      <c r="T33" s="102"/>
      <c r="U33" s="101"/>
      <c r="V33" s="102">
        <v>13</v>
      </c>
      <c r="W33" s="102"/>
      <c r="X33" s="102"/>
      <c r="Y33" s="102"/>
      <c r="Z33" s="102"/>
      <c r="AA33" s="102"/>
      <c r="AB33" s="102"/>
      <c r="AC33" s="101"/>
      <c r="AD33" s="101">
        <v>28</v>
      </c>
      <c r="AE33" s="102"/>
      <c r="AF33" s="102"/>
      <c r="AG33" s="102"/>
      <c r="AH33" s="102">
        <v>4</v>
      </c>
      <c r="AI33" s="102"/>
      <c r="AJ33" s="4">
        <f t="shared" si="3"/>
        <v>106</v>
      </c>
      <c r="AL33" s="7" t="str">
        <f t="shared" si="31"/>
        <v/>
      </c>
      <c r="AM33" s="7" t="str">
        <f t="shared" si="32"/>
        <v/>
      </c>
      <c r="AN33" s="7" t="str">
        <f t="shared" si="33"/>
        <v/>
      </c>
      <c r="AO33" s="7">
        <f t="shared" si="34"/>
        <v>4.246284501061571E-3</v>
      </c>
      <c r="AP33" s="7" t="str">
        <f t="shared" si="35"/>
        <v/>
      </c>
      <c r="AQ33" s="7">
        <f t="shared" si="36"/>
        <v>4.6709129511677279E-2</v>
      </c>
      <c r="AR33" s="7" t="str">
        <f t="shared" si="37"/>
        <v/>
      </c>
      <c r="AS33" s="7">
        <f t="shared" si="38"/>
        <v>1.0615711252653928E-3</v>
      </c>
      <c r="AT33" s="7" t="str">
        <f t="shared" si="39"/>
        <v/>
      </c>
      <c r="AU33" s="7" t="str">
        <f t="shared" si="40"/>
        <v/>
      </c>
      <c r="AV33" s="7" t="str">
        <f t="shared" si="41"/>
        <v/>
      </c>
      <c r="AW33" s="7">
        <f t="shared" si="42"/>
        <v>1.2738853503184714E-2</v>
      </c>
      <c r="AX33" s="7" t="str">
        <f t="shared" si="43"/>
        <v/>
      </c>
      <c r="AY33" s="7" t="str">
        <f t="shared" si="44"/>
        <v/>
      </c>
      <c r="AZ33" s="7" t="str">
        <f t="shared" si="45"/>
        <v/>
      </c>
      <c r="BA33" s="7" t="str">
        <f t="shared" si="46"/>
        <v/>
      </c>
      <c r="BB33" s="7" t="str">
        <f t="shared" si="47"/>
        <v/>
      </c>
      <c r="BC33" s="7" t="str">
        <f t="shared" si="48"/>
        <v/>
      </c>
      <c r="BD33" s="7" t="str">
        <f t="shared" si="49"/>
        <v/>
      </c>
      <c r="BE33" s="7" t="str">
        <f t="shared" si="50"/>
        <v/>
      </c>
      <c r="BF33" s="7">
        <f t="shared" si="51"/>
        <v>2.9723991507430998E-2</v>
      </c>
      <c r="BG33" s="7" t="str">
        <f t="shared" si="52"/>
        <v/>
      </c>
      <c r="BH33" s="7" t="str">
        <f t="shared" si="53"/>
        <v/>
      </c>
      <c r="BI33" s="7" t="str">
        <f t="shared" si="54"/>
        <v/>
      </c>
      <c r="BJ33" s="7">
        <f t="shared" si="55"/>
        <v>4.246284501061571E-3</v>
      </c>
      <c r="BK33" s="7" t="str">
        <f t="shared" si="56"/>
        <v/>
      </c>
      <c r="BL33" s="7">
        <f t="shared" si="57"/>
        <v>0.11252653927813164</v>
      </c>
      <c r="BM33">
        <v>2025</v>
      </c>
      <c r="BN33" s="10">
        <v>45774</v>
      </c>
      <c r="BO33" s="4"/>
      <c r="BP33" s="4"/>
      <c r="BQ33" s="4"/>
      <c r="BR33" s="4"/>
      <c r="BS33" s="4"/>
      <c r="BT33" s="4"/>
      <c r="BU33" s="4">
        <v>1</v>
      </c>
      <c r="BV33" s="4">
        <v>1</v>
      </c>
      <c r="BW33" s="4"/>
      <c r="BX33" s="4">
        <v>1</v>
      </c>
      <c r="BY33" s="4"/>
      <c r="BZ33" s="4">
        <v>2</v>
      </c>
      <c r="CA33" s="4">
        <v>1</v>
      </c>
      <c r="CB33" s="4">
        <v>1</v>
      </c>
      <c r="CC33" s="4"/>
      <c r="CD33" s="4">
        <v>1</v>
      </c>
      <c r="CE33" s="4"/>
      <c r="CF33" s="4">
        <v>1</v>
      </c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U33" s="4"/>
      <c r="CV33" s="4"/>
      <c r="CW33" s="4"/>
      <c r="CY33">
        <v>2025</v>
      </c>
      <c r="CZ33" s="10">
        <v>45795</v>
      </c>
      <c r="DA33">
        <v>1</v>
      </c>
      <c r="DG33">
        <v>1</v>
      </c>
      <c r="DK33">
        <v>1</v>
      </c>
      <c r="DO33">
        <v>1</v>
      </c>
      <c r="EH33" s="10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</row>
    <row r="34" spans="1:174" ht="14.25">
      <c r="A34" s="101">
        <v>2025</v>
      </c>
      <c r="B34" s="101" t="s">
        <v>150</v>
      </c>
      <c r="C34" s="101">
        <v>995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1">
        <v>29</v>
      </c>
      <c r="N34" s="102"/>
      <c r="O34" s="102"/>
      <c r="P34" s="102"/>
      <c r="Q34" s="102"/>
      <c r="R34" s="102"/>
      <c r="S34" s="102">
        <v>5</v>
      </c>
      <c r="T34" s="102"/>
      <c r="U34" s="102"/>
      <c r="V34" s="102">
        <v>10</v>
      </c>
      <c r="W34" s="102"/>
      <c r="X34" s="102"/>
      <c r="Y34" s="102"/>
      <c r="Z34" s="102"/>
      <c r="AA34" s="102"/>
      <c r="AB34" s="102"/>
      <c r="AC34" s="102"/>
      <c r="AD34" s="102">
        <v>15</v>
      </c>
      <c r="AE34" s="102">
        <v>1</v>
      </c>
      <c r="AF34" s="102"/>
      <c r="AG34" s="102"/>
      <c r="AH34" s="102"/>
      <c r="AI34" s="102">
        <v>1</v>
      </c>
      <c r="AJ34" s="4">
        <f t="shared" si="3"/>
        <v>61</v>
      </c>
      <c r="AL34" s="7" t="str">
        <f t="shared" si="31"/>
        <v/>
      </c>
      <c r="AM34" s="7" t="str">
        <f t="shared" si="32"/>
        <v/>
      </c>
      <c r="AN34" s="7" t="str">
        <f t="shared" si="33"/>
        <v/>
      </c>
      <c r="AO34" s="7" t="str">
        <f t="shared" si="34"/>
        <v/>
      </c>
      <c r="AP34" s="7" t="str">
        <f t="shared" si="35"/>
        <v/>
      </c>
      <c r="AQ34" s="7">
        <f t="shared" si="36"/>
        <v>2.914572864321608E-2</v>
      </c>
      <c r="AR34" s="7" t="str">
        <f t="shared" si="37"/>
        <v/>
      </c>
      <c r="AS34" s="7" t="str">
        <f t="shared" si="38"/>
        <v/>
      </c>
      <c r="AT34" s="7" t="str">
        <f t="shared" si="39"/>
        <v/>
      </c>
      <c r="AU34" s="7" t="str">
        <f t="shared" si="40"/>
        <v/>
      </c>
      <c r="AV34" s="7" t="str">
        <f t="shared" si="41"/>
        <v/>
      </c>
      <c r="AW34" s="7">
        <f t="shared" si="42"/>
        <v>5.0251256281407036E-3</v>
      </c>
      <c r="AX34" s="7" t="str">
        <f t="shared" si="43"/>
        <v/>
      </c>
      <c r="AY34" s="7" t="str">
        <f t="shared" si="44"/>
        <v/>
      </c>
      <c r="AZ34" s="7" t="str">
        <f t="shared" si="45"/>
        <v/>
      </c>
      <c r="BA34" s="7" t="str">
        <f t="shared" si="46"/>
        <v/>
      </c>
      <c r="BB34" s="7" t="str">
        <f t="shared" si="47"/>
        <v/>
      </c>
      <c r="BC34" s="7" t="str">
        <f t="shared" si="48"/>
        <v/>
      </c>
      <c r="BD34" s="7" t="str">
        <f t="shared" si="49"/>
        <v/>
      </c>
      <c r="BE34" s="7" t="str">
        <f t="shared" si="50"/>
        <v/>
      </c>
      <c r="BF34" s="7">
        <f t="shared" si="51"/>
        <v>1.507537688442211E-2</v>
      </c>
      <c r="BG34" s="7">
        <f t="shared" si="52"/>
        <v>1.0050251256281408E-3</v>
      </c>
      <c r="BH34" s="7" t="str">
        <f t="shared" si="53"/>
        <v/>
      </c>
      <c r="BI34" s="7" t="str">
        <f t="shared" si="54"/>
        <v/>
      </c>
      <c r="BJ34" s="7" t="str">
        <f t="shared" si="55"/>
        <v/>
      </c>
      <c r="BK34" s="7">
        <f t="shared" si="56"/>
        <v>1.0050251256281408E-3</v>
      </c>
      <c r="BL34" s="7">
        <f t="shared" si="57"/>
        <v>6.1306532663316586E-2</v>
      </c>
      <c r="BM34">
        <v>2025</v>
      </c>
      <c r="BN34" s="10">
        <v>45775</v>
      </c>
      <c r="BO34" s="4"/>
      <c r="BP34" s="4"/>
      <c r="BQ34" s="4"/>
      <c r="BR34" s="4"/>
      <c r="BS34" s="4"/>
      <c r="BT34" s="4"/>
      <c r="BU34" s="4"/>
      <c r="BV34" s="4">
        <v>1</v>
      </c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>
        <v>2</v>
      </c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U34" s="4"/>
      <c r="CV34" s="4"/>
      <c r="CW34" s="4"/>
      <c r="CY34">
        <v>2025</v>
      </c>
      <c r="CZ34" s="10">
        <v>45796</v>
      </c>
      <c r="DH34">
        <v>1</v>
      </c>
      <c r="EH34" s="10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4" ht="14.25">
      <c r="A35" s="101">
        <v>2025</v>
      </c>
      <c r="B35" s="101" t="s">
        <v>131</v>
      </c>
      <c r="C35" s="101">
        <v>1498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1">
        <v>2</v>
      </c>
      <c r="T35" s="102"/>
      <c r="U35" s="102">
        <v>1</v>
      </c>
      <c r="V35" s="102">
        <v>12</v>
      </c>
      <c r="W35" s="102"/>
      <c r="X35" s="102"/>
      <c r="Y35" s="102"/>
      <c r="Z35" s="102"/>
      <c r="AA35" s="102"/>
      <c r="AB35" s="102"/>
      <c r="AC35" s="102"/>
      <c r="AD35" s="102">
        <v>29</v>
      </c>
      <c r="AE35" s="102">
        <v>4</v>
      </c>
      <c r="AF35" s="102">
        <v>1</v>
      </c>
      <c r="AG35" s="102"/>
      <c r="AH35" s="102">
        <v>5</v>
      </c>
      <c r="AI35" s="102"/>
      <c r="AJ35" s="4">
        <f t="shared" si="3"/>
        <v>54</v>
      </c>
      <c r="AL35" s="7" t="str">
        <f t="shared" si="31"/>
        <v/>
      </c>
      <c r="AM35" s="7" t="str">
        <f t="shared" si="32"/>
        <v/>
      </c>
      <c r="AN35" s="7" t="str">
        <f t="shared" si="33"/>
        <v/>
      </c>
      <c r="AO35" s="7" t="str">
        <f t="shared" si="34"/>
        <v/>
      </c>
      <c r="AP35" s="7" t="str">
        <f t="shared" si="35"/>
        <v/>
      </c>
      <c r="AQ35" s="7" t="str">
        <f t="shared" si="36"/>
        <v/>
      </c>
      <c r="AR35" s="7" t="str">
        <f t="shared" si="37"/>
        <v/>
      </c>
      <c r="AS35" s="7" t="str">
        <f t="shared" si="38"/>
        <v/>
      </c>
      <c r="AT35" s="7" t="str">
        <f t="shared" si="39"/>
        <v/>
      </c>
      <c r="AU35" s="7" t="str">
        <f t="shared" si="40"/>
        <v/>
      </c>
      <c r="AV35" s="7" t="str">
        <f t="shared" si="41"/>
        <v/>
      </c>
      <c r="AW35" s="7">
        <f t="shared" si="42"/>
        <v>1.3351134846461949E-3</v>
      </c>
      <c r="AX35" s="7" t="str">
        <f t="shared" si="43"/>
        <v/>
      </c>
      <c r="AY35" s="7">
        <f t="shared" si="44"/>
        <v>6.6755674232309744E-4</v>
      </c>
      <c r="AZ35" s="7" t="str">
        <f t="shared" si="45"/>
        <v/>
      </c>
      <c r="BA35" s="7" t="str">
        <f t="shared" si="46"/>
        <v/>
      </c>
      <c r="BB35" s="7" t="str">
        <f t="shared" si="47"/>
        <v/>
      </c>
      <c r="BC35" s="7" t="str">
        <f t="shared" si="48"/>
        <v/>
      </c>
      <c r="BD35" s="7" t="str">
        <f t="shared" si="49"/>
        <v/>
      </c>
      <c r="BE35" s="7" t="str">
        <f t="shared" si="50"/>
        <v/>
      </c>
      <c r="BF35" s="7">
        <f t="shared" si="51"/>
        <v>1.9359145527369826E-2</v>
      </c>
      <c r="BG35" s="7">
        <f t="shared" si="52"/>
        <v>2.6702269692923898E-3</v>
      </c>
      <c r="BH35" s="7">
        <f t="shared" si="53"/>
        <v>6.6755674232309744E-4</v>
      </c>
      <c r="BI35" s="7" t="str">
        <f t="shared" si="54"/>
        <v/>
      </c>
      <c r="BJ35" s="7">
        <f t="shared" si="55"/>
        <v>3.3377837116154874E-3</v>
      </c>
      <c r="BK35" s="7" t="str">
        <f t="shared" si="56"/>
        <v/>
      </c>
      <c r="BL35" s="7">
        <f t="shared" si="57"/>
        <v>3.6048064085447265E-2</v>
      </c>
      <c r="BM35">
        <v>2025</v>
      </c>
      <c r="BN35" s="10">
        <v>45776</v>
      </c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>
        <v>1</v>
      </c>
      <c r="CA35" s="4"/>
      <c r="CB35" s="4"/>
      <c r="CC35" s="4"/>
      <c r="CD35" s="4"/>
      <c r="CE35" s="4"/>
      <c r="CF35" s="4">
        <v>1</v>
      </c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U35" s="4"/>
      <c r="CV35" s="4"/>
      <c r="CW35" s="4"/>
      <c r="CY35">
        <v>2025</v>
      </c>
      <c r="CZ35" s="10">
        <v>45797</v>
      </c>
      <c r="DL35">
        <v>1</v>
      </c>
      <c r="EH35" s="10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4" ht="14.25">
      <c r="A36" s="101">
        <v>2025</v>
      </c>
      <c r="B36" s="101" t="s">
        <v>11</v>
      </c>
      <c r="C36" s="101">
        <v>1375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>
        <v>203</v>
      </c>
      <c r="Z36" s="102">
        <v>195</v>
      </c>
      <c r="AA36" s="102">
        <v>26</v>
      </c>
      <c r="AB36" s="102">
        <v>11</v>
      </c>
      <c r="AC36" s="101">
        <v>1</v>
      </c>
      <c r="AD36" s="101">
        <v>40</v>
      </c>
      <c r="AE36" s="102">
        <v>2</v>
      </c>
      <c r="AF36" s="102">
        <v>6</v>
      </c>
      <c r="AG36" s="102"/>
      <c r="AH36" s="102">
        <v>12</v>
      </c>
      <c r="AI36" s="102">
        <v>2</v>
      </c>
      <c r="AJ36" s="4">
        <f t="shared" si="3"/>
        <v>498</v>
      </c>
      <c r="AL36" s="7" t="str">
        <f t="shared" si="31"/>
        <v/>
      </c>
      <c r="AM36" s="7" t="str">
        <f t="shared" si="32"/>
        <v/>
      </c>
      <c r="AN36" s="7" t="str">
        <f t="shared" si="33"/>
        <v/>
      </c>
      <c r="AO36" s="7" t="str">
        <f t="shared" si="34"/>
        <v/>
      </c>
      <c r="AP36" s="7" t="str">
        <f t="shared" si="35"/>
        <v/>
      </c>
      <c r="AQ36" s="7" t="str">
        <f t="shared" si="36"/>
        <v/>
      </c>
      <c r="AR36" s="7" t="str">
        <f t="shared" si="37"/>
        <v/>
      </c>
      <c r="AS36" s="7" t="str">
        <f t="shared" si="38"/>
        <v/>
      </c>
      <c r="AT36" s="7" t="str">
        <f t="shared" si="39"/>
        <v/>
      </c>
      <c r="AU36" s="7" t="str">
        <f t="shared" si="40"/>
        <v/>
      </c>
      <c r="AV36" s="7" t="str">
        <f t="shared" si="41"/>
        <v/>
      </c>
      <c r="AW36" s="7" t="str">
        <f t="shared" si="42"/>
        <v/>
      </c>
      <c r="AX36" s="7" t="str">
        <f t="shared" si="43"/>
        <v/>
      </c>
      <c r="AY36" s="7" t="str">
        <f t="shared" si="44"/>
        <v/>
      </c>
      <c r="AZ36" s="7" t="str">
        <f t="shared" si="45"/>
        <v/>
      </c>
      <c r="BA36" s="7" t="str">
        <f t="shared" si="46"/>
        <v/>
      </c>
      <c r="BB36" s="7">
        <f t="shared" si="47"/>
        <v>0.14763636363636365</v>
      </c>
      <c r="BC36" s="7">
        <f t="shared" si="48"/>
        <v>0.14181818181818182</v>
      </c>
      <c r="BD36" s="7">
        <f t="shared" si="49"/>
        <v>8.0000000000000002E-3</v>
      </c>
      <c r="BE36" s="7">
        <f t="shared" si="50"/>
        <v>7.2727272727272723E-4</v>
      </c>
      <c r="BF36" s="7">
        <f t="shared" si="51"/>
        <v>2.9090909090909091E-2</v>
      </c>
      <c r="BG36" s="7">
        <f t="shared" si="52"/>
        <v>1.4545454545454545E-3</v>
      </c>
      <c r="BH36" s="7">
        <f t="shared" si="53"/>
        <v>4.3636363636363638E-3</v>
      </c>
      <c r="BI36" s="7" t="str">
        <f t="shared" si="54"/>
        <v/>
      </c>
      <c r="BJ36" s="7">
        <f t="shared" si="55"/>
        <v>8.7272727272727276E-3</v>
      </c>
      <c r="BK36" s="7">
        <f t="shared" si="56"/>
        <v>1.4545454545454545E-3</v>
      </c>
      <c r="BL36" s="7">
        <f t="shared" si="57"/>
        <v>0.36218181818181816</v>
      </c>
      <c r="BM36">
        <v>2025</v>
      </c>
      <c r="BN36" s="10">
        <v>45777</v>
      </c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>
        <v>1</v>
      </c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U36" s="4"/>
      <c r="CV36" s="4"/>
      <c r="CW36" s="4"/>
      <c r="CY36">
        <v>2025</v>
      </c>
      <c r="CZ36" s="10">
        <v>45799</v>
      </c>
      <c r="DM36">
        <v>1</v>
      </c>
      <c r="EH36" s="10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</row>
    <row r="37" spans="1:174" ht="14.25">
      <c r="A37" s="101">
        <v>2025</v>
      </c>
      <c r="B37" s="101" t="s">
        <v>310</v>
      </c>
      <c r="C37" s="101">
        <v>37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1"/>
      <c r="P37" s="102"/>
      <c r="Q37" s="102"/>
      <c r="R37" s="102"/>
      <c r="S37" s="101">
        <v>1</v>
      </c>
      <c r="T37" s="102"/>
      <c r="U37" s="102"/>
      <c r="V37" s="102">
        <v>1</v>
      </c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4">
        <f t="shared" si="3"/>
        <v>2</v>
      </c>
      <c r="AL37" s="7" t="str">
        <f t="shared" si="31"/>
        <v/>
      </c>
      <c r="AM37" s="7" t="str">
        <f t="shared" si="32"/>
        <v/>
      </c>
      <c r="AN37" s="7" t="str">
        <f t="shared" si="33"/>
        <v/>
      </c>
      <c r="AO37" s="7" t="str">
        <f t="shared" si="34"/>
        <v/>
      </c>
      <c r="AP37" s="7" t="str">
        <f t="shared" si="35"/>
        <v/>
      </c>
      <c r="AQ37" s="7" t="str">
        <f t="shared" si="36"/>
        <v/>
      </c>
      <c r="AR37" s="7" t="str">
        <f t="shared" si="37"/>
        <v/>
      </c>
      <c r="AS37" s="7" t="str">
        <f t="shared" si="38"/>
        <v/>
      </c>
      <c r="AT37" s="7" t="str">
        <f t="shared" si="39"/>
        <v/>
      </c>
      <c r="AU37" s="7" t="str">
        <f t="shared" si="40"/>
        <v/>
      </c>
      <c r="AV37" s="7" t="str">
        <f t="shared" si="41"/>
        <v/>
      </c>
      <c r="AW37" s="7">
        <f t="shared" si="42"/>
        <v>2.7027027027027029E-2</v>
      </c>
      <c r="AX37" s="7" t="str">
        <f t="shared" si="43"/>
        <v/>
      </c>
      <c r="AY37" s="7" t="str">
        <f t="shared" si="44"/>
        <v/>
      </c>
      <c r="AZ37" s="7" t="str">
        <f t="shared" si="45"/>
        <v/>
      </c>
      <c r="BA37" s="7" t="str">
        <f t="shared" si="46"/>
        <v/>
      </c>
      <c r="BB37" s="7" t="str">
        <f t="shared" si="47"/>
        <v/>
      </c>
      <c r="BC37" s="7" t="str">
        <f t="shared" si="48"/>
        <v/>
      </c>
      <c r="BD37" s="7" t="str">
        <f t="shared" si="49"/>
        <v/>
      </c>
      <c r="BE37" s="7" t="str">
        <f t="shared" si="50"/>
        <v/>
      </c>
      <c r="BF37" s="7" t="str">
        <f t="shared" si="51"/>
        <v/>
      </c>
      <c r="BG37" s="7" t="str">
        <f t="shared" si="52"/>
        <v/>
      </c>
      <c r="BH37" s="7" t="str">
        <f t="shared" si="53"/>
        <v/>
      </c>
      <c r="BI37" s="7" t="str">
        <f t="shared" si="54"/>
        <v/>
      </c>
      <c r="BJ37" s="7" t="str">
        <f t="shared" si="55"/>
        <v/>
      </c>
      <c r="BK37" s="7" t="str">
        <f t="shared" si="56"/>
        <v/>
      </c>
      <c r="BL37" s="7">
        <f t="shared" si="57"/>
        <v>5.4054054054054057E-2</v>
      </c>
      <c r="BM37">
        <v>2025</v>
      </c>
      <c r="BN37" s="10">
        <v>45778</v>
      </c>
      <c r="BO37" s="4"/>
      <c r="BP37" s="4">
        <v>1</v>
      </c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>
        <v>1</v>
      </c>
      <c r="CD37" s="4"/>
      <c r="CE37" s="4"/>
      <c r="CF37" s="4"/>
      <c r="CG37" s="4">
        <v>2</v>
      </c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U37" s="4"/>
      <c r="CV37" s="4"/>
      <c r="CW37" s="4"/>
      <c r="CY37">
        <v>2025</v>
      </c>
      <c r="CZ37" s="10">
        <v>45801</v>
      </c>
      <c r="DH37">
        <v>1</v>
      </c>
      <c r="EH37" s="10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</row>
    <row r="38" spans="1:174" ht="14.25">
      <c r="A38" s="101">
        <v>2025</v>
      </c>
      <c r="B38" s="101" t="s">
        <v>316</v>
      </c>
      <c r="C38" s="101">
        <v>63</v>
      </c>
      <c r="D38" s="102"/>
      <c r="E38" s="102"/>
      <c r="F38" s="102"/>
      <c r="G38" s="102"/>
      <c r="H38" s="102"/>
      <c r="I38" s="102"/>
      <c r="J38" s="102"/>
      <c r="K38" s="101"/>
      <c r="L38" s="102"/>
      <c r="M38" s="101"/>
      <c r="N38" s="102">
        <v>5</v>
      </c>
      <c r="O38" s="102">
        <v>1</v>
      </c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4">
        <f>SUM(D38:AI38)</f>
        <v>6</v>
      </c>
      <c r="AL38" s="7" t="str">
        <f t="shared" si="31"/>
        <v/>
      </c>
      <c r="AM38" s="7" t="str">
        <f t="shared" si="32"/>
        <v/>
      </c>
      <c r="AN38" s="7" t="str">
        <f t="shared" si="33"/>
        <v/>
      </c>
      <c r="AO38" s="7" t="str">
        <f t="shared" si="34"/>
        <v/>
      </c>
      <c r="AP38" s="7" t="str">
        <f t="shared" si="35"/>
        <v/>
      </c>
      <c r="AQ38" s="7" t="str">
        <f t="shared" si="36"/>
        <v/>
      </c>
      <c r="AR38" s="7">
        <f t="shared" si="37"/>
        <v>7.9365079365079361E-2</v>
      </c>
      <c r="AS38" s="7">
        <f t="shared" si="38"/>
        <v>1.5873015873015872E-2</v>
      </c>
      <c r="AT38" s="7" t="str">
        <f t="shared" si="39"/>
        <v/>
      </c>
      <c r="AU38" s="7" t="str">
        <f t="shared" si="40"/>
        <v/>
      </c>
      <c r="AV38" s="7" t="str">
        <f t="shared" si="41"/>
        <v/>
      </c>
      <c r="AW38" s="7" t="str">
        <f t="shared" si="42"/>
        <v/>
      </c>
      <c r="AX38" s="7" t="str">
        <f t="shared" si="43"/>
        <v/>
      </c>
      <c r="AY38" s="7" t="str">
        <f t="shared" si="44"/>
        <v/>
      </c>
      <c r="AZ38" s="7" t="str">
        <f t="shared" si="45"/>
        <v/>
      </c>
      <c r="BA38" s="7" t="str">
        <f t="shared" si="46"/>
        <v/>
      </c>
      <c r="BB38" s="7" t="str">
        <f t="shared" si="47"/>
        <v/>
      </c>
      <c r="BC38" s="7" t="str">
        <f t="shared" si="48"/>
        <v/>
      </c>
      <c r="BD38" s="7" t="str">
        <f t="shared" si="49"/>
        <v/>
      </c>
      <c r="BE38" s="7" t="str">
        <f t="shared" si="50"/>
        <v/>
      </c>
      <c r="BF38" s="7" t="str">
        <f t="shared" si="51"/>
        <v/>
      </c>
      <c r="BG38" s="7" t="str">
        <f t="shared" si="52"/>
        <v/>
      </c>
      <c r="BH38" s="7" t="str">
        <f t="shared" si="53"/>
        <v/>
      </c>
      <c r="BI38" s="7" t="str">
        <f t="shared" si="54"/>
        <v/>
      </c>
      <c r="BJ38" s="7" t="str">
        <f t="shared" si="55"/>
        <v/>
      </c>
      <c r="BK38" s="7" t="str">
        <f t="shared" si="56"/>
        <v/>
      </c>
      <c r="BL38" s="7">
        <f t="shared" si="57"/>
        <v>9.5238095238095233E-2</v>
      </c>
      <c r="BM38">
        <v>2025</v>
      </c>
      <c r="BN38" s="10">
        <v>45779</v>
      </c>
      <c r="BO38" s="4"/>
      <c r="BP38" s="4"/>
      <c r="BQ38" s="4"/>
      <c r="BR38" s="4"/>
      <c r="BS38" s="4"/>
      <c r="BT38" s="4"/>
      <c r="BU38" s="4"/>
      <c r="BV38" s="4">
        <v>1</v>
      </c>
      <c r="BW38" s="4"/>
      <c r="BX38" s="4"/>
      <c r="BY38" s="4"/>
      <c r="BZ38" s="4"/>
      <c r="CA38" s="4">
        <v>1</v>
      </c>
      <c r="CB38" s="4"/>
      <c r="CC38" s="4"/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/>
      <c r="CN38" s="4"/>
      <c r="CO38" s="4"/>
      <c r="CP38" s="4"/>
      <c r="CQ38" s="4"/>
      <c r="CR38" s="4"/>
      <c r="CS38" s="4"/>
      <c r="CU38" s="4"/>
      <c r="CV38" s="4"/>
      <c r="CW38" s="4"/>
      <c r="CY38">
        <v>2025</v>
      </c>
      <c r="CZ38" s="10">
        <v>45802</v>
      </c>
      <c r="DH38">
        <v>1</v>
      </c>
      <c r="DP38">
        <v>1</v>
      </c>
      <c r="EH38" s="10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</row>
    <row r="39" spans="1:174" ht="14.25">
      <c r="A39" s="103">
        <v>2025</v>
      </c>
      <c r="B39" s="101" t="s">
        <v>132</v>
      </c>
      <c r="C39" s="101">
        <v>200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1"/>
      <c r="N39" s="102"/>
      <c r="O39" s="102"/>
      <c r="P39" s="102"/>
      <c r="Q39" s="102"/>
      <c r="R39" s="102"/>
      <c r="S39" s="102"/>
      <c r="T39" s="102"/>
      <c r="U39" s="102">
        <v>1</v>
      </c>
      <c r="V39" s="102">
        <v>1</v>
      </c>
      <c r="W39" s="102"/>
      <c r="X39" s="102"/>
      <c r="Y39" s="102"/>
      <c r="Z39" s="102"/>
      <c r="AA39" s="102"/>
      <c r="AB39" s="102"/>
      <c r="AC39" s="102"/>
      <c r="AD39" s="102">
        <v>10</v>
      </c>
      <c r="AE39" s="102"/>
      <c r="AF39" s="102">
        <v>3</v>
      </c>
      <c r="AG39" s="102"/>
      <c r="AH39" s="102">
        <v>1</v>
      </c>
      <c r="AI39" s="102"/>
      <c r="AJ39" s="4">
        <f>SUM(D39:AI39)</f>
        <v>16</v>
      </c>
      <c r="AL39" s="7" t="str">
        <f t="shared" si="31"/>
        <v/>
      </c>
      <c r="AM39" s="7" t="str">
        <f t="shared" si="32"/>
        <v/>
      </c>
      <c r="AN39" s="7" t="str">
        <f t="shared" si="33"/>
        <v/>
      </c>
      <c r="AO39" s="7" t="str">
        <f t="shared" si="34"/>
        <v/>
      </c>
      <c r="AP39" s="7" t="str">
        <f t="shared" si="35"/>
        <v/>
      </c>
      <c r="AQ39" s="7" t="str">
        <f t="shared" si="36"/>
        <v/>
      </c>
      <c r="AR39" s="7" t="str">
        <f t="shared" si="37"/>
        <v/>
      </c>
      <c r="AS39" s="7" t="str">
        <f t="shared" si="38"/>
        <v/>
      </c>
      <c r="AT39" s="7" t="str">
        <f t="shared" si="39"/>
        <v/>
      </c>
      <c r="AU39" s="7" t="str">
        <f t="shared" si="40"/>
        <v/>
      </c>
      <c r="AV39" s="7" t="str">
        <f t="shared" si="41"/>
        <v/>
      </c>
      <c r="AW39" s="7" t="str">
        <f t="shared" si="42"/>
        <v/>
      </c>
      <c r="AX39" s="7" t="str">
        <f t="shared" si="43"/>
        <v/>
      </c>
      <c r="AY39" s="7">
        <f t="shared" si="44"/>
        <v>5.0000000000000001E-3</v>
      </c>
      <c r="AZ39" s="7" t="str">
        <f t="shared" si="45"/>
        <v/>
      </c>
      <c r="BA39" s="7" t="str">
        <f t="shared" si="46"/>
        <v/>
      </c>
      <c r="BB39" s="7" t="str">
        <f t="shared" si="47"/>
        <v/>
      </c>
      <c r="BC39" s="7" t="str">
        <f t="shared" si="48"/>
        <v/>
      </c>
      <c r="BD39" s="7" t="str">
        <f t="shared" si="49"/>
        <v/>
      </c>
      <c r="BE39" s="7" t="str">
        <f t="shared" si="50"/>
        <v/>
      </c>
      <c r="BF39" s="7">
        <f t="shared" si="51"/>
        <v>0.05</v>
      </c>
      <c r="BG39" s="7" t="str">
        <f t="shared" si="52"/>
        <v/>
      </c>
      <c r="BH39" s="7">
        <f t="shared" si="53"/>
        <v>1.4999999999999999E-2</v>
      </c>
      <c r="BI39" s="7" t="str">
        <f t="shared" si="54"/>
        <v/>
      </c>
      <c r="BJ39" s="7">
        <f t="shared" si="55"/>
        <v>5.0000000000000001E-3</v>
      </c>
      <c r="BK39" s="7" t="str">
        <f t="shared" si="56"/>
        <v/>
      </c>
      <c r="BL39" s="7">
        <f t="shared" si="57"/>
        <v>0.08</v>
      </c>
      <c r="BM39">
        <v>2025</v>
      </c>
      <c r="BN39" s="10">
        <v>45780</v>
      </c>
      <c r="BO39" s="4">
        <v>1</v>
      </c>
      <c r="BP39" s="4"/>
      <c r="BQ39" s="4">
        <v>1</v>
      </c>
      <c r="BR39" s="4"/>
      <c r="BS39" s="4"/>
      <c r="BT39" s="4"/>
      <c r="BU39" s="4"/>
      <c r="BV39" s="4"/>
      <c r="BW39" s="4"/>
      <c r="BX39" s="4"/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3</v>
      </c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U39" s="4"/>
      <c r="CV39" s="4"/>
      <c r="CW39" s="4"/>
      <c r="CY39">
        <v>2025</v>
      </c>
      <c r="CZ39" s="10">
        <v>45803</v>
      </c>
      <c r="DB39">
        <v>1</v>
      </c>
      <c r="DH39">
        <v>2</v>
      </c>
      <c r="DO39">
        <v>1</v>
      </c>
      <c r="DP39">
        <v>1</v>
      </c>
      <c r="EH39" s="10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</row>
    <row r="40" spans="1:174" ht="14.25">
      <c r="A40" s="103">
        <v>2025</v>
      </c>
      <c r="B40" s="101" t="s">
        <v>18</v>
      </c>
      <c r="C40" s="101">
        <v>3489</v>
      </c>
      <c r="D40" s="102">
        <v>3</v>
      </c>
      <c r="E40" s="102"/>
      <c r="F40" s="102"/>
      <c r="G40" s="102"/>
      <c r="H40" s="102">
        <v>1</v>
      </c>
      <c r="I40" s="102"/>
      <c r="J40" s="102">
        <v>2</v>
      </c>
      <c r="K40" s="102"/>
      <c r="L40" s="102"/>
      <c r="M40" s="102">
        <v>5</v>
      </c>
      <c r="N40" s="102"/>
      <c r="O40" s="102"/>
      <c r="P40" s="102"/>
      <c r="Q40" s="102"/>
      <c r="R40" s="102"/>
      <c r="S40" s="102">
        <v>7</v>
      </c>
      <c r="T40" s="102">
        <v>2</v>
      </c>
      <c r="U40" s="102">
        <v>1</v>
      </c>
      <c r="V40" s="102">
        <v>4</v>
      </c>
      <c r="W40" s="102"/>
      <c r="X40" s="102"/>
      <c r="Y40" s="102"/>
      <c r="Z40" s="102"/>
      <c r="AA40" s="102"/>
      <c r="AB40" s="102"/>
      <c r="AC40" s="102"/>
      <c r="AD40" s="101">
        <v>8</v>
      </c>
      <c r="AE40" s="102">
        <v>1</v>
      </c>
      <c r="AF40" s="102"/>
      <c r="AG40" s="102"/>
      <c r="AH40" s="102"/>
      <c r="AI40" s="102"/>
      <c r="AJ40" s="4">
        <f>SUM(D40:AI40)</f>
        <v>34</v>
      </c>
      <c r="AL40" s="7">
        <f t="shared" si="31"/>
        <v>8.598452278589854E-4</v>
      </c>
      <c r="AM40" s="7" t="str">
        <f t="shared" si="32"/>
        <v/>
      </c>
      <c r="AN40" s="7">
        <f t="shared" si="33"/>
        <v>5.7323015190599027E-4</v>
      </c>
      <c r="AO40" s="7" t="str">
        <f t="shared" si="34"/>
        <v/>
      </c>
      <c r="AP40" s="7" t="str">
        <f t="shared" si="35"/>
        <v/>
      </c>
      <c r="AQ40" s="7">
        <f t="shared" si="36"/>
        <v>1.4330753797649756E-3</v>
      </c>
      <c r="AR40" s="7" t="str">
        <f t="shared" si="37"/>
        <v/>
      </c>
      <c r="AS40" s="7" t="str">
        <f t="shared" si="38"/>
        <v/>
      </c>
      <c r="AT40" s="7" t="str">
        <f t="shared" si="39"/>
        <v/>
      </c>
      <c r="AU40" s="7" t="str">
        <f t="shared" si="40"/>
        <v/>
      </c>
      <c r="AV40" s="7" t="str">
        <f t="shared" si="41"/>
        <v/>
      </c>
      <c r="AW40" s="7">
        <f t="shared" si="42"/>
        <v>2.0063055316709658E-3</v>
      </c>
      <c r="AX40" s="7">
        <f t="shared" si="43"/>
        <v>5.7323015190599027E-4</v>
      </c>
      <c r="AY40" s="7">
        <f t="shared" si="44"/>
        <v>2.8661507595299513E-4</v>
      </c>
      <c r="AZ40" s="7" t="str">
        <f t="shared" si="45"/>
        <v/>
      </c>
      <c r="BA40" s="7" t="str">
        <f t="shared" si="46"/>
        <v/>
      </c>
      <c r="BB40" s="7" t="str">
        <f t="shared" si="47"/>
        <v/>
      </c>
      <c r="BC40" s="7" t="str">
        <f t="shared" si="48"/>
        <v/>
      </c>
      <c r="BD40" s="7" t="str">
        <f t="shared" si="49"/>
        <v/>
      </c>
      <c r="BE40" s="7" t="str">
        <f t="shared" si="50"/>
        <v/>
      </c>
      <c r="BF40" s="7">
        <f t="shared" si="51"/>
        <v>2.2929206076239611E-3</v>
      </c>
      <c r="BG40" s="7">
        <f t="shared" si="52"/>
        <v>2.8661507595299513E-4</v>
      </c>
      <c r="BH40" s="7" t="str">
        <f t="shared" si="53"/>
        <v/>
      </c>
      <c r="BI40" s="7" t="str">
        <f t="shared" si="54"/>
        <v/>
      </c>
      <c r="BJ40" s="7" t="str">
        <f t="shared" si="55"/>
        <v/>
      </c>
      <c r="BK40" s="7" t="str">
        <f t="shared" si="56"/>
        <v/>
      </c>
      <c r="BL40" s="7">
        <f t="shared" si="57"/>
        <v>9.7449125824018348E-3</v>
      </c>
      <c r="BM40">
        <v>2025</v>
      </c>
      <c r="BN40" s="10">
        <v>45781</v>
      </c>
      <c r="BO40" s="4"/>
      <c r="BP40" s="4">
        <v>1</v>
      </c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>
        <v>1</v>
      </c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U40" s="4"/>
      <c r="CV40" s="4"/>
      <c r="CW40" s="4"/>
      <c r="CY40">
        <v>2025</v>
      </c>
      <c r="CZ40" s="10">
        <v>45804</v>
      </c>
      <c r="DG40">
        <v>1</v>
      </c>
      <c r="EH40" s="10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</row>
    <row r="41" spans="1:174" ht="14.25">
      <c r="A41" s="103">
        <v>2024</v>
      </c>
      <c r="B41" s="101" t="s">
        <v>17</v>
      </c>
      <c r="C41" s="101">
        <v>501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>
        <v>1</v>
      </c>
      <c r="V41" s="102"/>
      <c r="W41" s="102"/>
      <c r="X41" s="102"/>
      <c r="Y41" s="101"/>
      <c r="Z41" s="101"/>
      <c r="AA41" s="101"/>
      <c r="AB41" s="102"/>
      <c r="AC41" s="102"/>
      <c r="AD41" s="102"/>
      <c r="AE41" s="102"/>
      <c r="AF41" s="102"/>
      <c r="AG41" s="102"/>
      <c r="AH41" s="102"/>
      <c r="AI41" s="102"/>
      <c r="AJ41" s="4">
        <f>SUM(D41:AI41)</f>
        <v>1</v>
      </c>
      <c r="AL41" s="7" t="str">
        <f t="shared" si="31"/>
        <v/>
      </c>
      <c r="AM41" s="7" t="str">
        <f t="shared" si="32"/>
        <v/>
      </c>
      <c r="AN41" s="7" t="str">
        <f t="shared" si="33"/>
        <v/>
      </c>
      <c r="AO41" s="7" t="str">
        <f t="shared" si="34"/>
        <v/>
      </c>
      <c r="AP41" s="7" t="str">
        <f t="shared" si="35"/>
        <v/>
      </c>
      <c r="AQ41" s="7" t="str">
        <f t="shared" si="36"/>
        <v/>
      </c>
      <c r="AR41" s="7" t="str">
        <f t="shared" si="37"/>
        <v/>
      </c>
      <c r="AS41" s="7" t="str">
        <f t="shared" si="38"/>
        <v/>
      </c>
      <c r="AT41" s="7" t="str">
        <f t="shared" si="39"/>
        <v/>
      </c>
      <c r="AU41" s="7" t="str">
        <f t="shared" si="40"/>
        <v/>
      </c>
      <c r="AV41" s="7" t="str">
        <f t="shared" si="41"/>
        <v/>
      </c>
      <c r="AW41" s="7" t="str">
        <f t="shared" si="42"/>
        <v/>
      </c>
      <c r="AX41" s="7" t="str">
        <f t="shared" si="43"/>
        <v/>
      </c>
      <c r="AY41" s="7">
        <f t="shared" si="44"/>
        <v>1.996007984031936E-3</v>
      </c>
      <c r="AZ41" s="7" t="str">
        <f t="shared" si="45"/>
        <v/>
      </c>
      <c r="BA41" s="7" t="str">
        <f t="shared" si="46"/>
        <v/>
      </c>
      <c r="BB41" s="7" t="str">
        <f t="shared" si="47"/>
        <v/>
      </c>
      <c r="BC41" s="7" t="str">
        <f t="shared" si="48"/>
        <v/>
      </c>
      <c r="BD41" s="7" t="str">
        <f t="shared" si="49"/>
        <v/>
      </c>
      <c r="BE41" s="7" t="str">
        <f t="shared" si="50"/>
        <v/>
      </c>
      <c r="BF41" s="7" t="str">
        <f t="shared" si="51"/>
        <v/>
      </c>
      <c r="BG41" s="7" t="str">
        <f t="shared" si="52"/>
        <v/>
      </c>
      <c r="BH41" s="7" t="str">
        <f t="shared" si="53"/>
        <v/>
      </c>
      <c r="BI41" s="7" t="str">
        <f t="shared" si="54"/>
        <v/>
      </c>
      <c r="BJ41" s="7" t="str">
        <f t="shared" si="55"/>
        <v/>
      </c>
      <c r="BK41" s="7" t="str">
        <f t="shared" si="56"/>
        <v/>
      </c>
      <c r="BL41" s="7">
        <f t="shared" si="57"/>
        <v>1.996007984031936E-3</v>
      </c>
      <c r="BM41">
        <v>2025</v>
      </c>
      <c r="BN41" s="10">
        <v>45782</v>
      </c>
      <c r="BO41" s="4"/>
      <c r="BP41" s="4"/>
      <c r="BQ41" s="4"/>
      <c r="BR41" s="4"/>
      <c r="BS41" s="4"/>
      <c r="BT41" s="4"/>
      <c r="BU41" s="4">
        <v>2</v>
      </c>
      <c r="BV41" s="4"/>
      <c r="BW41" s="4"/>
      <c r="BX41" s="4"/>
      <c r="BY41" s="4"/>
      <c r="BZ41" s="4"/>
      <c r="CA41" s="4"/>
      <c r="CB41" s="4">
        <v>1</v>
      </c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U41" s="4"/>
      <c r="CV41" s="4"/>
      <c r="CW41" s="4"/>
      <c r="CY41">
        <v>2025</v>
      </c>
      <c r="CZ41" s="10">
        <v>45805</v>
      </c>
      <c r="DB41">
        <v>2</v>
      </c>
      <c r="DD41">
        <v>1</v>
      </c>
      <c r="EH41" s="10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</row>
    <row r="42" spans="1:174" ht="14.25">
      <c r="A42" s="103">
        <v>2024</v>
      </c>
      <c r="B42" s="101" t="s">
        <v>142</v>
      </c>
      <c r="C42" s="101">
        <v>455</v>
      </c>
      <c r="D42" s="102"/>
      <c r="E42" s="102"/>
      <c r="F42" s="102"/>
      <c r="G42" s="102"/>
      <c r="H42" s="101"/>
      <c r="I42" s="102"/>
      <c r="J42" s="101"/>
      <c r="K42" s="102"/>
      <c r="L42" s="102"/>
      <c r="M42" s="102"/>
      <c r="N42" s="102"/>
      <c r="O42" s="102"/>
      <c r="P42" s="102"/>
      <c r="Q42" s="102"/>
      <c r="R42" s="102"/>
      <c r="S42" s="101"/>
      <c r="T42" s="102"/>
      <c r="U42" s="102">
        <v>4</v>
      </c>
      <c r="V42" s="102"/>
      <c r="W42" s="102"/>
      <c r="X42" s="102"/>
      <c r="Y42" s="102"/>
      <c r="Z42" s="102"/>
      <c r="AA42" s="102"/>
      <c r="AB42" s="102"/>
      <c r="AC42" s="102"/>
      <c r="AD42" s="102">
        <v>1</v>
      </c>
      <c r="AE42" s="102"/>
      <c r="AF42" s="102"/>
      <c r="AG42" s="102"/>
      <c r="AH42" s="102"/>
      <c r="AI42" s="102"/>
      <c r="AJ42" s="4">
        <f>SUM(D42:AI42)</f>
        <v>5</v>
      </c>
      <c r="AL42" s="7" t="str">
        <f t="shared" si="31"/>
        <v/>
      </c>
      <c r="AM42" s="7" t="str">
        <f t="shared" si="32"/>
        <v/>
      </c>
      <c r="AN42" s="7" t="str">
        <f t="shared" si="33"/>
        <v/>
      </c>
      <c r="AO42" s="7" t="str">
        <f t="shared" si="34"/>
        <v/>
      </c>
      <c r="AP42" s="7" t="str">
        <f t="shared" si="35"/>
        <v/>
      </c>
      <c r="AQ42" s="7" t="str">
        <f t="shared" si="36"/>
        <v/>
      </c>
      <c r="AR42" s="7" t="str">
        <f t="shared" si="37"/>
        <v/>
      </c>
      <c r="AS42" s="7" t="str">
        <f t="shared" si="38"/>
        <v/>
      </c>
      <c r="AT42" s="7" t="str">
        <f t="shared" si="39"/>
        <v/>
      </c>
      <c r="AU42" s="7" t="str">
        <f t="shared" si="40"/>
        <v/>
      </c>
      <c r="AV42" s="7" t="str">
        <f t="shared" si="41"/>
        <v/>
      </c>
      <c r="AW42" s="7" t="str">
        <f t="shared" si="42"/>
        <v/>
      </c>
      <c r="AX42" s="7" t="str">
        <f t="shared" si="43"/>
        <v/>
      </c>
      <c r="AY42" s="7">
        <f t="shared" si="44"/>
        <v>8.7912087912087912E-3</v>
      </c>
      <c r="AZ42" s="7" t="str">
        <f t="shared" si="45"/>
        <v/>
      </c>
      <c r="BA42" s="7" t="str">
        <f t="shared" si="46"/>
        <v/>
      </c>
      <c r="BB42" s="7" t="str">
        <f t="shared" si="47"/>
        <v/>
      </c>
      <c r="BC42" s="7" t="str">
        <f t="shared" si="48"/>
        <v/>
      </c>
      <c r="BD42" s="7" t="str">
        <f t="shared" si="49"/>
        <v/>
      </c>
      <c r="BE42" s="7" t="str">
        <f t="shared" si="50"/>
        <v/>
      </c>
      <c r="BF42" s="7">
        <f t="shared" si="51"/>
        <v>2.1978021978021978E-3</v>
      </c>
      <c r="BG42" s="7" t="str">
        <f t="shared" si="52"/>
        <v/>
      </c>
      <c r="BH42" s="7" t="str">
        <f t="shared" si="53"/>
        <v/>
      </c>
      <c r="BI42" s="7" t="str">
        <f t="shared" si="54"/>
        <v/>
      </c>
      <c r="BJ42" s="7" t="str">
        <f t="shared" si="55"/>
        <v/>
      </c>
      <c r="BK42" s="7" t="str">
        <f t="shared" si="56"/>
        <v/>
      </c>
      <c r="BL42" s="7">
        <f t="shared" si="57"/>
        <v>1.098901098901099E-2</v>
      </c>
      <c r="BM42">
        <v>2025</v>
      </c>
      <c r="BN42" s="10">
        <v>45783</v>
      </c>
      <c r="BO42" s="4">
        <v>1</v>
      </c>
      <c r="BP42" s="4"/>
      <c r="BQ42" s="4"/>
      <c r="BR42" s="4">
        <v>1</v>
      </c>
      <c r="BS42" s="4"/>
      <c r="BT42" s="4"/>
      <c r="BU42" s="4"/>
      <c r="BV42" s="4">
        <v>1</v>
      </c>
      <c r="BW42" s="4"/>
      <c r="BX42" s="4"/>
      <c r="BY42" s="4"/>
      <c r="BZ42" s="4"/>
      <c r="CA42" s="4"/>
      <c r="CB42" s="4"/>
      <c r="CC42" s="4">
        <v>1</v>
      </c>
      <c r="CD42" s="4"/>
      <c r="CE42" s="4"/>
      <c r="CF42" s="4">
        <v>1</v>
      </c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U42" s="4"/>
      <c r="CV42" s="4"/>
      <c r="CW42" s="4"/>
      <c r="CZ42" s="10"/>
      <c r="EH42" s="10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</row>
    <row r="43" spans="1:174" ht="14.25">
      <c r="A43" s="103">
        <v>2024</v>
      </c>
      <c r="B43" s="101" t="s">
        <v>221</v>
      </c>
      <c r="C43" s="101">
        <v>200</v>
      </c>
      <c r="D43" s="102"/>
      <c r="E43" s="102"/>
      <c r="F43" s="102"/>
      <c r="G43" s="102">
        <v>2</v>
      </c>
      <c r="H43" s="102">
        <v>5</v>
      </c>
      <c r="I43" s="102">
        <v>1</v>
      </c>
      <c r="J43" s="102">
        <v>1</v>
      </c>
      <c r="K43" s="102"/>
      <c r="L43" s="102"/>
      <c r="M43" s="101">
        <v>1</v>
      </c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4">
        <f t="shared" ref="AJ43:AJ56" si="58">SUM(D43:AI43)</f>
        <v>10</v>
      </c>
      <c r="AL43" s="7" t="str">
        <f t="shared" ref="AL43:AL56" si="59">IF(D43=0,"",D43/$C43)</f>
        <v/>
      </c>
      <c r="AM43" s="7">
        <f t="shared" ref="AM43:AM56" si="60">IF(I43=0,"",I43/$C43)</f>
        <v>5.0000000000000001E-3</v>
      </c>
      <c r="AN43" s="7">
        <f t="shared" ref="AN43:AN56" si="61">IF(J43=0,"",J43/$C43)</f>
        <v>5.0000000000000001E-3</v>
      </c>
      <c r="AO43" s="7" t="str">
        <f t="shared" ref="AO43:AO56" si="62">IF(K43=0,"",K43/$C43)</f>
        <v/>
      </c>
      <c r="AP43" s="7" t="str">
        <f t="shared" ref="AP43:AP56" si="63">IF(L43=0,"",L43/$C43)</f>
        <v/>
      </c>
      <c r="AQ43" s="7">
        <f t="shared" ref="AQ43:AQ56" si="64">IF(M43=0,"",M43/$C43)</f>
        <v>5.0000000000000001E-3</v>
      </c>
      <c r="AR43" s="7" t="str">
        <f t="shared" ref="AR43:AR56" si="65">IF(N43=0,"",N43/$C43)</f>
        <v/>
      </c>
      <c r="AS43" s="7" t="str">
        <f t="shared" ref="AS43:AS56" si="66">IF(O43=0,"",O43/$C43)</f>
        <v/>
      </c>
      <c r="AT43" s="7" t="str">
        <f t="shared" ref="AT43:AT56" si="67">IF(P43=0,"",P43/$C43)</f>
        <v/>
      </c>
      <c r="AU43" s="7" t="str">
        <f t="shared" ref="AU43:AU56" si="68">IF(Q43=0,"",Q43/$C43)</f>
        <v/>
      </c>
      <c r="AV43" s="7" t="str">
        <f t="shared" ref="AV43:AV56" si="69">IF(R43=0,"",R43/$C43)</f>
        <v/>
      </c>
      <c r="AW43" s="7" t="str">
        <f t="shared" ref="AW43:AW56" si="70">IF(S43=0,"",S43/$C43)</f>
        <v/>
      </c>
      <c r="AX43" s="7" t="str">
        <f t="shared" ref="AX43:AX56" si="71">IF(T43=0,"",T43/$C43)</f>
        <v/>
      </c>
      <c r="AY43" s="7" t="str">
        <f t="shared" ref="AY43:AY56" si="72">IF(U43=0,"",U43/$C43)</f>
        <v/>
      </c>
      <c r="AZ43" s="7" t="str">
        <f t="shared" ref="AZ43:AZ56" si="73">IF(W43=0,"",W43/$C43)</f>
        <v/>
      </c>
      <c r="BA43" s="7" t="str">
        <f t="shared" ref="BA43:BA56" si="74">IF(X43=0,"",X43/$C43)</f>
        <v/>
      </c>
      <c r="BB43" s="7" t="str">
        <f t="shared" ref="BB43:BB56" si="75">IF(Y43=0,"",Y43/$C43)</f>
        <v/>
      </c>
      <c r="BC43" s="7" t="str">
        <f t="shared" ref="BC43:BC56" si="76">IF(Z43=0,"",Z43/$C43)</f>
        <v/>
      </c>
      <c r="BD43" s="7" t="str">
        <f t="shared" ref="BD43:BD56" si="77">IF(AB43=0,"",AB43/$C43)</f>
        <v/>
      </c>
      <c r="BE43" s="7" t="str">
        <f t="shared" ref="BE43:BE56" si="78">IF(AC43=0,"",AC43/$C43)</f>
        <v/>
      </c>
      <c r="BF43" s="7" t="str">
        <f t="shared" ref="BF43:BF56" si="79">IF(AD43=0,"",AD43/$C43)</f>
        <v/>
      </c>
      <c r="BG43" s="7" t="str">
        <f t="shared" ref="BG43:BG56" si="80">IF(AE43=0,"",AE43/$C43)</f>
        <v/>
      </c>
      <c r="BH43" s="7" t="str">
        <f t="shared" ref="BH43:BH56" si="81">IF(AF43=0,"",AF43/$C43)</f>
        <v/>
      </c>
      <c r="BI43" s="7" t="str">
        <f t="shared" ref="BI43:BI56" si="82">IF(AG43=0,"",AG43/$C43)</f>
        <v/>
      </c>
      <c r="BJ43" s="7" t="str">
        <f t="shared" ref="BJ43:BJ56" si="83">IF(AH43=0,"",AH43/$C43)</f>
        <v/>
      </c>
      <c r="BK43" s="7" t="str">
        <f t="shared" ref="BK43:BK56" si="84">IF(AI43=0,"",AI43/$C43)</f>
        <v/>
      </c>
      <c r="BL43" s="7">
        <f t="shared" ref="BL43:BL56" si="85">IF(AJ43=0,"",AJ43/$C43)</f>
        <v>0.05</v>
      </c>
      <c r="BM43">
        <v>2025</v>
      </c>
      <c r="BN43" s="10">
        <v>45784</v>
      </c>
      <c r="BO43" s="4"/>
      <c r="BP43" s="4"/>
      <c r="BQ43" s="4"/>
      <c r="BR43" s="4">
        <v>1</v>
      </c>
      <c r="BS43" s="4"/>
      <c r="BT43" s="4"/>
      <c r="BU43" s="4"/>
      <c r="BV43" s="4"/>
      <c r="BW43" s="4"/>
      <c r="BX43" s="4">
        <v>1</v>
      </c>
      <c r="BY43" s="4"/>
      <c r="BZ43" s="4">
        <v>1</v>
      </c>
      <c r="CA43" s="4"/>
      <c r="CB43" s="4"/>
      <c r="CC43" s="4"/>
      <c r="CD43" s="4">
        <v>2</v>
      </c>
      <c r="CE43" s="4"/>
      <c r="CF43" s="4">
        <v>1</v>
      </c>
      <c r="CG43" s="4">
        <v>2</v>
      </c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U43" s="4"/>
      <c r="CV43" s="4"/>
      <c r="CW43" s="4"/>
      <c r="CZ43" s="10"/>
      <c r="EH43" s="10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</row>
    <row r="44" spans="1:174" ht="14.25">
      <c r="A44" s="103">
        <v>2024</v>
      </c>
      <c r="B44" s="101" t="s">
        <v>130</v>
      </c>
      <c r="C44" s="101">
        <v>799</v>
      </c>
      <c r="D44" s="102"/>
      <c r="E44" s="102"/>
      <c r="F44" s="102"/>
      <c r="G44" s="102"/>
      <c r="H44" s="102"/>
      <c r="I44" s="101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>
        <v>2</v>
      </c>
      <c r="W44" s="102"/>
      <c r="X44" s="102"/>
      <c r="Y44" s="102"/>
      <c r="Z44" s="102"/>
      <c r="AA44" s="102"/>
      <c r="AB44" s="102"/>
      <c r="AC44" s="102"/>
      <c r="AD44" s="102">
        <v>4</v>
      </c>
      <c r="AE44" s="102"/>
      <c r="AF44" s="102"/>
      <c r="AG44" s="102"/>
      <c r="AH44" s="102"/>
      <c r="AI44" s="102"/>
      <c r="AJ44" s="4">
        <f t="shared" si="58"/>
        <v>6</v>
      </c>
      <c r="AL44" s="7" t="str">
        <f t="shared" si="59"/>
        <v/>
      </c>
      <c r="AM44" s="7" t="str">
        <f t="shared" si="60"/>
        <v/>
      </c>
      <c r="AN44" s="7" t="str">
        <f t="shared" si="61"/>
        <v/>
      </c>
      <c r="AO44" s="7" t="str">
        <f t="shared" si="62"/>
        <v/>
      </c>
      <c r="AP44" s="7" t="str">
        <f t="shared" si="63"/>
        <v/>
      </c>
      <c r="AQ44" s="7" t="str">
        <f t="shared" si="64"/>
        <v/>
      </c>
      <c r="AR44" s="7" t="str">
        <f t="shared" si="65"/>
        <v/>
      </c>
      <c r="AS44" s="7" t="str">
        <f t="shared" si="66"/>
        <v/>
      </c>
      <c r="AT44" s="7" t="str">
        <f t="shared" si="67"/>
        <v/>
      </c>
      <c r="AU44" s="7" t="str">
        <f t="shared" si="68"/>
        <v/>
      </c>
      <c r="AV44" s="7" t="str">
        <f t="shared" si="69"/>
        <v/>
      </c>
      <c r="AW44" s="7" t="str">
        <f t="shared" si="70"/>
        <v/>
      </c>
      <c r="AX44" s="7" t="str">
        <f t="shared" si="71"/>
        <v/>
      </c>
      <c r="AY44" s="7" t="str">
        <f t="shared" si="72"/>
        <v/>
      </c>
      <c r="AZ44" s="7" t="str">
        <f t="shared" si="73"/>
        <v/>
      </c>
      <c r="BA44" s="7" t="str">
        <f t="shared" si="74"/>
        <v/>
      </c>
      <c r="BB44" s="7" t="str">
        <f t="shared" si="75"/>
        <v/>
      </c>
      <c r="BC44" s="7" t="str">
        <f t="shared" si="76"/>
        <v/>
      </c>
      <c r="BD44" s="7" t="str">
        <f t="shared" si="77"/>
        <v/>
      </c>
      <c r="BE44" s="7" t="str">
        <f t="shared" si="78"/>
        <v/>
      </c>
      <c r="BF44" s="7">
        <f t="shared" si="79"/>
        <v>5.0062578222778474E-3</v>
      </c>
      <c r="BG44" s="7" t="str">
        <f t="shared" si="80"/>
        <v/>
      </c>
      <c r="BH44" s="7" t="str">
        <f t="shared" si="81"/>
        <v/>
      </c>
      <c r="BI44" s="7" t="str">
        <f t="shared" si="82"/>
        <v/>
      </c>
      <c r="BJ44" s="7" t="str">
        <f t="shared" si="83"/>
        <v/>
      </c>
      <c r="BK44" s="7" t="str">
        <f t="shared" si="84"/>
        <v/>
      </c>
      <c r="BL44" s="7">
        <f t="shared" si="85"/>
        <v>7.5093867334167707E-3</v>
      </c>
      <c r="BM44">
        <v>2025</v>
      </c>
      <c r="BN44" s="10">
        <v>45785</v>
      </c>
      <c r="BO44" s="4"/>
      <c r="BP44" s="4"/>
      <c r="BQ44" s="4">
        <v>1</v>
      </c>
      <c r="BR44" s="4">
        <v>1</v>
      </c>
      <c r="BS44" s="4"/>
      <c r="BT44" s="4"/>
      <c r="BU44" s="4">
        <v>3</v>
      </c>
      <c r="BV44" s="4"/>
      <c r="BW44" s="4"/>
      <c r="BX44" s="4">
        <v>1</v>
      </c>
      <c r="BY44" s="4"/>
      <c r="BZ44" s="4"/>
      <c r="CA44" s="4"/>
      <c r="CB44" s="4">
        <v>2</v>
      </c>
      <c r="CC44" s="4"/>
      <c r="CD44" s="4"/>
      <c r="CE44" s="4"/>
      <c r="CF44" s="4">
        <v>1</v>
      </c>
      <c r="CG44" s="4">
        <v>1</v>
      </c>
      <c r="CH44" s="4">
        <v>1</v>
      </c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U44" s="4"/>
      <c r="CV44" s="4"/>
      <c r="CW44" s="4"/>
      <c r="CZ44" s="10"/>
      <c r="EH44" s="10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</row>
    <row r="45" spans="1:174" ht="14.25">
      <c r="A45" s="103">
        <v>2024</v>
      </c>
      <c r="B45" s="101" t="s">
        <v>124</v>
      </c>
      <c r="C45" s="101">
        <v>599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1"/>
      <c r="T45" s="102"/>
      <c r="U45" s="102"/>
      <c r="V45" s="102">
        <v>2</v>
      </c>
      <c r="W45" s="102"/>
      <c r="X45" s="102"/>
      <c r="Y45" s="102"/>
      <c r="Z45" s="102"/>
      <c r="AA45" s="102"/>
      <c r="AB45" s="102">
        <v>1</v>
      </c>
      <c r="AC45" s="102"/>
      <c r="AD45" s="102">
        <v>7</v>
      </c>
      <c r="AE45" s="102"/>
      <c r="AF45" s="102">
        <v>1</v>
      </c>
      <c r="AG45" s="102"/>
      <c r="AH45" s="102"/>
      <c r="AI45" s="102"/>
      <c r="AJ45" s="4">
        <f t="shared" si="58"/>
        <v>11</v>
      </c>
      <c r="AL45" s="7" t="str">
        <f t="shared" si="59"/>
        <v/>
      </c>
      <c r="AM45" s="7" t="str">
        <f t="shared" si="60"/>
        <v/>
      </c>
      <c r="AN45" s="7" t="str">
        <f t="shared" si="61"/>
        <v/>
      </c>
      <c r="AO45" s="7" t="str">
        <f t="shared" si="62"/>
        <v/>
      </c>
      <c r="AP45" s="7" t="str">
        <f t="shared" si="63"/>
        <v/>
      </c>
      <c r="AQ45" s="7" t="str">
        <f t="shared" si="64"/>
        <v/>
      </c>
      <c r="AR45" s="7" t="str">
        <f t="shared" si="65"/>
        <v/>
      </c>
      <c r="AS45" s="7" t="str">
        <f t="shared" si="66"/>
        <v/>
      </c>
      <c r="AT45" s="7" t="str">
        <f t="shared" si="67"/>
        <v/>
      </c>
      <c r="AU45" s="7" t="str">
        <f t="shared" si="68"/>
        <v/>
      </c>
      <c r="AV45" s="7" t="str">
        <f t="shared" si="69"/>
        <v/>
      </c>
      <c r="AW45" s="7" t="str">
        <f t="shared" si="70"/>
        <v/>
      </c>
      <c r="AX45" s="7" t="str">
        <f t="shared" si="71"/>
        <v/>
      </c>
      <c r="AY45" s="7" t="str">
        <f t="shared" si="72"/>
        <v/>
      </c>
      <c r="AZ45" s="7" t="str">
        <f t="shared" si="73"/>
        <v/>
      </c>
      <c r="BA45" s="7" t="str">
        <f t="shared" si="74"/>
        <v/>
      </c>
      <c r="BB45" s="7" t="str">
        <f t="shared" si="75"/>
        <v/>
      </c>
      <c r="BC45" s="7" t="str">
        <f t="shared" si="76"/>
        <v/>
      </c>
      <c r="BD45" s="7">
        <f t="shared" si="77"/>
        <v>1.6694490818030051E-3</v>
      </c>
      <c r="BE45" s="7" t="str">
        <f t="shared" si="78"/>
        <v/>
      </c>
      <c r="BF45" s="7">
        <f t="shared" si="79"/>
        <v>1.1686143572621035E-2</v>
      </c>
      <c r="BG45" s="7" t="str">
        <f t="shared" si="80"/>
        <v/>
      </c>
      <c r="BH45" s="7">
        <f t="shared" si="81"/>
        <v>1.6694490818030051E-3</v>
      </c>
      <c r="BI45" s="7" t="str">
        <f t="shared" si="82"/>
        <v/>
      </c>
      <c r="BJ45" s="7" t="str">
        <f t="shared" si="83"/>
        <v/>
      </c>
      <c r="BK45" s="7" t="str">
        <f t="shared" si="84"/>
        <v/>
      </c>
      <c r="BL45" s="7">
        <f t="shared" si="85"/>
        <v>1.8363939899833055E-2</v>
      </c>
      <c r="BM45">
        <v>2025</v>
      </c>
      <c r="BN45" s="10">
        <v>45786</v>
      </c>
      <c r="BO45" s="4">
        <v>1</v>
      </c>
      <c r="BP45" s="4">
        <v>1</v>
      </c>
      <c r="BQ45" s="4"/>
      <c r="BR45" s="4"/>
      <c r="BS45" s="4">
        <v>1</v>
      </c>
      <c r="BT45" s="4"/>
      <c r="BU45" s="4">
        <v>2</v>
      </c>
      <c r="BV45" s="4">
        <v>2</v>
      </c>
      <c r="BW45" s="4"/>
      <c r="BX45" s="4">
        <v>1</v>
      </c>
      <c r="BY45" s="4"/>
      <c r="BZ45" s="4"/>
      <c r="CA45" s="4"/>
      <c r="CB45" s="4">
        <v>1</v>
      </c>
      <c r="CC45" s="4"/>
      <c r="CD45" s="4"/>
      <c r="CE45" s="4">
        <v>1</v>
      </c>
      <c r="CF45" s="4">
        <v>2</v>
      </c>
      <c r="CG45" s="4">
        <v>2</v>
      </c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U45" s="4"/>
      <c r="CV45" s="4"/>
      <c r="CW45" s="4"/>
      <c r="CZ45" s="10"/>
      <c r="EH45" s="10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</row>
    <row r="46" spans="1:174" ht="14.25">
      <c r="A46" s="103">
        <v>2024</v>
      </c>
      <c r="B46" s="101" t="s">
        <v>293</v>
      </c>
      <c r="C46" s="101">
        <v>119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1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>
        <v>1</v>
      </c>
      <c r="AE46" s="102"/>
      <c r="AF46" s="102"/>
      <c r="AG46" s="102"/>
      <c r="AH46" s="102"/>
      <c r="AI46" s="102"/>
      <c r="AJ46" s="4">
        <f t="shared" si="58"/>
        <v>1</v>
      </c>
      <c r="AL46" s="7" t="str">
        <f t="shared" si="59"/>
        <v/>
      </c>
      <c r="AM46" s="7" t="str">
        <f t="shared" si="60"/>
        <v/>
      </c>
      <c r="AN46" s="7" t="str">
        <f t="shared" si="61"/>
        <v/>
      </c>
      <c r="AO46" s="7" t="str">
        <f t="shared" si="62"/>
        <v/>
      </c>
      <c r="AP46" s="7" t="str">
        <f t="shared" si="63"/>
        <v/>
      </c>
      <c r="AQ46" s="7" t="str">
        <f t="shared" si="64"/>
        <v/>
      </c>
      <c r="AR46" s="7" t="str">
        <f t="shared" si="65"/>
        <v/>
      </c>
      <c r="AS46" s="7" t="str">
        <f t="shared" si="66"/>
        <v/>
      </c>
      <c r="AT46" s="7" t="str">
        <f t="shared" si="67"/>
        <v/>
      </c>
      <c r="AU46" s="7" t="str">
        <f t="shared" si="68"/>
        <v/>
      </c>
      <c r="AV46" s="7" t="str">
        <f t="shared" si="69"/>
        <v/>
      </c>
      <c r="AW46" s="7" t="str">
        <f t="shared" si="70"/>
        <v/>
      </c>
      <c r="AX46" s="7" t="str">
        <f t="shared" si="71"/>
        <v/>
      </c>
      <c r="AY46" s="7" t="str">
        <f t="shared" si="72"/>
        <v/>
      </c>
      <c r="AZ46" s="7" t="str">
        <f t="shared" si="73"/>
        <v/>
      </c>
      <c r="BA46" s="7" t="str">
        <f t="shared" si="74"/>
        <v/>
      </c>
      <c r="BB46" s="7" t="str">
        <f t="shared" si="75"/>
        <v/>
      </c>
      <c r="BC46" s="7" t="str">
        <f t="shared" si="76"/>
        <v/>
      </c>
      <c r="BD46" s="7" t="str">
        <f t="shared" si="77"/>
        <v/>
      </c>
      <c r="BE46" s="7" t="str">
        <f t="shared" si="78"/>
        <v/>
      </c>
      <c r="BF46" s="7">
        <f t="shared" si="79"/>
        <v>8.4033613445378148E-3</v>
      </c>
      <c r="BG46" s="7" t="str">
        <f t="shared" si="80"/>
        <v/>
      </c>
      <c r="BH46" s="7" t="str">
        <f t="shared" si="81"/>
        <v/>
      </c>
      <c r="BI46" s="7" t="str">
        <f t="shared" si="82"/>
        <v/>
      </c>
      <c r="BJ46" s="7" t="str">
        <f t="shared" si="83"/>
        <v/>
      </c>
      <c r="BK46" s="7" t="str">
        <f t="shared" si="84"/>
        <v/>
      </c>
      <c r="BL46" s="7">
        <f t="shared" si="85"/>
        <v>8.4033613445378148E-3</v>
      </c>
      <c r="BM46">
        <v>2025</v>
      </c>
      <c r="BN46" s="10">
        <v>45787</v>
      </c>
      <c r="BO46" s="4">
        <v>2</v>
      </c>
      <c r="BP46" s="4"/>
      <c r="BQ46" s="4"/>
      <c r="BR46" s="4"/>
      <c r="BS46" s="4">
        <v>1</v>
      </c>
      <c r="BT46" s="4"/>
      <c r="BU46" s="4">
        <v>2</v>
      </c>
      <c r="BV46" s="4">
        <v>5</v>
      </c>
      <c r="BW46" s="4">
        <v>2</v>
      </c>
      <c r="BX46" s="4">
        <v>1</v>
      </c>
      <c r="BY46" s="4"/>
      <c r="BZ46" s="4"/>
      <c r="CA46" s="4"/>
      <c r="CB46" s="4"/>
      <c r="CC46" s="4">
        <v>1</v>
      </c>
      <c r="CD46" s="4"/>
      <c r="CE46" s="4"/>
      <c r="CF46" s="4">
        <v>1</v>
      </c>
      <c r="CG46" s="4">
        <v>1</v>
      </c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U46" s="4"/>
      <c r="CV46" s="4"/>
      <c r="CW46" s="4"/>
      <c r="CZ46" s="10"/>
      <c r="EH46" s="10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</row>
    <row r="47" spans="1:174" ht="14.25">
      <c r="A47" s="103">
        <v>2024</v>
      </c>
      <c r="B47" s="101" t="s">
        <v>315</v>
      </c>
      <c r="C47" s="101">
        <v>46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>
        <v>1</v>
      </c>
      <c r="P47" s="102"/>
      <c r="Q47" s="102"/>
      <c r="R47" s="102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4">
        <f t="shared" si="58"/>
        <v>1</v>
      </c>
      <c r="AL47" s="7" t="str">
        <f t="shared" si="59"/>
        <v/>
      </c>
      <c r="AM47" s="7" t="str">
        <f t="shared" si="60"/>
        <v/>
      </c>
      <c r="AN47" s="7" t="str">
        <f t="shared" si="61"/>
        <v/>
      </c>
      <c r="AO47" s="7" t="str">
        <f t="shared" si="62"/>
        <v/>
      </c>
      <c r="AP47" s="7" t="str">
        <f t="shared" si="63"/>
        <v/>
      </c>
      <c r="AQ47" s="7" t="str">
        <f t="shared" si="64"/>
        <v/>
      </c>
      <c r="AR47" s="7" t="str">
        <f t="shared" si="65"/>
        <v/>
      </c>
      <c r="AS47" s="7">
        <f t="shared" si="66"/>
        <v>2.1739130434782608E-2</v>
      </c>
      <c r="AT47" s="7" t="str">
        <f t="shared" si="67"/>
        <v/>
      </c>
      <c r="AU47" s="7" t="str">
        <f t="shared" si="68"/>
        <v/>
      </c>
      <c r="AV47" s="7" t="str">
        <f t="shared" si="69"/>
        <v/>
      </c>
      <c r="AW47" s="7" t="str">
        <f t="shared" si="70"/>
        <v/>
      </c>
      <c r="AX47" s="7" t="str">
        <f t="shared" si="71"/>
        <v/>
      </c>
      <c r="AY47" s="7" t="str">
        <f t="shared" si="72"/>
        <v/>
      </c>
      <c r="AZ47" s="7" t="str">
        <f t="shared" si="73"/>
        <v/>
      </c>
      <c r="BA47" s="7" t="str">
        <f t="shared" si="74"/>
        <v/>
      </c>
      <c r="BB47" s="7" t="str">
        <f t="shared" si="75"/>
        <v/>
      </c>
      <c r="BC47" s="7" t="str">
        <f t="shared" si="76"/>
        <v/>
      </c>
      <c r="BD47" s="7" t="str">
        <f t="shared" si="77"/>
        <v/>
      </c>
      <c r="BE47" s="7" t="str">
        <f t="shared" si="78"/>
        <v/>
      </c>
      <c r="BF47" s="7" t="str">
        <f t="shared" si="79"/>
        <v/>
      </c>
      <c r="BG47" s="7" t="str">
        <f t="shared" si="80"/>
        <v/>
      </c>
      <c r="BH47" s="7" t="str">
        <f t="shared" si="81"/>
        <v/>
      </c>
      <c r="BI47" s="7" t="str">
        <f t="shared" si="82"/>
        <v/>
      </c>
      <c r="BJ47" s="7" t="str">
        <f t="shared" si="83"/>
        <v/>
      </c>
      <c r="BK47" s="7" t="str">
        <f t="shared" si="84"/>
        <v/>
      </c>
      <c r="BL47" s="7">
        <f t="shared" si="85"/>
        <v>2.1739130434782608E-2</v>
      </c>
      <c r="BM47">
        <v>2025</v>
      </c>
      <c r="BN47" s="10">
        <v>45788</v>
      </c>
      <c r="BO47" s="4"/>
      <c r="BP47" s="4"/>
      <c r="BQ47" s="4"/>
      <c r="BR47" s="4">
        <v>1</v>
      </c>
      <c r="BS47" s="4"/>
      <c r="BT47" s="4"/>
      <c r="BU47" s="4">
        <v>1</v>
      </c>
      <c r="BV47" s="4">
        <v>1</v>
      </c>
      <c r="BW47" s="4">
        <v>1</v>
      </c>
      <c r="BX47" s="4">
        <v>1</v>
      </c>
      <c r="BY47" s="4"/>
      <c r="BZ47" s="4"/>
      <c r="CA47" s="4"/>
      <c r="CB47" s="4"/>
      <c r="CC47" s="4"/>
      <c r="CD47" s="4">
        <v>1</v>
      </c>
      <c r="CE47" s="4"/>
      <c r="CF47" s="4">
        <v>1</v>
      </c>
      <c r="CG47" s="4">
        <v>1</v>
      </c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U47" s="4"/>
      <c r="CV47" s="4"/>
      <c r="CW47" s="4"/>
      <c r="CZ47" s="10"/>
      <c r="EH47" s="10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</row>
    <row r="48" spans="1:174" ht="14.25">
      <c r="A48" s="103">
        <v>2024</v>
      </c>
      <c r="B48" s="101" t="s">
        <v>163</v>
      </c>
      <c r="C48" s="101">
        <v>277</v>
      </c>
      <c r="D48" s="102"/>
      <c r="E48" s="102"/>
      <c r="F48" s="102"/>
      <c r="G48" s="102"/>
      <c r="H48" s="102"/>
      <c r="I48" s="102">
        <v>2</v>
      </c>
      <c r="J48" s="102">
        <v>1</v>
      </c>
      <c r="K48" s="102"/>
      <c r="L48" s="102"/>
      <c r="M48" s="102"/>
      <c r="N48" s="102"/>
      <c r="O48" s="102"/>
      <c r="P48" s="102"/>
      <c r="Q48" s="102"/>
      <c r="R48" s="102"/>
      <c r="S48" s="101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4">
        <f t="shared" si="58"/>
        <v>3</v>
      </c>
      <c r="AL48" s="7" t="str">
        <f t="shared" si="59"/>
        <v/>
      </c>
      <c r="AM48" s="7">
        <f t="shared" si="60"/>
        <v>7.2202166064981952E-3</v>
      </c>
      <c r="AN48" s="7">
        <f t="shared" si="61"/>
        <v>3.6101083032490976E-3</v>
      </c>
      <c r="AO48" s="7" t="str">
        <f t="shared" si="62"/>
        <v/>
      </c>
      <c r="AP48" s="7" t="str">
        <f t="shared" si="63"/>
        <v/>
      </c>
      <c r="AQ48" s="7" t="str">
        <f t="shared" si="64"/>
        <v/>
      </c>
      <c r="AR48" s="7" t="str">
        <f t="shared" si="65"/>
        <v/>
      </c>
      <c r="AS48" s="7" t="str">
        <f t="shared" si="66"/>
        <v/>
      </c>
      <c r="AT48" s="7" t="str">
        <f t="shared" si="67"/>
        <v/>
      </c>
      <c r="AU48" s="7" t="str">
        <f t="shared" si="68"/>
        <v/>
      </c>
      <c r="AV48" s="7" t="str">
        <f t="shared" si="69"/>
        <v/>
      </c>
      <c r="AW48" s="7" t="str">
        <f t="shared" si="70"/>
        <v/>
      </c>
      <c r="AX48" s="7" t="str">
        <f t="shared" si="71"/>
        <v/>
      </c>
      <c r="AY48" s="7" t="str">
        <f t="shared" si="72"/>
        <v/>
      </c>
      <c r="AZ48" s="7" t="str">
        <f t="shared" si="73"/>
        <v/>
      </c>
      <c r="BA48" s="7" t="str">
        <f t="shared" si="74"/>
        <v/>
      </c>
      <c r="BB48" s="7" t="str">
        <f t="shared" si="75"/>
        <v/>
      </c>
      <c r="BC48" s="7" t="str">
        <f t="shared" si="76"/>
        <v/>
      </c>
      <c r="BD48" s="7" t="str">
        <f t="shared" si="77"/>
        <v/>
      </c>
      <c r="BE48" s="7" t="str">
        <f t="shared" si="78"/>
        <v/>
      </c>
      <c r="BF48" s="7" t="str">
        <f t="shared" si="79"/>
        <v/>
      </c>
      <c r="BG48" s="7" t="str">
        <f t="shared" si="80"/>
        <v/>
      </c>
      <c r="BH48" s="7" t="str">
        <f t="shared" si="81"/>
        <v/>
      </c>
      <c r="BI48" s="7" t="str">
        <f t="shared" si="82"/>
        <v/>
      </c>
      <c r="BJ48" s="7" t="str">
        <f t="shared" si="83"/>
        <v/>
      </c>
      <c r="BK48" s="7" t="str">
        <f t="shared" si="84"/>
        <v/>
      </c>
      <c r="BL48" s="7">
        <f t="shared" si="85"/>
        <v>1.0830324909747292E-2</v>
      </c>
      <c r="BM48">
        <v>2025</v>
      </c>
      <c r="BN48" s="10">
        <v>45789</v>
      </c>
      <c r="BO48" s="4"/>
      <c r="BP48" s="4">
        <v>1</v>
      </c>
      <c r="BQ48" s="4"/>
      <c r="BR48" s="4">
        <v>3</v>
      </c>
      <c r="BS48" s="4">
        <v>1</v>
      </c>
      <c r="BT48" s="4">
        <v>1</v>
      </c>
      <c r="BU48" s="4">
        <v>1</v>
      </c>
      <c r="BV48" s="4">
        <v>2</v>
      </c>
      <c r="BW48" s="4">
        <v>1</v>
      </c>
      <c r="BX48" s="4"/>
      <c r="BY48" s="4">
        <v>1</v>
      </c>
      <c r="BZ48" s="4"/>
      <c r="CA48" s="4"/>
      <c r="CB48" s="4"/>
      <c r="CC48" s="4">
        <v>1</v>
      </c>
      <c r="CD48" s="4">
        <v>1</v>
      </c>
      <c r="CE48" s="4">
        <v>1</v>
      </c>
      <c r="CF48" s="4">
        <v>1</v>
      </c>
      <c r="CG48" s="4">
        <v>4</v>
      </c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U48" s="4"/>
      <c r="CV48" s="4"/>
      <c r="CW48" s="4"/>
      <c r="CZ48" s="10"/>
      <c r="EH48" s="10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</row>
    <row r="49" spans="1:174" ht="14.25">
      <c r="A49" s="103">
        <v>2024</v>
      </c>
      <c r="B49" s="101" t="s">
        <v>125</v>
      </c>
      <c r="C49" s="101">
        <v>873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1"/>
      <c r="AA49" s="102"/>
      <c r="AB49" s="102"/>
      <c r="AC49" s="102"/>
      <c r="AD49" s="102"/>
      <c r="AE49" s="102"/>
      <c r="AF49" s="102">
        <v>1</v>
      </c>
      <c r="AG49" s="102"/>
      <c r="AH49" s="102"/>
      <c r="AI49" s="102"/>
      <c r="AJ49" s="4">
        <f t="shared" si="58"/>
        <v>1</v>
      </c>
      <c r="AL49" s="7" t="str">
        <f t="shared" si="59"/>
        <v/>
      </c>
      <c r="AM49" s="7" t="str">
        <f t="shared" si="60"/>
        <v/>
      </c>
      <c r="AN49" s="7" t="str">
        <f t="shared" si="61"/>
        <v/>
      </c>
      <c r="AO49" s="7" t="str">
        <f t="shared" si="62"/>
        <v/>
      </c>
      <c r="AP49" s="7" t="str">
        <f t="shared" si="63"/>
        <v/>
      </c>
      <c r="AQ49" s="7" t="str">
        <f t="shared" si="64"/>
        <v/>
      </c>
      <c r="AR49" s="7" t="str">
        <f t="shared" si="65"/>
        <v/>
      </c>
      <c r="AS49" s="7" t="str">
        <f t="shared" si="66"/>
        <v/>
      </c>
      <c r="AT49" s="7" t="str">
        <f t="shared" si="67"/>
        <v/>
      </c>
      <c r="AU49" s="7" t="str">
        <f t="shared" si="68"/>
        <v/>
      </c>
      <c r="AV49" s="7" t="str">
        <f t="shared" si="69"/>
        <v/>
      </c>
      <c r="AW49" s="7" t="str">
        <f t="shared" si="70"/>
        <v/>
      </c>
      <c r="AX49" s="7" t="str">
        <f t="shared" si="71"/>
        <v/>
      </c>
      <c r="AY49" s="7" t="str">
        <f t="shared" si="72"/>
        <v/>
      </c>
      <c r="AZ49" s="7" t="str">
        <f t="shared" si="73"/>
        <v/>
      </c>
      <c r="BA49" s="7" t="str">
        <f t="shared" si="74"/>
        <v/>
      </c>
      <c r="BB49" s="7" t="str">
        <f t="shared" si="75"/>
        <v/>
      </c>
      <c r="BC49" s="7" t="str">
        <f t="shared" si="76"/>
        <v/>
      </c>
      <c r="BD49" s="7" t="str">
        <f t="shared" si="77"/>
        <v/>
      </c>
      <c r="BE49" s="7" t="str">
        <f t="shared" si="78"/>
        <v/>
      </c>
      <c r="BF49" s="7" t="str">
        <f t="shared" si="79"/>
        <v/>
      </c>
      <c r="BG49" s="7" t="str">
        <f t="shared" si="80"/>
        <v/>
      </c>
      <c r="BH49" s="7">
        <f t="shared" si="81"/>
        <v>1.145475372279496E-3</v>
      </c>
      <c r="BI49" s="7" t="str">
        <f t="shared" si="82"/>
        <v/>
      </c>
      <c r="BJ49" s="7" t="str">
        <f t="shared" si="83"/>
        <v/>
      </c>
      <c r="BK49" s="7" t="str">
        <f t="shared" si="84"/>
        <v/>
      </c>
      <c r="BL49" s="7">
        <f t="shared" si="85"/>
        <v>1.145475372279496E-3</v>
      </c>
      <c r="BM49">
        <v>2025</v>
      </c>
      <c r="BN49" s="10">
        <v>45790</v>
      </c>
      <c r="BO49" s="4"/>
      <c r="BP49" s="4">
        <v>2</v>
      </c>
      <c r="BQ49" s="4"/>
      <c r="BR49" s="4">
        <v>1</v>
      </c>
      <c r="BS49" s="4">
        <v>1</v>
      </c>
      <c r="BT49" s="4"/>
      <c r="BU49" s="4"/>
      <c r="BV49" s="4">
        <v>2</v>
      </c>
      <c r="BW49" s="4"/>
      <c r="BX49" s="4">
        <v>5</v>
      </c>
      <c r="BY49" s="4"/>
      <c r="BZ49" s="4"/>
      <c r="CA49" s="4">
        <v>1</v>
      </c>
      <c r="CB49" s="4">
        <v>1</v>
      </c>
      <c r="CC49" s="4"/>
      <c r="CD49" s="4"/>
      <c r="CE49" s="4">
        <v>1</v>
      </c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U49" s="4"/>
      <c r="CV49" s="4"/>
      <c r="CW49" s="4"/>
      <c r="CZ49" s="10"/>
      <c r="EH49" s="10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</row>
    <row r="50" spans="1:174" ht="14.25">
      <c r="A50" s="103">
        <v>2024</v>
      </c>
      <c r="B50" s="101" t="s">
        <v>128</v>
      </c>
      <c r="C50" s="101">
        <v>999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>
        <v>16</v>
      </c>
      <c r="R50" s="102">
        <v>6</v>
      </c>
      <c r="S50" s="101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4">
        <f t="shared" si="58"/>
        <v>22</v>
      </c>
      <c r="AL50" s="7" t="str">
        <f t="shared" si="59"/>
        <v/>
      </c>
      <c r="AM50" s="7" t="str">
        <f t="shared" si="60"/>
        <v/>
      </c>
      <c r="AN50" s="7" t="str">
        <f t="shared" si="61"/>
        <v/>
      </c>
      <c r="AO50" s="7" t="str">
        <f t="shared" si="62"/>
        <v/>
      </c>
      <c r="AP50" s="7" t="str">
        <f t="shared" si="63"/>
        <v/>
      </c>
      <c r="AQ50" s="7" t="str">
        <f t="shared" si="64"/>
        <v/>
      </c>
      <c r="AR50" s="7" t="str">
        <f t="shared" si="65"/>
        <v/>
      </c>
      <c r="AS50" s="7" t="str">
        <f t="shared" si="66"/>
        <v/>
      </c>
      <c r="AT50" s="7" t="str">
        <f t="shared" si="67"/>
        <v/>
      </c>
      <c r="AU50" s="7">
        <f t="shared" si="68"/>
        <v>1.6016016016016016E-2</v>
      </c>
      <c r="AV50" s="7">
        <f t="shared" si="69"/>
        <v>6.006006006006006E-3</v>
      </c>
      <c r="AW50" s="7" t="str">
        <f t="shared" si="70"/>
        <v/>
      </c>
      <c r="AX50" s="7" t="str">
        <f t="shared" si="71"/>
        <v/>
      </c>
      <c r="AY50" s="7" t="str">
        <f t="shared" si="72"/>
        <v/>
      </c>
      <c r="AZ50" s="7" t="str">
        <f t="shared" si="73"/>
        <v/>
      </c>
      <c r="BA50" s="7" t="str">
        <f t="shared" si="74"/>
        <v/>
      </c>
      <c r="BB50" s="7" t="str">
        <f t="shared" si="75"/>
        <v/>
      </c>
      <c r="BC50" s="7" t="str">
        <f t="shared" si="76"/>
        <v/>
      </c>
      <c r="BD50" s="7" t="str">
        <f t="shared" si="77"/>
        <v/>
      </c>
      <c r="BE50" s="7" t="str">
        <f t="shared" si="78"/>
        <v/>
      </c>
      <c r="BF50" s="7" t="str">
        <f t="shared" si="79"/>
        <v/>
      </c>
      <c r="BG50" s="7" t="str">
        <f t="shared" si="80"/>
        <v/>
      </c>
      <c r="BH50" s="7" t="str">
        <f t="shared" si="81"/>
        <v/>
      </c>
      <c r="BI50" s="7" t="str">
        <f t="shared" si="82"/>
        <v/>
      </c>
      <c r="BJ50" s="7" t="str">
        <f t="shared" si="83"/>
        <v/>
      </c>
      <c r="BK50" s="7" t="str">
        <f t="shared" si="84"/>
        <v/>
      </c>
      <c r="BL50" s="7">
        <f t="shared" si="85"/>
        <v>2.2022022022022022E-2</v>
      </c>
      <c r="BM50">
        <v>2025</v>
      </c>
      <c r="BN50" s="10">
        <v>45791</v>
      </c>
      <c r="BO50" s="4">
        <v>1</v>
      </c>
      <c r="BP50" s="4"/>
      <c r="BQ50" s="4">
        <v>1</v>
      </c>
      <c r="BR50" s="4">
        <v>2</v>
      </c>
      <c r="BS50" s="4">
        <v>1</v>
      </c>
      <c r="BT50" s="4"/>
      <c r="BU50" s="4">
        <v>1</v>
      </c>
      <c r="BV50" s="4">
        <v>1</v>
      </c>
      <c r="BW50" s="4">
        <v>1</v>
      </c>
      <c r="BX50" s="4"/>
      <c r="BY50" s="4"/>
      <c r="BZ50" s="4">
        <v>1</v>
      </c>
      <c r="CA50" s="4">
        <v>1</v>
      </c>
      <c r="CB50" s="4"/>
      <c r="CC50" s="4"/>
      <c r="CD50" s="4"/>
      <c r="CE50" s="4">
        <v>1</v>
      </c>
      <c r="CF50" s="4">
        <v>1</v>
      </c>
      <c r="CG50" s="4">
        <v>2</v>
      </c>
      <c r="CH50" s="4">
        <v>2</v>
      </c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U50" s="4"/>
      <c r="CV50" s="4"/>
      <c r="CW50" s="4"/>
      <c r="CZ50" s="10"/>
      <c r="EH50" s="10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</row>
    <row r="51" spans="1:174" ht="14.25">
      <c r="A51" s="103">
        <v>2024</v>
      </c>
      <c r="B51" s="101" t="s">
        <v>16</v>
      </c>
      <c r="C51" s="101">
        <v>3498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1">
        <v>2</v>
      </c>
      <c r="T51" s="102"/>
      <c r="U51" s="102">
        <v>2</v>
      </c>
      <c r="V51" s="102">
        <v>2</v>
      </c>
      <c r="W51" s="102"/>
      <c r="X51" s="102"/>
      <c r="Y51" s="102"/>
      <c r="Z51" s="102"/>
      <c r="AA51" s="102"/>
      <c r="AB51" s="102"/>
      <c r="AC51" s="102">
        <v>2</v>
      </c>
      <c r="AD51" s="102">
        <v>14</v>
      </c>
      <c r="AE51" s="102">
        <v>5</v>
      </c>
      <c r="AF51" s="102">
        <v>3</v>
      </c>
      <c r="AG51" s="102">
        <v>1</v>
      </c>
      <c r="AH51" s="102">
        <v>4</v>
      </c>
      <c r="AI51" s="102">
        <v>2</v>
      </c>
      <c r="AJ51" s="4">
        <f t="shared" si="58"/>
        <v>37</v>
      </c>
      <c r="AL51" s="7" t="str">
        <f t="shared" si="59"/>
        <v/>
      </c>
      <c r="AM51" s="7" t="str">
        <f t="shared" si="60"/>
        <v/>
      </c>
      <c r="AN51" s="7" t="str">
        <f t="shared" si="61"/>
        <v/>
      </c>
      <c r="AO51" s="7" t="str">
        <f t="shared" si="62"/>
        <v/>
      </c>
      <c r="AP51" s="7" t="str">
        <f t="shared" si="63"/>
        <v/>
      </c>
      <c r="AQ51" s="7" t="str">
        <f t="shared" si="64"/>
        <v/>
      </c>
      <c r="AR51" s="7" t="str">
        <f t="shared" si="65"/>
        <v/>
      </c>
      <c r="AS51" s="7" t="str">
        <f t="shared" si="66"/>
        <v/>
      </c>
      <c r="AT51" s="7" t="str">
        <f t="shared" si="67"/>
        <v/>
      </c>
      <c r="AU51" s="7" t="str">
        <f t="shared" si="68"/>
        <v/>
      </c>
      <c r="AV51" s="7" t="str">
        <f t="shared" si="69"/>
        <v/>
      </c>
      <c r="AW51" s="7">
        <f t="shared" si="70"/>
        <v>5.717552887364208E-4</v>
      </c>
      <c r="AX51" s="7" t="str">
        <f t="shared" si="71"/>
        <v/>
      </c>
      <c r="AY51" s="7">
        <f t="shared" si="72"/>
        <v>5.717552887364208E-4</v>
      </c>
      <c r="AZ51" s="7" t="str">
        <f t="shared" si="73"/>
        <v/>
      </c>
      <c r="BA51" s="7" t="str">
        <f t="shared" si="74"/>
        <v/>
      </c>
      <c r="BB51" s="7" t="str">
        <f t="shared" si="75"/>
        <v/>
      </c>
      <c r="BC51" s="7" t="str">
        <f t="shared" si="76"/>
        <v/>
      </c>
      <c r="BD51" s="7" t="str">
        <f t="shared" si="77"/>
        <v/>
      </c>
      <c r="BE51" s="7">
        <f t="shared" si="78"/>
        <v>5.717552887364208E-4</v>
      </c>
      <c r="BF51" s="7">
        <f t="shared" si="79"/>
        <v>4.0022870211549461E-3</v>
      </c>
      <c r="BG51" s="7">
        <f t="shared" si="80"/>
        <v>1.429388221841052E-3</v>
      </c>
      <c r="BH51" s="7">
        <f t="shared" si="81"/>
        <v>8.576329331046312E-4</v>
      </c>
      <c r="BI51" s="7">
        <f t="shared" si="82"/>
        <v>2.858776443682104E-4</v>
      </c>
      <c r="BJ51" s="7">
        <f t="shared" si="83"/>
        <v>1.1435105774728416E-3</v>
      </c>
      <c r="BK51" s="7">
        <f t="shared" si="84"/>
        <v>5.717552887364208E-4</v>
      </c>
      <c r="BL51" s="7">
        <f t="shared" si="85"/>
        <v>1.0577472841623786E-2</v>
      </c>
      <c r="BM51">
        <v>2025</v>
      </c>
      <c r="BN51" s="10">
        <v>45792</v>
      </c>
      <c r="BO51" s="4"/>
      <c r="BP51" s="4">
        <v>1</v>
      </c>
      <c r="BQ51" s="4"/>
      <c r="BR51" s="4">
        <v>1</v>
      </c>
      <c r="BS51" s="4">
        <v>1</v>
      </c>
      <c r="BT51" s="4"/>
      <c r="BU51" s="4"/>
      <c r="BV51" s="4">
        <v>4</v>
      </c>
      <c r="BW51" s="4"/>
      <c r="BX51" s="4">
        <v>3</v>
      </c>
      <c r="BY51" s="4"/>
      <c r="BZ51" s="4">
        <v>1</v>
      </c>
      <c r="CA51" s="4"/>
      <c r="CB51" s="4"/>
      <c r="CC51" s="4"/>
      <c r="CD51" s="4">
        <v>1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U51" s="4"/>
      <c r="CV51" s="4"/>
      <c r="CW51" s="4"/>
      <c r="CZ51" s="10"/>
      <c r="EH51" s="10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</row>
    <row r="52" spans="1:174" ht="13.15">
      <c r="A52" s="22">
        <v>2024</v>
      </c>
      <c r="B52" s="4" t="s">
        <v>24</v>
      </c>
      <c r="C52" s="4">
        <v>1136</v>
      </c>
      <c r="D52" s="4"/>
      <c r="E52" s="4"/>
      <c r="F52" s="4"/>
      <c r="G52" s="4"/>
      <c r="H52" s="4"/>
      <c r="I52" s="4"/>
      <c r="J52" s="4"/>
      <c r="K52" s="4">
        <v>4</v>
      </c>
      <c r="L52" s="4"/>
      <c r="M52" s="4">
        <v>5</v>
      </c>
      <c r="N52" s="4"/>
      <c r="O52" s="4"/>
      <c r="P52" s="4"/>
      <c r="Q52" s="4"/>
      <c r="R52" s="4"/>
      <c r="S52" s="4">
        <v>1</v>
      </c>
      <c r="T52" s="4"/>
      <c r="U52" s="4"/>
      <c r="V52" s="4">
        <v>1</v>
      </c>
      <c r="W52" s="4"/>
      <c r="X52" s="4"/>
      <c r="Y52" s="4"/>
      <c r="Z52" s="4"/>
      <c r="AA52" s="4"/>
      <c r="AB52" s="4"/>
      <c r="AC52" s="4"/>
      <c r="AD52" s="4">
        <v>3</v>
      </c>
      <c r="AE52" s="4"/>
      <c r="AF52" s="4"/>
      <c r="AG52" s="4"/>
      <c r="AH52" s="4"/>
      <c r="AI52" s="4"/>
      <c r="AJ52" s="4">
        <f t="shared" si="58"/>
        <v>14</v>
      </c>
      <c r="AL52" s="7" t="str">
        <f t="shared" si="59"/>
        <v/>
      </c>
      <c r="AM52" s="7" t="str">
        <f t="shared" si="60"/>
        <v/>
      </c>
      <c r="AN52" s="7" t="str">
        <f t="shared" si="61"/>
        <v/>
      </c>
      <c r="AO52" s="7">
        <f t="shared" si="62"/>
        <v>3.5211267605633804E-3</v>
      </c>
      <c r="AP52" s="7" t="str">
        <f t="shared" si="63"/>
        <v/>
      </c>
      <c r="AQ52" s="7">
        <f t="shared" si="64"/>
        <v>4.4014084507042256E-3</v>
      </c>
      <c r="AR52" s="7" t="str">
        <f t="shared" si="65"/>
        <v/>
      </c>
      <c r="AS52" s="7" t="str">
        <f t="shared" si="66"/>
        <v/>
      </c>
      <c r="AT52" s="7" t="str">
        <f t="shared" si="67"/>
        <v/>
      </c>
      <c r="AU52" s="7" t="str">
        <f t="shared" si="68"/>
        <v/>
      </c>
      <c r="AV52" s="7" t="str">
        <f t="shared" si="69"/>
        <v/>
      </c>
      <c r="AW52" s="7">
        <f t="shared" si="70"/>
        <v>8.8028169014084509E-4</v>
      </c>
      <c r="AX52" s="7" t="str">
        <f t="shared" si="71"/>
        <v/>
      </c>
      <c r="AY52" s="7" t="str">
        <f t="shared" si="72"/>
        <v/>
      </c>
      <c r="AZ52" s="7" t="str">
        <f t="shared" si="73"/>
        <v/>
      </c>
      <c r="BA52" s="7" t="str">
        <f t="shared" si="74"/>
        <v/>
      </c>
      <c r="BB52" s="7" t="str">
        <f t="shared" si="75"/>
        <v/>
      </c>
      <c r="BC52" s="7" t="str">
        <f t="shared" si="76"/>
        <v/>
      </c>
      <c r="BD52" s="7" t="str">
        <f t="shared" si="77"/>
        <v/>
      </c>
      <c r="BE52" s="7" t="str">
        <f t="shared" si="78"/>
        <v/>
      </c>
      <c r="BF52" s="7">
        <f t="shared" si="79"/>
        <v>2.6408450704225352E-3</v>
      </c>
      <c r="BG52" s="7" t="str">
        <f t="shared" si="80"/>
        <v/>
      </c>
      <c r="BH52" s="7" t="str">
        <f t="shared" si="81"/>
        <v/>
      </c>
      <c r="BI52" s="7" t="str">
        <f t="shared" si="82"/>
        <v/>
      </c>
      <c r="BJ52" s="7" t="str">
        <f t="shared" si="83"/>
        <v/>
      </c>
      <c r="BK52" s="7" t="str">
        <f t="shared" si="84"/>
        <v/>
      </c>
      <c r="BL52" s="7">
        <f t="shared" si="85"/>
        <v>1.232394366197183E-2</v>
      </c>
      <c r="BM52">
        <v>2025</v>
      </c>
      <c r="BN52" s="10">
        <v>45793</v>
      </c>
      <c r="BO52" s="4"/>
      <c r="BP52" s="4"/>
      <c r="BQ52" s="4"/>
      <c r="BR52" s="4">
        <v>2</v>
      </c>
      <c r="BS52" s="4"/>
      <c r="BT52" s="4"/>
      <c r="BU52" s="4"/>
      <c r="BV52" s="4">
        <v>3</v>
      </c>
      <c r="BW52" s="4"/>
      <c r="BX52" s="4"/>
      <c r="BY52" s="4">
        <v>2</v>
      </c>
      <c r="BZ52" s="4"/>
      <c r="CA52" s="4"/>
      <c r="CB52" s="4"/>
      <c r="CC52" s="4"/>
      <c r="CD52" s="4">
        <v>1</v>
      </c>
      <c r="CE52" s="4"/>
      <c r="CF52" s="4">
        <v>2</v>
      </c>
      <c r="CG52" s="4">
        <v>1</v>
      </c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U52" s="4"/>
      <c r="CV52" s="4"/>
      <c r="CW52" s="4"/>
      <c r="CZ52" s="10"/>
      <c r="EH52" s="10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</row>
    <row r="53" spans="1:174" ht="13.15">
      <c r="A53" s="22">
        <v>2024</v>
      </c>
      <c r="B53" s="4" t="s">
        <v>151</v>
      </c>
      <c r="C53" s="4">
        <v>600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>
        <v>3</v>
      </c>
      <c r="W53" s="4"/>
      <c r="X53" s="4"/>
      <c r="Y53" s="4"/>
      <c r="Z53" s="4"/>
      <c r="AA53" s="4"/>
      <c r="AB53" s="4"/>
      <c r="AC53" s="4"/>
      <c r="AD53" s="4">
        <v>4</v>
      </c>
      <c r="AE53" s="4"/>
      <c r="AF53" s="4"/>
      <c r="AG53" s="4">
        <v>1</v>
      </c>
      <c r="AH53" s="4"/>
      <c r="AI53" s="4"/>
      <c r="AJ53" s="4">
        <f t="shared" si="58"/>
        <v>8</v>
      </c>
      <c r="AL53" s="7" t="str">
        <f t="shared" si="59"/>
        <v/>
      </c>
      <c r="AM53" s="7" t="str">
        <f t="shared" si="60"/>
        <v/>
      </c>
      <c r="AN53" s="7" t="str">
        <f t="shared" si="61"/>
        <v/>
      </c>
      <c r="AO53" s="7" t="str">
        <f t="shared" si="62"/>
        <v/>
      </c>
      <c r="AP53" s="7" t="str">
        <f t="shared" si="63"/>
        <v/>
      </c>
      <c r="AQ53" s="7" t="str">
        <f t="shared" si="64"/>
        <v/>
      </c>
      <c r="AR53" s="7" t="str">
        <f t="shared" si="65"/>
        <v/>
      </c>
      <c r="AS53" s="7" t="str">
        <f t="shared" si="66"/>
        <v/>
      </c>
      <c r="AT53" s="7" t="str">
        <f t="shared" si="67"/>
        <v/>
      </c>
      <c r="AU53" s="7" t="str">
        <f t="shared" si="68"/>
        <v/>
      </c>
      <c r="AV53" s="7" t="str">
        <f t="shared" si="69"/>
        <v/>
      </c>
      <c r="AW53" s="7" t="str">
        <f t="shared" si="70"/>
        <v/>
      </c>
      <c r="AX53" s="7" t="str">
        <f t="shared" si="71"/>
        <v/>
      </c>
      <c r="AY53" s="7" t="str">
        <f t="shared" si="72"/>
        <v/>
      </c>
      <c r="AZ53" s="7" t="str">
        <f t="shared" si="73"/>
        <v/>
      </c>
      <c r="BA53" s="7" t="str">
        <f t="shared" si="74"/>
        <v/>
      </c>
      <c r="BB53" s="7" t="str">
        <f t="shared" si="75"/>
        <v/>
      </c>
      <c r="BC53" s="7" t="str">
        <f t="shared" si="76"/>
        <v/>
      </c>
      <c r="BD53" s="7" t="str">
        <f t="shared" si="77"/>
        <v/>
      </c>
      <c r="BE53" s="7" t="str">
        <f t="shared" si="78"/>
        <v/>
      </c>
      <c r="BF53" s="7">
        <f t="shared" si="79"/>
        <v>6.6666666666666671E-3</v>
      </c>
      <c r="BG53" s="7" t="str">
        <f t="shared" si="80"/>
        <v/>
      </c>
      <c r="BH53" s="7" t="str">
        <f t="shared" si="81"/>
        <v/>
      </c>
      <c r="BI53" s="7">
        <f t="shared" si="82"/>
        <v>1.6666666666666668E-3</v>
      </c>
      <c r="BJ53" s="7" t="str">
        <f t="shared" si="83"/>
        <v/>
      </c>
      <c r="BK53" s="7" t="str">
        <f t="shared" si="84"/>
        <v/>
      </c>
      <c r="BL53" s="7">
        <f t="shared" si="85"/>
        <v>1.3333333333333334E-2</v>
      </c>
      <c r="BM53">
        <v>2025</v>
      </c>
      <c r="BN53" s="10">
        <v>45794</v>
      </c>
      <c r="BO53" s="4"/>
      <c r="BP53" s="4">
        <v>1</v>
      </c>
      <c r="BQ53" s="4">
        <v>1</v>
      </c>
      <c r="BR53" s="4"/>
      <c r="BS53" s="4">
        <v>1</v>
      </c>
      <c r="BT53" s="4"/>
      <c r="BU53" s="4">
        <v>2</v>
      </c>
      <c r="BV53" s="4"/>
      <c r="BW53" s="4">
        <v>1</v>
      </c>
      <c r="BX53" s="4">
        <v>3</v>
      </c>
      <c r="BY53" s="4"/>
      <c r="BZ53" s="4"/>
      <c r="CA53" s="4"/>
      <c r="CB53" s="4">
        <v>2</v>
      </c>
      <c r="CC53" s="4"/>
      <c r="CD53" s="4"/>
      <c r="CE53" s="4"/>
      <c r="CF53" s="4">
        <v>3</v>
      </c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U53" s="4"/>
      <c r="CV53" s="4"/>
      <c r="CW53" s="4"/>
      <c r="CZ53" s="10"/>
      <c r="EH53" s="10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</row>
    <row r="54" spans="1:174" ht="13.15">
      <c r="A54" s="22">
        <v>2024</v>
      </c>
      <c r="B54" s="4" t="s">
        <v>164</v>
      </c>
      <c r="C54" s="4">
        <v>300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>
        <v>4</v>
      </c>
      <c r="W54" s="4"/>
      <c r="X54" s="4"/>
      <c r="Y54" s="4"/>
      <c r="Z54" s="4"/>
      <c r="AA54" s="4"/>
      <c r="AB54" s="4"/>
      <c r="AC54" s="4"/>
      <c r="AD54" s="4">
        <v>7</v>
      </c>
      <c r="AE54" s="4"/>
      <c r="AF54" s="4"/>
      <c r="AG54" s="4"/>
      <c r="AH54" s="4"/>
      <c r="AI54" s="4"/>
      <c r="AJ54" s="4">
        <f t="shared" si="58"/>
        <v>11</v>
      </c>
      <c r="AL54" s="7" t="str">
        <f t="shared" si="59"/>
        <v/>
      </c>
      <c r="AM54" s="7" t="str">
        <f t="shared" si="60"/>
        <v/>
      </c>
      <c r="AN54" s="7" t="str">
        <f t="shared" si="61"/>
        <v/>
      </c>
      <c r="AO54" s="7" t="str">
        <f t="shared" si="62"/>
        <v/>
      </c>
      <c r="AP54" s="7" t="str">
        <f t="shared" si="63"/>
        <v/>
      </c>
      <c r="AQ54" s="7" t="str">
        <f t="shared" si="64"/>
        <v/>
      </c>
      <c r="AR54" s="7" t="str">
        <f t="shared" si="65"/>
        <v/>
      </c>
      <c r="AS54" s="7" t="str">
        <f t="shared" si="66"/>
        <v/>
      </c>
      <c r="AT54" s="7" t="str">
        <f t="shared" si="67"/>
        <v/>
      </c>
      <c r="AU54" s="7" t="str">
        <f t="shared" si="68"/>
        <v/>
      </c>
      <c r="AV54" s="7" t="str">
        <f t="shared" si="69"/>
        <v/>
      </c>
      <c r="AW54" s="7" t="str">
        <f t="shared" si="70"/>
        <v/>
      </c>
      <c r="AX54" s="7" t="str">
        <f t="shared" si="71"/>
        <v/>
      </c>
      <c r="AY54" s="7" t="str">
        <f t="shared" si="72"/>
        <v/>
      </c>
      <c r="AZ54" s="7" t="str">
        <f t="shared" si="73"/>
        <v/>
      </c>
      <c r="BA54" s="7" t="str">
        <f t="shared" si="74"/>
        <v/>
      </c>
      <c r="BB54" s="7" t="str">
        <f t="shared" si="75"/>
        <v/>
      </c>
      <c r="BC54" s="7" t="str">
        <f t="shared" si="76"/>
        <v/>
      </c>
      <c r="BD54" s="7" t="str">
        <f t="shared" si="77"/>
        <v/>
      </c>
      <c r="BE54" s="7" t="str">
        <f t="shared" si="78"/>
        <v/>
      </c>
      <c r="BF54" s="7">
        <f t="shared" si="79"/>
        <v>2.3333333333333334E-2</v>
      </c>
      <c r="BG54" s="7" t="str">
        <f t="shared" si="80"/>
        <v/>
      </c>
      <c r="BH54" s="7" t="str">
        <f t="shared" si="81"/>
        <v/>
      </c>
      <c r="BI54" s="7" t="str">
        <f t="shared" si="82"/>
        <v/>
      </c>
      <c r="BJ54" s="7" t="str">
        <f t="shared" si="83"/>
        <v/>
      </c>
      <c r="BK54" s="7" t="str">
        <f t="shared" si="84"/>
        <v/>
      </c>
      <c r="BL54" s="7">
        <f t="shared" si="85"/>
        <v>3.6666666666666667E-2</v>
      </c>
      <c r="BM54">
        <v>2025</v>
      </c>
      <c r="BN54" s="10">
        <v>45795</v>
      </c>
      <c r="BO54" s="4"/>
      <c r="BP54" s="4">
        <v>1</v>
      </c>
      <c r="BQ54" s="4">
        <v>1</v>
      </c>
      <c r="BR54" s="4">
        <v>2</v>
      </c>
      <c r="BS54" s="4"/>
      <c r="BT54" s="4"/>
      <c r="BU54" s="4">
        <v>2</v>
      </c>
      <c r="BV54" s="4">
        <v>3</v>
      </c>
      <c r="BW54" s="4">
        <v>2</v>
      </c>
      <c r="BX54" s="4">
        <v>1</v>
      </c>
      <c r="BY54" s="4"/>
      <c r="BZ54" s="4">
        <v>1</v>
      </c>
      <c r="CA54" s="4"/>
      <c r="CB54" s="4">
        <v>1</v>
      </c>
      <c r="CC54" s="4">
        <v>1</v>
      </c>
      <c r="CD54" s="4"/>
      <c r="CE54" s="4">
        <v>1</v>
      </c>
      <c r="CF54" s="4">
        <v>6</v>
      </c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U54" s="4"/>
      <c r="CV54" s="4"/>
      <c r="CW54" s="4"/>
      <c r="CZ54" s="10"/>
      <c r="EH54" s="10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</row>
    <row r="55" spans="1:174" ht="13.15">
      <c r="A55" s="22">
        <v>2024</v>
      </c>
      <c r="B55" s="4" t="s">
        <v>158</v>
      </c>
      <c r="C55" s="4">
        <v>200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>
        <v>1</v>
      </c>
      <c r="W55" s="4"/>
      <c r="X55" s="4"/>
      <c r="Y55" s="4"/>
      <c r="Z55" s="4"/>
      <c r="AA55" s="4"/>
      <c r="AB55" s="4"/>
      <c r="AC55" s="4"/>
      <c r="AD55" s="4">
        <v>1</v>
      </c>
      <c r="AE55" s="4"/>
      <c r="AF55" s="4"/>
      <c r="AG55" s="4"/>
      <c r="AH55" s="4"/>
      <c r="AI55" s="4"/>
      <c r="AJ55" s="4">
        <f t="shared" si="58"/>
        <v>2</v>
      </c>
      <c r="AL55" s="7" t="str">
        <f t="shared" si="59"/>
        <v/>
      </c>
      <c r="AM55" s="7" t="str">
        <f t="shared" si="60"/>
        <v/>
      </c>
      <c r="AN55" s="7" t="str">
        <f t="shared" si="61"/>
        <v/>
      </c>
      <c r="AO55" s="7" t="str">
        <f t="shared" si="62"/>
        <v/>
      </c>
      <c r="AP55" s="7" t="str">
        <f t="shared" si="63"/>
        <v/>
      </c>
      <c r="AQ55" s="7" t="str">
        <f t="shared" si="64"/>
        <v/>
      </c>
      <c r="AR55" s="7" t="str">
        <f t="shared" si="65"/>
        <v/>
      </c>
      <c r="AS55" s="7" t="str">
        <f t="shared" si="66"/>
        <v/>
      </c>
      <c r="AT55" s="7" t="str">
        <f t="shared" si="67"/>
        <v/>
      </c>
      <c r="AU55" s="7" t="str">
        <f t="shared" si="68"/>
        <v/>
      </c>
      <c r="AV55" s="7" t="str">
        <f t="shared" si="69"/>
        <v/>
      </c>
      <c r="AW55" s="7" t="str">
        <f t="shared" si="70"/>
        <v/>
      </c>
      <c r="AX55" s="7" t="str">
        <f t="shared" si="71"/>
        <v/>
      </c>
      <c r="AY55" s="7" t="str">
        <f t="shared" si="72"/>
        <v/>
      </c>
      <c r="AZ55" s="7" t="str">
        <f t="shared" si="73"/>
        <v/>
      </c>
      <c r="BA55" s="7" t="str">
        <f t="shared" si="74"/>
        <v/>
      </c>
      <c r="BB55" s="7" t="str">
        <f t="shared" si="75"/>
        <v/>
      </c>
      <c r="BC55" s="7" t="str">
        <f t="shared" si="76"/>
        <v/>
      </c>
      <c r="BD55" s="7" t="str">
        <f t="shared" si="77"/>
        <v/>
      </c>
      <c r="BE55" s="7" t="str">
        <f t="shared" si="78"/>
        <v/>
      </c>
      <c r="BF55" s="7">
        <f t="shared" si="79"/>
        <v>5.0000000000000001E-3</v>
      </c>
      <c r="BG55" s="7" t="str">
        <f t="shared" si="80"/>
        <v/>
      </c>
      <c r="BH55" s="7" t="str">
        <f t="shared" si="81"/>
        <v/>
      </c>
      <c r="BI55" s="7" t="str">
        <f t="shared" si="82"/>
        <v/>
      </c>
      <c r="BJ55" s="7" t="str">
        <f t="shared" si="83"/>
        <v/>
      </c>
      <c r="BK55" s="7" t="str">
        <f t="shared" si="84"/>
        <v/>
      </c>
      <c r="BL55" s="7">
        <f t="shared" si="85"/>
        <v>0.01</v>
      </c>
      <c r="BM55">
        <v>2025</v>
      </c>
      <c r="BN55" s="10">
        <v>45796</v>
      </c>
      <c r="BO55" s="4"/>
      <c r="BP55" s="4">
        <v>2</v>
      </c>
      <c r="BQ55" s="4"/>
      <c r="BR55" s="4">
        <v>1</v>
      </c>
      <c r="BS55" s="4">
        <v>1</v>
      </c>
      <c r="BT55" s="4"/>
      <c r="BU55" s="4">
        <v>3</v>
      </c>
      <c r="BV55" s="4">
        <v>1</v>
      </c>
      <c r="BW55" s="4"/>
      <c r="BX55" s="4">
        <v>3</v>
      </c>
      <c r="BY55" s="4"/>
      <c r="BZ55" s="4"/>
      <c r="CA55" s="4">
        <v>1</v>
      </c>
      <c r="CB55" s="4">
        <v>2</v>
      </c>
      <c r="CC55" s="4"/>
      <c r="CD55" s="4">
        <v>2</v>
      </c>
      <c r="CE55" s="4">
        <v>1</v>
      </c>
      <c r="CF55" s="4">
        <v>1</v>
      </c>
      <c r="CG55" s="4">
        <v>2</v>
      </c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U55" s="4"/>
      <c r="CV55" s="4"/>
      <c r="CW55" s="4"/>
      <c r="CZ55" s="10"/>
      <c r="EH55" s="10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</row>
    <row r="56" spans="1:174" ht="13.15">
      <c r="A56" s="22">
        <v>2024</v>
      </c>
      <c r="B56" s="4" t="s">
        <v>255</v>
      </c>
      <c r="C56" s="4">
        <v>101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>
        <v>1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>
        <f t="shared" si="58"/>
        <v>1</v>
      </c>
      <c r="AL56" s="7" t="str">
        <f t="shared" si="59"/>
        <v/>
      </c>
      <c r="AM56" s="7" t="str">
        <f t="shared" si="60"/>
        <v/>
      </c>
      <c r="AN56" s="7" t="str">
        <f t="shared" si="61"/>
        <v/>
      </c>
      <c r="AO56" s="7" t="str">
        <f t="shared" si="62"/>
        <v/>
      </c>
      <c r="AP56" s="7" t="str">
        <f t="shared" si="63"/>
        <v/>
      </c>
      <c r="AQ56" s="7" t="str">
        <f t="shared" si="64"/>
        <v/>
      </c>
      <c r="AR56" s="7" t="str">
        <f t="shared" si="65"/>
        <v/>
      </c>
      <c r="AS56" s="7" t="str">
        <f t="shared" si="66"/>
        <v/>
      </c>
      <c r="AT56" s="7" t="str">
        <f t="shared" si="67"/>
        <v/>
      </c>
      <c r="AU56" s="7" t="str">
        <f t="shared" si="68"/>
        <v/>
      </c>
      <c r="AV56" s="7" t="str">
        <f t="shared" si="69"/>
        <v/>
      </c>
      <c r="AW56" s="7">
        <f t="shared" si="70"/>
        <v>9.9009900990099011E-3</v>
      </c>
      <c r="AX56" s="7" t="str">
        <f t="shared" si="71"/>
        <v/>
      </c>
      <c r="AY56" s="7" t="str">
        <f t="shared" si="72"/>
        <v/>
      </c>
      <c r="AZ56" s="7" t="str">
        <f t="shared" si="73"/>
        <v/>
      </c>
      <c r="BA56" s="7" t="str">
        <f t="shared" si="74"/>
        <v/>
      </c>
      <c r="BB56" s="7" t="str">
        <f t="shared" si="75"/>
        <v/>
      </c>
      <c r="BC56" s="7" t="str">
        <f t="shared" si="76"/>
        <v/>
      </c>
      <c r="BD56" s="7" t="str">
        <f t="shared" si="77"/>
        <v/>
      </c>
      <c r="BE56" s="7" t="str">
        <f t="shared" si="78"/>
        <v/>
      </c>
      <c r="BF56" s="7" t="str">
        <f t="shared" si="79"/>
        <v/>
      </c>
      <c r="BG56" s="7" t="str">
        <f t="shared" si="80"/>
        <v/>
      </c>
      <c r="BH56" s="7" t="str">
        <f t="shared" si="81"/>
        <v/>
      </c>
      <c r="BI56" s="7" t="str">
        <f t="shared" si="82"/>
        <v/>
      </c>
      <c r="BJ56" s="7" t="str">
        <f t="shared" si="83"/>
        <v/>
      </c>
      <c r="BK56" s="7" t="str">
        <f t="shared" si="84"/>
        <v/>
      </c>
      <c r="BL56" s="7">
        <f t="shared" si="85"/>
        <v>9.9009900990099011E-3</v>
      </c>
      <c r="BM56">
        <v>2025</v>
      </c>
      <c r="BN56" s="10">
        <v>45797</v>
      </c>
      <c r="BO56" s="4"/>
      <c r="BP56" s="4">
        <v>2</v>
      </c>
      <c r="BQ56" s="4"/>
      <c r="BR56" s="4"/>
      <c r="BS56" s="4"/>
      <c r="BT56" s="4"/>
      <c r="BU56" s="4">
        <v>1</v>
      </c>
      <c r="BV56" s="4">
        <v>1</v>
      </c>
      <c r="BW56" s="4">
        <v>2</v>
      </c>
      <c r="BX56" s="4">
        <v>1</v>
      </c>
      <c r="BY56" s="4"/>
      <c r="BZ56" s="4"/>
      <c r="CA56" s="4"/>
      <c r="CB56" s="4">
        <v>1</v>
      </c>
      <c r="CC56" s="4">
        <v>2</v>
      </c>
      <c r="CD56" s="4"/>
      <c r="CE56" s="4">
        <v>1</v>
      </c>
      <c r="CF56" s="4">
        <v>2</v>
      </c>
      <c r="CG56" s="4">
        <v>1</v>
      </c>
      <c r="CH56" s="4"/>
      <c r="CI56" s="4">
        <v>1</v>
      </c>
      <c r="CJ56" s="4"/>
      <c r="CK56" s="4"/>
      <c r="CL56" s="4"/>
      <c r="CM56" s="4"/>
      <c r="CN56" s="4"/>
      <c r="CO56" s="4"/>
      <c r="CP56" s="4"/>
      <c r="CQ56" s="4"/>
      <c r="CR56" s="4"/>
      <c r="CS56" s="4"/>
      <c r="CU56" s="4"/>
      <c r="CV56" s="4"/>
      <c r="CW56" s="4"/>
      <c r="CZ56" s="10"/>
      <c r="EH56" s="10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</row>
    <row r="57" spans="1:174" ht="13.15">
      <c r="A57" s="22">
        <v>2024</v>
      </c>
      <c r="B57" s="4" t="s">
        <v>126</v>
      </c>
      <c r="C57" s="4">
        <v>1016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>
        <v>1</v>
      </c>
      <c r="AE57" s="4"/>
      <c r="AF57" s="4">
        <v>1</v>
      </c>
      <c r="AG57" s="4"/>
      <c r="AH57" s="4"/>
      <c r="AI57" s="4"/>
      <c r="AJ57" s="4">
        <f t="shared" ref="AJ57:AJ69" si="86">SUM(D57:AI57)</f>
        <v>2</v>
      </c>
      <c r="AL57" s="7" t="str">
        <f t="shared" ref="AL57:AL70" si="87">IF(D57=0,"",D57/$C57)</f>
        <v/>
      </c>
      <c r="AM57" s="7" t="str">
        <f t="shared" ref="AM57:AM70" si="88">IF(I57=0,"",I57/$C57)</f>
        <v/>
      </c>
      <c r="AN57" s="7" t="str">
        <f t="shared" ref="AN57:AN70" si="89">IF(J57=0,"",J57/$C57)</f>
        <v/>
      </c>
      <c r="AO57" s="7" t="str">
        <f t="shared" ref="AO57:AO70" si="90">IF(K57=0,"",K57/$C57)</f>
        <v/>
      </c>
      <c r="AP57" s="7" t="str">
        <f t="shared" ref="AP57:AP70" si="91">IF(L57=0,"",L57/$C57)</f>
        <v/>
      </c>
      <c r="AQ57" s="7" t="str">
        <f t="shared" ref="AQ57:AQ70" si="92">IF(M57=0,"",M57/$C57)</f>
        <v/>
      </c>
      <c r="AR57" s="7" t="str">
        <f t="shared" ref="AR57:AR70" si="93">IF(N57=0,"",N57/$C57)</f>
        <v/>
      </c>
      <c r="AS57" s="7" t="str">
        <f t="shared" ref="AS57:AS70" si="94">IF(O57=0,"",O57/$C57)</f>
        <v/>
      </c>
      <c r="AT57" s="7" t="str">
        <f t="shared" ref="AT57:AT70" si="95">IF(P57=0,"",P57/$C57)</f>
        <v/>
      </c>
      <c r="AU57" s="7" t="str">
        <f t="shared" ref="AU57:AU70" si="96">IF(Q57=0,"",Q57/$C57)</f>
        <v/>
      </c>
      <c r="AV57" s="7" t="str">
        <f t="shared" ref="AV57:AV70" si="97">IF(R57=0,"",R57/$C57)</f>
        <v/>
      </c>
      <c r="AW57" s="7" t="str">
        <f t="shared" ref="AW57:AW70" si="98">IF(S57=0,"",S57/$C57)</f>
        <v/>
      </c>
      <c r="AX57" s="7" t="str">
        <f t="shared" ref="AX57:AX70" si="99">IF(T57=0,"",T57/$C57)</f>
        <v/>
      </c>
      <c r="AY57" s="7" t="str">
        <f t="shared" ref="AY57:AY70" si="100">IF(U57=0,"",U57/$C57)</f>
        <v/>
      </c>
      <c r="AZ57" s="7" t="str">
        <f t="shared" ref="AZ57:AZ70" si="101">IF(W57=0,"",W57/$C57)</f>
        <v/>
      </c>
      <c r="BA57" s="7" t="str">
        <f t="shared" ref="BA57:BA70" si="102">IF(X57=0,"",X57/$C57)</f>
        <v/>
      </c>
      <c r="BB57" s="7" t="str">
        <f t="shared" ref="BB57:BB70" si="103">IF(Y57=0,"",Y57/$C57)</f>
        <v/>
      </c>
      <c r="BC57" s="7" t="str">
        <f t="shared" ref="BC57:BC70" si="104">IF(Z57=0,"",Z57/$C57)</f>
        <v/>
      </c>
      <c r="BD57" s="7" t="str">
        <f t="shared" si="49"/>
        <v/>
      </c>
      <c r="BE57" s="7" t="str">
        <f t="shared" si="50"/>
        <v/>
      </c>
      <c r="BF57" s="7">
        <f t="shared" si="51"/>
        <v>9.8425196850393699E-4</v>
      </c>
      <c r="BG57" s="7" t="str">
        <f t="shared" si="52"/>
        <v/>
      </c>
      <c r="BH57" s="7">
        <f t="shared" si="53"/>
        <v>9.8425196850393699E-4</v>
      </c>
      <c r="BI57" s="7" t="str">
        <f t="shared" si="54"/>
        <v/>
      </c>
      <c r="BJ57" s="7" t="str">
        <f t="shared" si="55"/>
        <v/>
      </c>
      <c r="BK57" s="7" t="str">
        <f t="shared" si="56"/>
        <v/>
      </c>
      <c r="BL57" s="7">
        <f t="shared" si="57"/>
        <v>1.968503937007874E-3</v>
      </c>
      <c r="BM57">
        <v>2025</v>
      </c>
      <c r="BN57" s="10">
        <v>45798</v>
      </c>
      <c r="BO57" s="4"/>
      <c r="BP57" s="4"/>
      <c r="BQ57" s="4"/>
      <c r="BR57" s="4"/>
      <c r="BS57" s="4">
        <v>1</v>
      </c>
      <c r="BT57" s="4"/>
      <c r="BU57" s="4"/>
      <c r="BV57" s="4">
        <v>1</v>
      </c>
      <c r="BW57" s="4">
        <v>1</v>
      </c>
      <c r="BX57" s="4"/>
      <c r="BY57" s="4"/>
      <c r="BZ57" s="4"/>
      <c r="CA57" s="4"/>
      <c r="CB57" s="4">
        <v>2</v>
      </c>
      <c r="CC57" s="4"/>
      <c r="CD57" s="4">
        <v>2</v>
      </c>
      <c r="CE57" s="4">
        <v>1</v>
      </c>
      <c r="CF57" s="4"/>
      <c r="CG57" s="4">
        <v>1</v>
      </c>
      <c r="CH57" s="4">
        <v>1</v>
      </c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U57" s="4"/>
      <c r="CV57" s="4"/>
      <c r="CW57" s="4"/>
      <c r="CZ57" s="10"/>
      <c r="EH57" s="10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</row>
    <row r="58" spans="1:174" ht="13.15">
      <c r="A58" s="22">
        <v>2024</v>
      </c>
      <c r="B58" s="4" t="s">
        <v>12</v>
      </c>
      <c r="C58" s="4">
        <v>929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v>6</v>
      </c>
      <c r="AD58" s="4">
        <v>4</v>
      </c>
      <c r="AE58" s="4"/>
      <c r="AF58" s="4"/>
      <c r="AG58" s="4">
        <v>1</v>
      </c>
      <c r="AH58" s="4">
        <v>1</v>
      </c>
      <c r="AI58" s="4">
        <v>1</v>
      </c>
      <c r="AJ58" s="4">
        <f t="shared" si="86"/>
        <v>13</v>
      </c>
      <c r="AL58" s="7" t="str">
        <f t="shared" si="87"/>
        <v/>
      </c>
      <c r="AM58" s="7" t="str">
        <f t="shared" si="88"/>
        <v/>
      </c>
      <c r="AN58" s="7" t="str">
        <f t="shared" si="89"/>
        <v/>
      </c>
      <c r="AO58" s="7" t="str">
        <f t="shared" si="90"/>
        <v/>
      </c>
      <c r="AP58" s="7" t="str">
        <f t="shared" si="91"/>
        <v/>
      </c>
      <c r="AQ58" s="7" t="str">
        <f t="shared" si="92"/>
        <v/>
      </c>
      <c r="AR58" s="7" t="str">
        <f t="shared" si="93"/>
        <v/>
      </c>
      <c r="AS58" s="7" t="str">
        <f t="shared" si="94"/>
        <v/>
      </c>
      <c r="AT58" s="7" t="str">
        <f t="shared" si="95"/>
        <v/>
      </c>
      <c r="AU58" s="7" t="str">
        <f t="shared" si="96"/>
        <v/>
      </c>
      <c r="AV58" s="7" t="str">
        <f t="shared" si="97"/>
        <v/>
      </c>
      <c r="AW58" s="7" t="str">
        <f t="shared" si="98"/>
        <v/>
      </c>
      <c r="AX58" s="7" t="str">
        <f t="shared" si="99"/>
        <v/>
      </c>
      <c r="AY58" s="7" t="str">
        <f t="shared" si="100"/>
        <v/>
      </c>
      <c r="AZ58" s="7" t="str">
        <f t="shared" si="101"/>
        <v/>
      </c>
      <c r="BA58" s="7" t="str">
        <f t="shared" si="102"/>
        <v/>
      </c>
      <c r="BB58" s="7" t="str">
        <f t="shared" si="103"/>
        <v/>
      </c>
      <c r="BC58" s="7" t="str">
        <f t="shared" si="104"/>
        <v/>
      </c>
      <c r="BD58" s="7" t="str">
        <f t="shared" si="49"/>
        <v/>
      </c>
      <c r="BE58" s="7">
        <f t="shared" si="50"/>
        <v>6.4585575888051671E-3</v>
      </c>
      <c r="BF58" s="7">
        <f t="shared" si="51"/>
        <v>4.3057050592034442E-3</v>
      </c>
      <c r="BG58" s="7" t="str">
        <f t="shared" si="52"/>
        <v/>
      </c>
      <c r="BH58" s="7" t="str">
        <f t="shared" si="53"/>
        <v/>
      </c>
      <c r="BI58" s="7">
        <f t="shared" si="54"/>
        <v>1.076426264800861E-3</v>
      </c>
      <c r="BJ58" s="7">
        <f t="shared" si="55"/>
        <v>1.076426264800861E-3</v>
      </c>
      <c r="BK58" s="7">
        <f t="shared" si="56"/>
        <v>1.076426264800861E-3</v>
      </c>
      <c r="BL58" s="7">
        <f t="shared" si="57"/>
        <v>1.3993541442411194E-2</v>
      </c>
      <c r="BM58">
        <v>2025</v>
      </c>
      <c r="BN58" s="10">
        <v>45799</v>
      </c>
      <c r="BO58" s="4"/>
      <c r="BP58" s="4">
        <v>1</v>
      </c>
      <c r="BQ58" s="4"/>
      <c r="BR58" s="4"/>
      <c r="BS58" s="4"/>
      <c r="BT58" s="4"/>
      <c r="BU58" s="4"/>
      <c r="BV58" s="4">
        <v>2</v>
      </c>
      <c r="BW58" s="4">
        <v>1</v>
      </c>
      <c r="BX58" s="4"/>
      <c r="BY58" s="4"/>
      <c r="BZ58" s="4">
        <v>1</v>
      </c>
      <c r="CA58" s="4">
        <v>1</v>
      </c>
      <c r="CB58" s="4">
        <v>1</v>
      </c>
      <c r="CC58" s="4"/>
      <c r="CD58" s="4"/>
      <c r="CE58" s="4">
        <v>1</v>
      </c>
      <c r="CF58" s="4"/>
      <c r="CG58" s="4">
        <v>2</v>
      </c>
      <c r="CH58" s="4">
        <v>1</v>
      </c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U58" s="4"/>
      <c r="CV58" s="4"/>
      <c r="CW58" s="4"/>
      <c r="CZ58" s="10"/>
      <c r="EH58" s="10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</row>
    <row r="59" spans="1:174" ht="13.15">
      <c r="A59" s="22">
        <v>2024</v>
      </c>
      <c r="B59" s="4" t="s">
        <v>47</v>
      </c>
      <c r="C59" s="4">
        <v>1098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>
        <v>1</v>
      </c>
      <c r="O59" s="4">
        <v>4</v>
      </c>
      <c r="P59" s="4"/>
      <c r="Q59" s="4"/>
      <c r="R59" s="4"/>
      <c r="S59" s="4">
        <v>2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>
        <v>1</v>
      </c>
      <c r="AE59" s="4"/>
      <c r="AF59" s="4"/>
      <c r="AG59" s="4"/>
      <c r="AH59" s="4">
        <v>1</v>
      </c>
      <c r="AI59" s="4"/>
      <c r="AJ59" s="4">
        <f t="shared" si="86"/>
        <v>9</v>
      </c>
      <c r="AL59" s="7" t="str">
        <f t="shared" si="87"/>
        <v/>
      </c>
      <c r="AM59" s="7" t="str">
        <f t="shared" si="88"/>
        <v/>
      </c>
      <c r="AN59" s="7" t="str">
        <f t="shared" si="89"/>
        <v/>
      </c>
      <c r="AO59" s="7" t="str">
        <f t="shared" si="90"/>
        <v/>
      </c>
      <c r="AP59" s="7" t="str">
        <f t="shared" si="91"/>
        <v/>
      </c>
      <c r="AQ59" s="7" t="str">
        <f t="shared" si="92"/>
        <v/>
      </c>
      <c r="AR59" s="7">
        <f t="shared" si="93"/>
        <v>9.1074681238615665E-4</v>
      </c>
      <c r="AS59" s="7">
        <f t="shared" si="94"/>
        <v>3.6429872495446266E-3</v>
      </c>
      <c r="AT59" s="7" t="str">
        <f t="shared" si="95"/>
        <v/>
      </c>
      <c r="AU59" s="7" t="str">
        <f t="shared" si="96"/>
        <v/>
      </c>
      <c r="AV59" s="7" t="str">
        <f t="shared" si="97"/>
        <v/>
      </c>
      <c r="AW59" s="7">
        <f t="shared" si="98"/>
        <v>1.8214936247723133E-3</v>
      </c>
      <c r="AX59" s="7" t="str">
        <f t="shared" si="99"/>
        <v/>
      </c>
      <c r="AY59" s="7" t="str">
        <f t="shared" si="100"/>
        <v/>
      </c>
      <c r="AZ59" s="7" t="str">
        <f t="shared" si="101"/>
        <v/>
      </c>
      <c r="BA59" s="7" t="str">
        <f t="shared" si="102"/>
        <v/>
      </c>
      <c r="BB59" s="7" t="str">
        <f t="shared" si="103"/>
        <v/>
      </c>
      <c r="BC59" s="7" t="str">
        <f t="shared" si="104"/>
        <v/>
      </c>
      <c r="BD59" s="7" t="str">
        <f t="shared" si="49"/>
        <v/>
      </c>
      <c r="BE59" s="7" t="str">
        <f t="shared" si="50"/>
        <v/>
      </c>
      <c r="BF59" s="7">
        <f t="shared" si="51"/>
        <v>9.1074681238615665E-4</v>
      </c>
      <c r="BG59" s="7" t="str">
        <f t="shared" si="52"/>
        <v/>
      </c>
      <c r="BH59" s="7" t="str">
        <f t="shared" si="53"/>
        <v/>
      </c>
      <c r="BI59" s="7" t="str">
        <f t="shared" si="54"/>
        <v/>
      </c>
      <c r="BJ59" s="7">
        <f t="shared" si="55"/>
        <v>9.1074681238615665E-4</v>
      </c>
      <c r="BK59" s="7" t="str">
        <f t="shared" si="56"/>
        <v/>
      </c>
      <c r="BL59" s="7">
        <f t="shared" si="57"/>
        <v>8.1967213114754103E-3</v>
      </c>
      <c r="BM59">
        <v>2025</v>
      </c>
      <c r="BN59" s="10">
        <v>45800</v>
      </c>
      <c r="BO59" s="4"/>
      <c r="BP59" s="4"/>
      <c r="BQ59" s="4"/>
      <c r="BR59" s="4">
        <v>2</v>
      </c>
      <c r="BS59" s="4"/>
      <c r="BT59" s="4"/>
      <c r="BU59" s="4"/>
      <c r="BV59" s="4">
        <v>1</v>
      </c>
      <c r="BW59" s="4">
        <v>1</v>
      </c>
      <c r="BX59" s="4">
        <v>1</v>
      </c>
      <c r="BY59" s="4">
        <v>1</v>
      </c>
      <c r="BZ59" s="4">
        <v>1</v>
      </c>
      <c r="CA59" s="4"/>
      <c r="CB59" s="4">
        <v>1</v>
      </c>
      <c r="CC59" s="4"/>
      <c r="CD59" s="4">
        <v>1</v>
      </c>
      <c r="CE59" s="4">
        <v>1</v>
      </c>
      <c r="CF59" s="4"/>
      <c r="CG59" s="4">
        <v>1</v>
      </c>
      <c r="CH59" s="4">
        <v>1</v>
      </c>
      <c r="CI59" s="4">
        <v>2</v>
      </c>
      <c r="CJ59" s="4"/>
      <c r="CK59" s="4"/>
      <c r="CL59" s="4"/>
      <c r="CM59" s="4"/>
      <c r="CN59" s="4"/>
      <c r="CO59" s="4"/>
      <c r="CP59" s="4"/>
      <c r="CQ59" s="4"/>
      <c r="CR59" s="4"/>
      <c r="CS59" s="4"/>
      <c r="CU59" s="4"/>
      <c r="CV59" s="4"/>
      <c r="CW59" s="4"/>
      <c r="CZ59" s="10"/>
      <c r="EH59" s="10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</row>
    <row r="60" spans="1:174" ht="13.15">
      <c r="A60" s="22">
        <v>2024</v>
      </c>
      <c r="B60" s="4" t="s">
        <v>25</v>
      </c>
      <c r="C60" s="4">
        <v>1774</v>
      </c>
      <c r="D60" s="4"/>
      <c r="E60" s="4"/>
      <c r="F60" s="4"/>
      <c r="G60" s="4"/>
      <c r="H60" s="4"/>
      <c r="I60" s="4"/>
      <c r="J60" s="4"/>
      <c r="K60" s="4">
        <v>2</v>
      </c>
      <c r="L60" s="4"/>
      <c r="M60" s="4">
        <v>6</v>
      </c>
      <c r="N60" s="4"/>
      <c r="O60" s="4"/>
      <c r="P60" s="4"/>
      <c r="Q60" s="4"/>
      <c r="R60" s="4"/>
      <c r="S60" s="4"/>
      <c r="T60" s="4"/>
      <c r="U60" s="4"/>
      <c r="V60" s="4">
        <v>1</v>
      </c>
      <c r="W60" s="4"/>
      <c r="X60" s="4"/>
      <c r="Y60" s="4"/>
      <c r="Z60" s="4"/>
      <c r="AA60" s="4"/>
      <c r="AB60" s="4"/>
      <c r="AC60" s="4"/>
      <c r="AD60" s="4">
        <v>1</v>
      </c>
      <c r="AE60" s="4"/>
      <c r="AF60" s="4"/>
      <c r="AG60" s="4"/>
      <c r="AH60" s="4">
        <v>1</v>
      </c>
      <c r="AI60" s="4"/>
      <c r="AJ60" s="4">
        <f t="shared" si="86"/>
        <v>11</v>
      </c>
      <c r="AL60" s="7" t="str">
        <f t="shared" si="87"/>
        <v/>
      </c>
      <c r="AM60" s="7" t="str">
        <f t="shared" si="88"/>
        <v/>
      </c>
      <c r="AN60" s="7" t="str">
        <f t="shared" si="89"/>
        <v/>
      </c>
      <c r="AO60" s="7">
        <f t="shared" si="90"/>
        <v>1.1273957158962795E-3</v>
      </c>
      <c r="AP60" s="7" t="str">
        <f t="shared" si="91"/>
        <v/>
      </c>
      <c r="AQ60" s="7">
        <f t="shared" si="92"/>
        <v>3.3821871476888386E-3</v>
      </c>
      <c r="AR60" s="7" t="str">
        <f t="shared" si="93"/>
        <v/>
      </c>
      <c r="AS60" s="7" t="str">
        <f t="shared" si="94"/>
        <v/>
      </c>
      <c r="AT60" s="7" t="str">
        <f t="shared" si="95"/>
        <v/>
      </c>
      <c r="AU60" s="7" t="str">
        <f t="shared" si="96"/>
        <v/>
      </c>
      <c r="AV60" s="7" t="str">
        <f t="shared" si="97"/>
        <v/>
      </c>
      <c r="AW60" s="7" t="str">
        <f t="shared" si="98"/>
        <v/>
      </c>
      <c r="AX60" s="7" t="str">
        <f t="shared" si="99"/>
        <v/>
      </c>
      <c r="AY60" s="7" t="str">
        <f t="shared" si="100"/>
        <v/>
      </c>
      <c r="AZ60" s="7" t="str">
        <f t="shared" si="101"/>
        <v/>
      </c>
      <c r="BA60" s="7" t="str">
        <f t="shared" si="102"/>
        <v/>
      </c>
      <c r="BB60" s="7" t="str">
        <f t="shared" si="103"/>
        <v/>
      </c>
      <c r="BC60" s="7" t="str">
        <f t="shared" si="104"/>
        <v/>
      </c>
      <c r="BD60" s="7" t="str">
        <f t="shared" si="49"/>
        <v/>
      </c>
      <c r="BE60" s="7" t="str">
        <f t="shared" si="50"/>
        <v/>
      </c>
      <c r="BF60" s="7">
        <f t="shared" si="51"/>
        <v>5.6369785794813977E-4</v>
      </c>
      <c r="BG60" s="7" t="str">
        <f t="shared" si="52"/>
        <v/>
      </c>
      <c r="BH60" s="7" t="str">
        <f t="shared" si="53"/>
        <v/>
      </c>
      <c r="BI60" s="7" t="str">
        <f t="shared" si="54"/>
        <v/>
      </c>
      <c r="BJ60" s="7">
        <f t="shared" si="55"/>
        <v>5.6369785794813977E-4</v>
      </c>
      <c r="BK60" s="7" t="str">
        <f t="shared" si="56"/>
        <v/>
      </c>
      <c r="BL60" s="7">
        <f t="shared" si="57"/>
        <v>6.2006764374295375E-3</v>
      </c>
      <c r="BM60">
        <v>2025</v>
      </c>
      <c r="BN60" s="10">
        <v>45801</v>
      </c>
      <c r="BO60" s="4"/>
      <c r="BP60" s="4"/>
      <c r="BQ60" s="4"/>
      <c r="BR60" s="4"/>
      <c r="BS60" s="4"/>
      <c r="BT60" s="4"/>
      <c r="BU60" s="4">
        <v>1</v>
      </c>
      <c r="BV60" s="4">
        <v>3</v>
      </c>
      <c r="BW60" s="4"/>
      <c r="BX60" s="4"/>
      <c r="BY60" s="4">
        <v>1</v>
      </c>
      <c r="BZ60" s="4"/>
      <c r="CA60" s="4">
        <v>1</v>
      </c>
      <c r="CB60" s="4"/>
      <c r="CC60" s="4"/>
      <c r="CD60" s="4">
        <v>4</v>
      </c>
      <c r="CE60" s="4">
        <v>2</v>
      </c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U60" s="4"/>
      <c r="CV60" s="4"/>
      <c r="CW60" s="4"/>
      <c r="CZ60" s="10"/>
      <c r="EH60" s="10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</row>
    <row r="61" spans="1:174" ht="13.15">
      <c r="A61" s="22">
        <v>2024</v>
      </c>
      <c r="B61" s="4" t="s">
        <v>150</v>
      </c>
      <c r="C61" s="4">
        <v>915</v>
      </c>
      <c r="D61" s="4"/>
      <c r="E61" s="4"/>
      <c r="F61" s="4"/>
      <c r="G61" s="4"/>
      <c r="H61" s="4"/>
      <c r="I61" s="4"/>
      <c r="J61" s="4"/>
      <c r="K61" s="4"/>
      <c r="L61" s="4"/>
      <c r="M61" s="4">
        <v>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>
        <f t="shared" si="86"/>
        <v>1</v>
      </c>
      <c r="AL61" s="7" t="str">
        <f t="shared" si="87"/>
        <v/>
      </c>
      <c r="AM61" s="7" t="str">
        <f t="shared" si="88"/>
        <v/>
      </c>
      <c r="AN61" s="7" t="str">
        <f t="shared" si="89"/>
        <v/>
      </c>
      <c r="AO61" s="7" t="str">
        <f t="shared" si="90"/>
        <v/>
      </c>
      <c r="AP61" s="7" t="str">
        <f t="shared" si="91"/>
        <v/>
      </c>
      <c r="AQ61" s="7">
        <f t="shared" si="92"/>
        <v>1.092896174863388E-3</v>
      </c>
      <c r="AR61" s="7" t="str">
        <f t="shared" si="93"/>
        <v/>
      </c>
      <c r="AS61" s="7" t="str">
        <f t="shared" si="94"/>
        <v/>
      </c>
      <c r="AT61" s="7" t="str">
        <f t="shared" si="95"/>
        <v/>
      </c>
      <c r="AU61" s="7" t="str">
        <f t="shared" si="96"/>
        <v/>
      </c>
      <c r="AV61" s="7" t="str">
        <f t="shared" si="97"/>
        <v/>
      </c>
      <c r="AW61" s="7" t="str">
        <f t="shared" si="98"/>
        <v/>
      </c>
      <c r="AX61" s="7" t="str">
        <f t="shared" si="99"/>
        <v/>
      </c>
      <c r="AY61" s="7" t="str">
        <f t="shared" si="100"/>
        <v/>
      </c>
      <c r="AZ61" s="7" t="str">
        <f t="shared" si="101"/>
        <v/>
      </c>
      <c r="BA61" s="7" t="str">
        <f t="shared" si="102"/>
        <v/>
      </c>
      <c r="BB61" s="7" t="str">
        <f t="shared" si="103"/>
        <v/>
      </c>
      <c r="BC61" s="7" t="str">
        <f t="shared" si="104"/>
        <v/>
      </c>
      <c r="BD61" s="7" t="str">
        <f t="shared" si="49"/>
        <v/>
      </c>
      <c r="BE61" s="7" t="str">
        <f t="shared" si="50"/>
        <v/>
      </c>
      <c r="BF61" s="7" t="str">
        <f t="shared" si="51"/>
        <v/>
      </c>
      <c r="BG61" s="7" t="str">
        <f t="shared" si="52"/>
        <v/>
      </c>
      <c r="BH61" s="7" t="str">
        <f t="shared" si="53"/>
        <v/>
      </c>
      <c r="BI61" s="7" t="str">
        <f t="shared" si="54"/>
        <v/>
      </c>
      <c r="BJ61" s="7" t="str">
        <f t="shared" si="55"/>
        <v/>
      </c>
      <c r="BK61" s="7" t="str">
        <f t="shared" si="56"/>
        <v/>
      </c>
      <c r="BL61" s="7">
        <f t="shared" si="57"/>
        <v>1.092896174863388E-3</v>
      </c>
      <c r="BM61">
        <v>2025</v>
      </c>
      <c r="BN61" s="10">
        <v>45802</v>
      </c>
      <c r="BO61" s="4"/>
      <c r="BP61" s="4"/>
      <c r="BQ61" s="4"/>
      <c r="BR61" s="4">
        <v>1</v>
      </c>
      <c r="BS61" s="4"/>
      <c r="BT61" s="4"/>
      <c r="BU61" s="4">
        <v>1</v>
      </c>
      <c r="BV61" s="4">
        <v>1</v>
      </c>
      <c r="BW61" s="4">
        <v>3</v>
      </c>
      <c r="BX61" s="4"/>
      <c r="BY61" s="4"/>
      <c r="BZ61" s="4">
        <v>1</v>
      </c>
      <c r="CA61" s="4">
        <v>1</v>
      </c>
      <c r="CB61" s="4">
        <v>1</v>
      </c>
      <c r="CC61" s="4"/>
      <c r="CD61" s="4">
        <v>3</v>
      </c>
      <c r="CE61" s="4">
        <v>1</v>
      </c>
      <c r="CF61" s="4"/>
      <c r="CG61" s="4"/>
      <c r="CH61" s="4">
        <v>1</v>
      </c>
      <c r="CI61" s="4">
        <v>1</v>
      </c>
      <c r="CJ61" s="4"/>
      <c r="CK61" s="4"/>
      <c r="CL61" s="4"/>
      <c r="CM61" s="4"/>
      <c r="CN61" s="4"/>
      <c r="CO61" s="4"/>
      <c r="CP61" s="4"/>
      <c r="CQ61" s="4"/>
      <c r="CR61" s="4"/>
      <c r="CS61" s="4"/>
      <c r="CU61" s="4"/>
      <c r="CV61" s="4"/>
      <c r="CW61" s="4"/>
      <c r="CZ61" s="10"/>
      <c r="EH61" s="10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</row>
    <row r="62" spans="1:174" ht="13.15">
      <c r="A62" s="22">
        <v>2024</v>
      </c>
      <c r="B62" s="4" t="s">
        <v>131</v>
      </c>
      <c r="C62" s="4">
        <v>1500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>
        <v>2</v>
      </c>
      <c r="W62" s="4"/>
      <c r="X62" s="4"/>
      <c r="Y62" s="4"/>
      <c r="Z62" s="4"/>
      <c r="AA62" s="4"/>
      <c r="AB62" s="4"/>
      <c r="AC62" s="4"/>
      <c r="AD62" s="4">
        <v>4</v>
      </c>
      <c r="AE62" s="4"/>
      <c r="AF62" s="4">
        <v>1</v>
      </c>
      <c r="AG62" s="4"/>
      <c r="AH62" s="4"/>
      <c r="AI62" s="4"/>
      <c r="AJ62" s="4">
        <f t="shared" si="86"/>
        <v>7</v>
      </c>
      <c r="AL62" s="7" t="str">
        <f t="shared" si="87"/>
        <v/>
      </c>
      <c r="AM62" s="7" t="str">
        <f t="shared" si="88"/>
        <v/>
      </c>
      <c r="AN62" s="7" t="str">
        <f t="shared" si="89"/>
        <v/>
      </c>
      <c r="AO62" s="7" t="str">
        <f t="shared" si="90"/>
        <v/>
      </c>
      <c r="AP62" s="7" t="str">
        <f t="shared" si="91"/>
        <v/>
      </c>
      <c r="AQ62" s="7" t="str">
        <f t="shared" si="92"/>
        <v/>
      </c>
      <c r="AR62" s="7" t="str">
        <f t="shared" si="93"/>
        <v/>
      </c>
      <c r="AS62" s="7" t="str">
        <f t="shared" si="94"/>
        <v/>
      </c>
      <c r="AT62" s="7" t="str">
        <f t="shared" si="95"/>
        <v/>
      </c>
      <c r="AU62" s="7" t="str">
        <f t="shared" si="96"/>
        <v/>
      </c>
      <c r="AV62" s="7" t="str">
        <f t="shared" si="97"/>
        <v/>
      </c>
      <c r="AW62" s="7" t="str">
        <f t="shared" si="98"/>
        <v/>
      </c>
      <c r="AX62" s="7" t="str">
        <f t="shared" si="99"/>
        <v/>
      </c>
      <c r="AY62" s="7" t="str">
        <f t="shared" si="100"/>
        <v/>
      </c>
      <c r="AZ62" s="7" t="str">
        <f t="shared" si="101"/>
        <v/>
      </c>
      <c r="BA62" s="7" t="str">
        <f t="shared" si="102"/>
        <v/>
      </c>
      <c r="BB62" s="7" t="str">
        <f t="shared" si="103"/>
        <v/>
      </c>
      <c r="BC62" s="7" t="str">
        <f t="shared" si="104"/>
        <v/>
      </c>
      <c r="BD62" s="7" t="str">
        <f t="shared" si="49"/>
        <v/>
      </c>
      <c r="BE62" s="7" t="str">
        <f t="shared" si="50"/>
        <v/>
      </c>
      <c r="BF62" s="7">
        <f t="shared" si="51"/>
        <v>2.6666666666666666E-3</v>
      </c>
      <c r="BG62" s="7" t="str">
        <f t="shared" si="52"/>
        <v/>
      </c>
      <c r="BH62" s="7">
        <f t="shared" si="53"/>
        <v>6.6666666666666664E-4</v>
      </c>
      <c r="BI62" s="7" t="str">
        <f t="shared" si="54"/>
        <v/>
      </c>
      <c r="BJ62" s="7" t="str">
        <f t="shared" si="55"/>
        <v/>
      </c>
      <c r="BK62" s="7" t="str">
        <f t="shared" si="56"/>
        <v/>
      </c>
      <c r="BL62" s="7">
        <f t="shared" si="57"/>
        <v>4.6666666666666671E-3</v>
      </c>
      <c r="BM62">
        <v>2025</v>
      </c>
      <c r="BN62" s="10">
        <v>45803</v>
      </c>
      <c r="BO62" s="4"/>
      <c r="BP62" s="4"/>
      <c r="BQ62" s="4"/>
      <c r="BR62" s="4">
        <v>2</v>
      </c>
      <c r="BS62" s="4"/>
      <c r="BT62" s="4"/>
      <c r="BU62" s="4">
        <v>1</v>
      </c>
      <c r="BV62" s="4">
        <v>3</v>
      </c>
      <c r="BW62" s="4">
        <v>1</v>
      </c>
      <c r="BX62" s="4"/>
      <c r="BY62" s="4"/>
      <c r="BZ62" s="4"/>
      <c r="CA62" s="4"/>
      <c r="CB62" s="4"/>
      <c r="CC62" s="4">
        <v>1</v>
      </c>
      <c r="CD62" s="4">
        <v>2</v>
      </c>
      <c r="CE62" s="4">
        <v>1</v>
      </c>
      <c r="CF62" s="4"/>
      <c r="CG62" s="4">
        <v>2</v>
      </c>
      <c r="CH62" s="4">
        <v>3</v>
      </c>
      <c r="CI62" s="4">
        <v>1</v>
      </c>
      <c r="CJ62" s="4"/>
      <c r="CK62" s="4"/>
      <c r="CL62" s="4"/>
      <c r="CM62" s="4"/>
      <c r="CN62" s="4"/>
      <c r="CO62" s="4"/>
      <c r="CP62" s="4"/>
      <c r="CQ62" s="4"/>
      <c r="CR62" s="4"/>
      <c r="CS62" s="4"/>
      <c r="CU62" s="4"/>
      <c r="CV62" s="4"/>
      <c r="CW62" s="4"/>
      <c r="CZ62" s="10"/>
      <c r="EH62" s="10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</row>
    <row r="63" spans="1:174" ht="13.15">
      <c r="A63" s="22">
        <v>2024</v>
      </c>
      <c r="B63" s="4" t="s">
        <v>11</v>
      </c>
      <c r="C63" s="4">
        <v>1208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>
        <v>21</v>
      </c>
      <c r="Z63" s="4">
        <v>14</v>
      </c>
      <c r="AA63" s="4">
        <v>4</v>
      </c>
      <c r="AB63" s="4">
        <v>1</v>
      </c>
      <c r="AC63" s="4"/>
      <c r="AD63" s="4">
        <v>5</v>
      </c>
      <c r="AE63" s="4">
        <v>1</v>
      </c>
      <c r="AF63" s="4">
        <v>1</v>
      </c>
      <c r="AG63" s="4"/>
      <c r="AH63" s="4">
        <v>2</v>
      </c>
      <c r="AI63" s="4"/>
      <c r="AJ63" s="4">
        <f t="shared" si="86"/>
        <v>49</v>
      </c>
      <c r="AL63" s="7" t="str">
        <f t="shared" si="87"/>
        <v/>
      </c>
      <c r="AM63" s="7" t="str">
        <f t="shared" si="88"/>
        <v/>
      </c>
      <c r="AN63" s="7" t="str">
        <f t="shared" si="89"/>
        <v/>
      </c>
      <c r="AO63" s="7" t="str">
        <f t="shared" si="90"/>
        <v/>
      </c>
      <c r="AP63" s="7" t="str">
        <f t="shared" si="91"/>
        <v/>
      </c>
      <c r="AQ63" s="7" t="str">
        <f t="shared" si="92"/>
        <v/>
      </c>
      <c r="AR63" s="7" t="str">
        <f t="shared" si="93"/>
        <v/>
      </c>
      <c r="AS63" s="7" t="str">
        <f t="shared" si="94"/>
        <v/>
      </c>
      <c r="AT63" s="7" t="str">
        <f t="shared" si="95"/>
        <v/>
      </c>
      <c r="AU63" s="7" t="str">
        <f t="shared" si="96"/>
        <v/>
      </c>
      <c r="AV63" s="7" t="str">
        <f t="shared" si="97"/>
        <v/>
      </c>
      <c r="AW63" s="7" t="str">
        <f t="shared" si="98"/>
        <v/>
      </c>
      <c r="AX63" s="7" t="str">
        <f t="shared" si="99"/>
        <v/>
      </c>
      <c r="AY63" s="7" t="str">
        <f t="shared" si="100"/>
        <v/>
      </c>
      <c r="AZ63" s="7" t="str">
        <f t="shared" si="101"/>
        <v/>
      </c>
      <c r="BA63" s="7" t="str">
        <f t="shared" si="102"/>
        <v/>
      </c>
      <c r="BB63" s="7">
        <f t="shared" si="103"/>
        <v>1.7384105960264899E-2</v>
      </c>
      <c r="BC63" s="7">
        <f t="shared" si="104"/>
        <v>1.1589403973509934E-2</v>
      </c>
      <c r="BD63" s="7">
        <f t="shared" si="49"/>
        <v>8.2781456953642384E-4</v>
      </c>
      <c r="BE63" s="7" t="str">
        <f t="shared" si="50"/>
        <v/>
      </c>
      <c r="BF63" s="7">
        <f t="shared" si="51"/>
        <v>4.1390728476821195E-3</v>
      </c>
      <c r="BG63" s="7">
        <f t="shared" si="52"/>
        <v>8.2781456953642384E-4</v>
      </c>
      <c r="BH63" s="7">
        <f t="shared" si="53"/>
        <v>8.2781456953642384E-4</v>
      </c>
      <c r="BI63" s="7" t="str">
        <f t="shared" si="54"/>
        <v/>
      </c>
      <c r="BJ63" s="7">
        <f t="shared" si="55"/>
        <v>1.6556291390728477E-3</v>
      </c>
      <c r="BK63" s="7" t="str">
        <f t="shared" si="56"/>
        <v/>
      </c>
      <c r="BL63" s="7">
        <f t="shared" si="57"/>
        <v>4.0562913907284767E-2</v>
      </c>
      <c r="BM63">
        <v>2025</v>
      </c>
      <c r="BN63" s="10">
        <v>45804</v>
      </c>
      <c r="BO63" s="4"/>
      <c r="BP63" s="4"/>
      <c r="BQ63" s="4"/>
      <c r="BR63" s="4"/>
      <c r="BS63" s="4"/>
      <c r="BT63" s="4"/>
      <c r="BU63" s="4"/>
      <c r="BV63" s="4">
        <v>2</v>
      </c>
      <c r="BW63" s="4">
        <v>2</v>
      </c>
      <c r="BX63" s="4">
        <v>1</v>
      </c>
      <c r="BY63" s="4"/>
      <c r="BZ63" s="4"/>
      <c r="CA63" s="4"/>
      <c r="CB63" s="4">
        <v>1</v>
      </c>
      <c r="CC63" s="4"/>
      <c r="CD63" s="4">
        <v>1</v>
      </c>
      <c r="CE63" s="4"/>
      <c r="CF63" s="4"/>
      <c r="CG63" s="4">
        <v>1</v>
      </c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U63" s="4"/>
      <c r="CV63" s="4"/>
      <c r="CW63" s="4"/>
      <c r="CZ63" s="10"/>
      <c r="EH63" s="10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</row>
    <row r="64" spans="1:174" ht="13.15">
      <c r="A64" s="22">
        <v>2024</v>
      </c>
      <c r="B64" s="4" t="s">
        <v>202</v>
      </c>
      <c r="C64" s="4">
        <v>400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>
        <v>1</v>
      </c>
      <c r="AI64" s="4"/>
      <c r="AJ64" s="4">
        <f t="shared" si="86"/>
        <v>1</v>
      </c>
      <c r="AL64" s="7" t="str">
        <f t="shared" si="87"/>
        <v/>
      </c>
      <c r="AM64" s="7" t="str">
        <f t="shared" si="88"/>
        <v/>
      </c>
      <c r="AN64" s="7" t="str">
        <f t="shared" si="89"/>
        <v/>
      </c>
      <c r="AO64" s="7" t="str">
        <f t="shared" si="90"/>
        <v/>
      </c>
      <c r="AP64" s="7" t="str">
        <f t="shared" si="91"/>
        <v/>
      </c>
      <c r="AQ64" s="7" t="str">
        <f t="shared" si="92"/>
        <v/>
      </c>
      <c r="AR64" s="7" t="str">
        <f t="shared" si="93"/>
        <v/>
      </c>
      <c r="AS64" s="7" t="str">
        <f t="shared" si="94"/>
        <v/>
      </c>
      <c r="AT64" s="7" t="str">
        <f t="shared" si="95"/>
        <v/>
      </c>
      <c r="AU64" s="7" t="str">
        <f t="shared" si="96"/>
        <v/>
      </c>
      <c r="AV64" s="7" t="str">
        <f t="shared" si="97"/>
        <v/>
      </c>
      <c r="AW64" s="7" t="str">
        <f t="shared" si="98"/>
        <v/>
      </c>
      <c r="AX64" s="7" t="str">
        <f t="shared" si="99"/>
        <v/>
      </c>
      <c r="AY64" s="7" t="str">
        <f t="shared" si="100"/>
        <v/>
      </c>
      <c r="AZ64" s="7" t="str">
        <f t="shared" si="101"/>
        <v/>
      </c>
      <c r="BA64" s="7" t="str">
        <f t="shared" si="102"/>
        <v/>
      </c>
      <c r="BB64" s="7" t="str">
        <f t="shared" si="103"/>
        <v/>
      </c>
      <c r="BC64" s="7" t="str">
        <f t="shared" si="104"/>
        <v/>
      </c>
      <c r="BD64" s="7" t="str">
        <f t="shared" si="49"/>
        <v/>
      </c>
      <c r="BE64" s="7" t="str">
        <f t="shared" si="50"/>
        <v/>
      </c>
      <c r="BF64" s="7" t="str">
        <f t="shared" si="51"/>
        <v/>
      </c>
      <c r="BG64" s="7" t="str">
        <f t="shared" si="52"/>
        <v/>
      </c>
      <c r="BH64" s="7" t="str">
        <f t="shared" si="53"/>
        <v/>
      </c>
      <c r="BI64" s="7" t="str">
        <f t="shared" si="54"/>
        <v/>
      </c>
      <c r="BJ64" s="7">
        <f t="shared" si="55"/>
        <v>2.5000000000000001E-3</v>
      </c>
      <c r="BK64" s="7" t="str">
        <f t="shared" si="56"/>
        <v/>
      </c>
      <c r="BL64" s="7">
        <f t="shared" si="57"/>
        <v>2.5000000000000001E-3</v>
      </c>
      <c r="BM64">
        <v>2025</v>
      </c>
      <c r="BN64" s="10">
        <v>45805</v>
      </c>
      <c r="BO64" s="4"/>
      <c r="BP64" s="4"/>
      <c r="BQ64" s="4"/>
      <c r="BR64" s="4"/>
      <c r="BS64" s="4"/>
      <c r="BT64" s="4"/>
      <c r="BU64" s="4"/>
      <c r="BV64" s="4"/>
      <c r="BW64" s="4">
        <v>1</v>
      </c>
      <c r="BX64" s="4">
        <v>1</v>
      </c>
      <c r="BY64" s="4"/>
      <c r="BZ64" s="4">
        <v>1</v>
      </c>
      <c r="CA64" s="4"/>
      <c r="CB64" s="4">
        <v>2</v>
      </c>
      <c r="CC64" s="4"/>
      <c r="CD64" s="4">
        <v>4</v>
      </c>
      <c r="CE64" s="4">
        <v>1</v>
      </c>
      <c r="CF64" s="4"/>
      <c r="CG64" s="4"/>
      <c r="CH64" s="4"/>
      <c r="CI64" s="4">
        <v>1</v>
      </c>
      <c r="CJ64" s="4"/>
      <c r="CK64" s="4"/>
      <c r="CL64" s="4"/>
      <c r="CM64" s="4"/>
      <c r="CN64" s="4"/>
      <c r="CO64" s="4"/>
      <c r="CP64" s="4"/>
      <c r="CQ64" s="4"/>
      <c r="CR64" s="4"/>
      <c r="CS64" s="4"/>
      <c r="CU64" s="4"/>
      <c r="CV64" s="4"/>
      <c r="CW64" s="4"/>
      <c r="CZ64" s="10"/>
      <c r="EH64" s="10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</row>
    <row r="65" spans="1:174" ht="13.15">
      <c r="A65" s="22">
        <v>2024</v>
      </c>
      <c r="B65" s="4" t="s">
        <v>18</v>
      </c>
      <c r="C65" s="4">
        <v>3667</v>
      </c>
      <c r="D65" s="4">
        <v>1</v>
      </c>
      <c r="E65" s="4"/>
      <c r="F65" s="4"/>
      <c r="G65" s="4"/>
      <c r="H65" s="4">
        <v>1</v>
      </c>
      <c r="I65" s="4"/>
      <c r="J65" s="4">
        <v>1</v>
      </c>
      <c r="K65" s="4"/>
      <c r="L65" s="4"/>
      <c r="M65" s="4"/>
      <c r="N65" s="4">
        <v>1</v>
      </c>
      <c r="O65" s="4">
        <v>1</v>
      </c>
      <c r="P65" s="4"/>
      <c r="Q65" s="4"/>
      <c r="R65" s="4"/>
      <c r="S65" s="4">
        <v>12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f t="shared" si="86"/>
        <v>17</v>
      </c>
      <c r="AL65" s="7">
        <f t="shared" si="87"/>
        <v>2.7270248159258248E-4</v>
      </c>
      <c r="AM65" s="7" t="str">
        <f t="shared" si="88"/>
        <v/>
      </c>
      <c r="AN65" s="7">
        <f t="shared" si="89"/>
        <v>2.7270248159258248E-4</v>
      </c>
      <c r="AO65" s="7" t="str">
        <f t="shared" si="90"/>
        <v/>
      </c>
      <c r="AP65" s="7" t="str">
        <f t="shared" si="91"/>
        <v/>
      </c>
      <c r="AQ65" s="7" t="str">
        <f t="shared" si="92"/>
        <v/>
      </c>
      <c r="AR65" s="7">
        <f t="shared" si="93"/>
        <v>2.7270248159258248E-4</v>
      </c>
      <c r="AS65" s="7">
        <f t="shared" si="94"/>
        <v>2.7270248159258248E-4</v>
      </c>
      <c r="AT65" s="7" t="str">
        <f t="shared" si="95"/>
        <v/>
      </c>
      <c r="AU65" s="7" t="str">
        <f t="shared" si="96"/>
        <v/>
      </c>
      <c r="AV65" s="7" t="str">
        <f t="shared" si="97"/>
        <v/>
      </c>
      <c r="AW65" s="7">
        <f t="shared" si="98"/>
        <v>3.27242977911099E-3</v>
      </c>
      <c r="AX65" s="7" t="str">
        <f t="shared" si="99"/>
        <v/>
      </c>
      <c r="AY65" s="7" t="str">
        <f t="shared" si="100"/>
        <v/>
      </c>
      <c r="AZ65" s="7" t="str">
        <f t="shared" si="101"/>
        <v/>
      </c>
      <c r="BA65" s="7" t="str">
        <f t="shared" si="102"/>
        <v/>
      </c>
      <c r="BB65" s="7" t="str">
        <f t="shared" si="103"/>
        <v/>
      </c>
      <c r="BC65" s="7" t="str">
        <f t="shared" si="104"/>
        <v/>
      </c>
      <c r="BD65" s="7" t="str">
        <f t="shared" si="49"/>
        <v/>
      </c>
      <c r="BE65" s="7" t="str">
        <f t="shared" si="50"/>
        <v/>
      </c>
      <c r="BF65" s="7" t="str">
        <f t="shared" si="51"/>
        <v/>
      </c>
      <c r="BG65" s="7" t="str">
        <f t="shared" si="52"/>
        <v/>
      </c>
      <c r="BH65" s="7" t="str">
        <f t="shared" si="53"/>
        <v/>
      </c>
      <c r="BI65" s="7" t="str">
        <f t="shared" si="54"/>
        <v/>
      </c>
      <c r="BJ65" s="7" t="str">
        <f t="shared" si="55"/>
        <v/>
      </c>
      <c r="BK65" s="7" t="str">
        <f t="shared" si="56"/>
        <v/>
      </c>
      <c r="BL65" s="7">
        <f t="shared" si="57"/>
        <v>4.635942187073902E-3</v>
      </c>
      <c r="BM65">
        <v>2025</v>
      </c>
      <c r="BN65" s="10">
        <v>45806</v>
      </c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>
        <v>1</v>
      </c>
      <c r="CJ65" s="4"/>
      <c r="CK65" s="4"/>
      <c r="CL65" s="4"/>
      <c r="CM65" s="4"/>
      <c r="CN65" s="4"/>
      <c r="CO65" s="4"/>
      <c r="CP65" s="4"/>
      <c r="CQ65" s="4"/>
      <c r="CR65" s="4"/>
      <c r="CS65" s="4"/>
      <c r="CU65" s="4"/>
      <c r="CV65" s="4"/>
      <c r="CW65" s="4"/>
      <c r="CZ65" s="10"/>
      <c r="EH65" s="10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</row>
    <row r="66" spans="1:174" ht="13.15">
      <c r="A66" s="22">
        <v>2023</v>
      </c>
      <c r="B66" s="4" t="s">
        <v>129</v>
      </c>
      <c r="C66" s="4">
        <v>600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>
        <v>1</v>
      </c>
      <c r="W66" s="4"/>
      <c r="X66" s="4"/>
      <c r="Y66" s="4"/>
      <c r="Z66" s="4"/>
      <c r="AA66" s="4"/>
      <c r="AB66" s="4"/>
      <c r="AC66" s="4"/>
      <c r="AD66" s="4">
        <v>1</v>
      </c>
      <c r="AE66" s="4"/>
      <c r="AF66" s="4"/>
      <c r="AG66" s="4"/>
      <c r="AH66" s="4"/>
      <c r="AI66" s="4">
        <v>1</v>
      </c>
      <c r="AJ66" s="4">
        <f t="shared" si="86"/>
        <v>3</v>
      </c>
      <c r="AL66" s="7" t="str">
        <f t="shared" si="87"/>
        <v/>
      </c>
      <c r="AM66" s="7" t="str">
        <f t="shared" si="88"/>
        <v/>
      </c>
      <c r="AN66" s="7" t="str">
        <f t="shared" si="89"/>
        <v/>
      </c>
      <c r="AO66" s="7" t="str">
        <f t="shared" si="90"/>
        <v/>
      </c>
      <c r="AP66" s="7" t="str">
        <f t="shared" si="91"/>
        <v/>
      </c>
      <c r="AQ66" s="7" t="str">
        <f t="shared" si="92"/>
        <v/>
      </c>
      <c r="AR66" s="7" t="str">
        <f t="shared" si="93"/>
        <v/>
      </c>
      <c r="AS66" s="7" t="str">
        <f t="shared" si="94"/>
        <v/>
      </c>
      <c r="AT66" s="7" t="str">
        <f t="shared" si="95"/>
        <v/>
      </c>
      <c r="AU66" s="7" t="str">
        <f t="shared" si="96"/>
        <v/>
      </c>
      <c r="AV66" s="7" t="str">
        <f t="shared" si="97"/>
        <v/>
      </c>
      <c r="AW66" s="7" t="str">
        <f t="shared" si="98"/>
        <v/>
      </c>
      <c r="AX66" s="7" t="str">
        <f t="shared" si="99"/>
        <v/>
      </c>
      <c r="AY66" s="7" t="str">
        <f t="shared" si="100"/>
        <v/>
      </c>
      <c r="AZ66" s="7" t="str">
        <f t="shared" si="101"/>
        <v/>
      </c>
      <c r="BA66" s="7" t="str">
        <f t="shared" si="102"/>
        <v/>
      </c>
      <c r="BB66" s="7" t="str">
        <f t="shared" si="103"/>
        <v/>
      </c>
      <c r="BC66" s="7" t="str">
        <f t="shared" si="104"/>
        <v/>
      </c>
      <c r="BD66" s="7" t="str">
        <f t="shared" si="49"/>
        <v/>
      </c>
      <c r="BE66" s="7" t="str">
        <f t="shared" si="50"/>
        <v/>
      </c>
      <c r="BF66" s="7">
        <f t="shared" si="51"/>
        <v>1.6666666666666668E-3</v>
      </c>
      <c r="BG66" s="7" t="str">
        <f t="shared" si="52"/>
        <v/>
      </c>
      <c r="BH66" s="7" t="str">
        <f t="shared" si="53"/>
        <v/>
      </c>
      <c r="BI66" s="7" t="str">
        <f t="shared" si="54"/>
        <v/>
      </c>
      <c r="BJ66" s="7" t="str">
        <f t="shared" si="55"/>
        <v/>
      </c>
      <c r="BK66" s="7">
        <f t="shared" si="56"/>
        <v>1.6666666666666668E-3</v>
      </c>
      <c r="BL66" s="7">
        <f t="shared" si="57"/>
        <v>5.0000000000000001E-3</v>
      </c>
      <c r="BN66" s="10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U66" s="4"/>
      <c r="CV66" s="4"/>
      <c r="CW66" s="4"/>
      <c r="CZ66" s="10"/>
      <c r="EH66" s="10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</row>
    <row r="67" spans="1:174" ht="13.15">
      <c r="A67" s="22">
        <v>2023</v>
      </c>
      <c r="B67" s="4" t="s">
        <v>221</v>
      </c>
      <c r="C67" s="4">
        <v>199</v>
      </c>
      <c r="D67" s="4"/>
      <c r="E67" s="4"/>
      <c r="F67" s="4"/>
      <c r="G67" s="4"/>
      <c r="H67" s="4"/>
      <c r="I67" s="4"/>
      <c r="J67" s="4"/>
      <c r="K67" s="4"/>
      <c r="L67" s="4"/>
      <c r="M67" s="4">
        <v>1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>
        <f t="shared" si="86"/>
        <v>1</v>
      </c>
      <c r="AL67" s="7" t="str">
        <f t="shared" si="87"/>
        <v/>
      </c>
      <c r="AM67" s="7" t="str">
        <f t="shared" si="88"/>
        <v/>
      </c>
      <c r="AN67" s="7" t="str">
        <f t="shared" si="89"/>
        <v/>
      </c>
      <c r="AO67" s="7" t="str">
        <f t="shared" si="90"/>
        <v/>
      </c>
      <c r="AP67" s="7" t="str">
        <f t="shared" si="91"/>
        <v/>
      </c>
      <c r="AQ67" s="7">
        <f t="shared" si="92"/>
        <v>5.0251256281407036E-3</v>
      </c>
      <c r="AR67" s="7" t="str">
        <f t="shared" si="93"/>
        <v/>
      </c>
      <c r="AS67" s="7" t="str">
        <f t="shared" si="94"/>
        <v/>
      </c>
      <c r="AT67" s="7" t="str">
        <f t="shared" si="95"/>
        <v/>
      </c>
      <c r="AU67" s="7" t="str">
        <f t="shared" si="96"/>
        <v/>
      </c>
      <c r="AV67" s="7" t="str">
        <f t="shared" si="97"/>
        <v/>
      </c>
      <c r="AW67" s="7" t="str">
        <f t="shared" si="98"/>
        <v/>
      </c>
      <c r="AX67" s="7" t="str">
        <f t="shared" si="99"/>
        <v/>
      </c>
      <c r="AY67" s="7" t="str">
        <f t="shared" si="100"/>
        <v/>
      </c>
      <c r="AZ67" s="7" t="str">
        <f t="shared" si="101"/>
        <v/>
      </c>
      <c r="BA67" s="7" t="str">
        <f t="shared" si="102"/>
        <v/>
      </c>
      <c r="BB67" s="7" t="str">
        <f t="shared" si="103"/>
        <v/>
      </c>
      <c r="BC67" s="7" t="str">
        <f t="shared" si="104"/>
        <v/>
      </c>
      <c r="BD67" s="7" t="str">
        <f t="shared" si="49"/>
        <v/>
      </c>
      <c r="BE67" s="7" t="str">
        <f t="shared" si="50"/>
        <v/>
      </c>
      <c r="BF67" s="7" t="str">
        <f t="shared" si="51"/>
        <v/>
      </c>
      <c r="BG67" s="7" t="str">
        <f t="shared" si="52"/>
        <v/>
      </c>
      <c r="BH67" s="7" t="str">
        <f t="shared" si="53"/>
        <v/>
      </c>
      <c r="BI67" s="7" t="str">
        <f t="shared" si="54"/>
        <v/>
      </c>
      <c r="BJ67" s="7" t="str">
        <f t="shared" si="55"/>
        <v/>
      </c>
      <c r="BK67" s="7" t="str">
        <f t="shared" si="56"/>
        <v/>
      </c>
      <c r="BL67" s="7">
        <f t="shared" si="57"/>
        <v>5.0251256281407036E-3</v>
      </c>
      <c r="BN67" s="10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U67" s="4"/>
      <c r="CV67" s="4"/>
      <c r="CW67" s="4"/>
      <c r="CZ67" s="10"/>
      <c r="EH67" s="10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</row>
    <row r="68" spans="1:174" ht="13.15">
      <c r="A68" s="22">
        <v>2023</v>
      </c>
      <c r="B68" s="4" t="s">
        <v>127</v>
      </c>
      <c r="C68" s="4">
        <v>300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>
        <f t="shared" si="86"/>
        <v>0</v>
      </c>
      <c r="AL68" s="7" t="str">
        <f t="shared" si="87"/>
        <v/>
      </c>
      <c r="AM68" s="7" t="str">
        <f t="shared" si="88"/>
        <v/>
      </c>
      <c r="AN68" s="7" t="str">
        <f t="shared" si="89"/>
        <v/>
      </c>
      <c r="AO68" s="7" t="str">
        <f t="shared" si="90"/>
        <v/>
      </c>
      <c r="AP68" s="7" t="str">
        <f t="shared" si="91"/>
        <v/>
      </c>
      <c r="AQ68" s="7" t="str">
        <f t="shared" si="92"/>
        <v/>
      </c>
      <c r="AR68" s="7" t="str">
        <f t="shared" si="93"/>
        <v/>
      </c>
      <c r="AS68" s="7" t="str">
        <f t="shared" si="94"/>
        <v/>
      </c>
      <c r="AT68" s="7" t="str">
        <f t="shared" si="95"/>
        <v/>
      </c>
      <c r="AU68" s="7" t="str">
        <f t="shared" si="96"/>
        <v/>
      </c>
      <c r="AV68" s="7" t="str">
        <f t="shared" si="97"/>
        <v/>
      </c>
      <c r="AW68" s="7" t="str">
        <f t="shared" si="98"/>
        <v/>
      </c>
      <c r="AX68" s="7" t="str">
        <f t="shared" si="99"/>
        <v/>
      </c>
      <c r="AY68" s="7" t="str">
        <f t="shared" si="100"/>
        <v/>
      </c>
      <c r="AZ68" s="7" t="str">
        <f t="shared" si="101"/>
        <v/>
      </c>
      <c r="BA68" s="7" t="str">
        <f t="shared" si="102"/>
        <v/>
      </c>
      <c r="BB68" s="7" t="str">
        <f t="shared" si="103"/>
        <v/>
      </c>
      <c r="BC68" s="7" t="str">
        <f t="shared" si="104"/>
        <v/>
      </c>
      <c r="BD68" s="7" t="str">
        <f t="shared" si="49"/>
        <v/>
      </c>
      <c r="BE68" s="7" t="str">
        <f t="shared" si="50"/>
        <v/>
      </c>
      <c r="BF68" s="7" t="str">
        <f t="shared" si="51"/>
        <v/>
      </c>
      <c r="BG68" s="7" t="str">
        <f t="shared" si="52"/>
        <v/>
      </c>
      <c r="BH68" s="7" t="str">
        <f t="shared" si="53"/>
        <v/>
      </c>
      <c r="BI68" s="7" t="str">
        <f t="shared" si="54"/>
        <v/>
      </c>
      <c r="BJ68" s="7" t="str">
        <f t="shared" si="55"/>
        <v/>
      </c>
      <c r="BK68" s="7" t="str">
        <f t="shared" si="56"/>
        <v/>
      </c>
      <c r="BL68" s="7" t="str">
        <f t="shared" si="57"/>
        <v/>
      </c>
      <c r="BN68" s="10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U68" s="4"/>
      <c r="CV68" s="4"/>
      <c r="CW68" s="4"/>
      <c r="CZ68" s="10"/>
      <c r="EH68" s="10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</row>
    <row r="69" spans="1:174" ht="13.15">
      <c r="A69" s="22">
        <v>2023</v>
      </c>
      <c r="B69" s="4" t="s">
        <v>163</v>
      </c>
      <c r="C69" s="4">
        <v>200</v>
      </c>
      <c r="D69" s="4"/>
      <c r="E69" s="4"/>
      <c r="F69" s="4"/>
      <c r="G69" s="4"/>
      <c r="H69" s="4"/>
      <c r="I69" s="4">
        <v>1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f t="shared" si="86"/>
        <v>1</v>
      </c>
      <c r="AL69" s="7" t="str">
        <f t="shared" si="87"/>
        <v/>
      </c>
      <c r="AM69" s="7">
        <f t="shared" si="88"/>
        <v>5.0000000000000001E-3</v>
      </c>
      <c r="AN69" s="7" t="str">
        <f t="shared" si="89"/>
        <v/>
      </c>
      <c r="AO69" s="7" t="str">
        <f t="shared" si="90"/>
        <v/>
      </c>
      <c r="AP69" s="7" t="str">
        <f t="shared" si="91"/>
        <v/>
      </c>
      <c r="AQ69" s="7" t="str">
        <f t="shared" si="92"/>
        <v/>
      </c>
      <c r="AR69" s="7" t="str">
        <f t="shared" si="93"/>
        <v/>
      </c>
      <c r="AS69" s="7" t="str">
        <f t="shared" si="94"/>
        <v/>
      </c>
      <c r="AT69" s="7" t="str">
        <f t="shared" si="95"/>
        <v/>
      </c>
      <c r="AU69" s="7" t="str">
        <f t="shared" si="96"/>
        <v/>
      </c>
      <c r="AV69" s="7" t="str">
        <f t="shared" si="97"/>
        <v/>
      </c>
      <c r="AW69" s="7" t="str">
        <f t="shared" si="98"/>
        <v/>
      </c>
      <c r="AX69" s="7" t="str">
        <f t="shared" si="99"/>
        <v/>
      </c>
      <c r="AY69" s="7" t="str">
        <f t="shared" si="100"/>
        <v/>
      </c>
      <c r="AZ69" s="7" t="str">
        <f t="shared" si="101"/>
        <v/>
      </c>
      <c r="BA69" s="7" t="str">
        <f t="shared" si="102"/>
        <v/>
      </c>
      <c r="BB69" s="7" t="str">
        <f t="shared" si="103"/>
        <v/>
      </c>
      <c r="BC69" s="7" t="str">
        <f t="shared" si="104"/>
        <v/>
      </c>
      <c r="BD69" s="7" t="str">
        <f t="shared" si="49"/>
        <v/>
      </c>
      <c r="BE69" s="7" t="str">
        <f t="shared" si="50"/>
        <v/>
      </c>
      <c r="BF69" s="7" t="str">
        <f t="shared" si="51"/>
        <v/>
      </c>
      <c r="BG69" s="7" t="str">
        <f t="shared" si="52"/>
        <v/>
      </c>
      <c r="BH69" s="7" t="str">
        <f t="shared" si="53"/>
        <v/>
      </c>
      <c r="BI69" s="7" t="str">
        <f t="shared" si="54"/>
        <v/>
      </c>
      <c r="BJ69" s="7" t="str">
        <f t="shared" si="55"/>
        <v/>
      </c>
      <c r="BK69" s="7" t="str">
        <f t="shared" si="56"/>
        <v/>
      </c>
      <c r="BL69" s="7">
        <f t="shared" si="57"/>
        <v>5.0000000000000001E-3</v>
      </c>
      <c r="BN69" s="10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U69" s="4"/>
      <c r="CV69" s="4"/>
      <c r="CW69" s="4"/>
      <c r="CZ69" s="10"/>
      <c r="EH69" s="10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</row>
    <row r="70" spans="1:174" ht="13.15">
      <c r="A70" s="22">
        <v>2023</v>
      </c>
      <c r="B70" s="4" t="s">
        <v>24</v>
      </c>
      <c r="C70" s="4">
        <v>978</v>
      </c>
      <c r="D70" s="4"/>
      <c r="E70" s="4"/>
      <c r="F70" s="4"/>
      <c r="G70" s="4"/>
      <c r="H70" s="4"/>
      <c r="I70" s="4"/>
      <c r="J70" s="4"/>
      <c r="K70" s="4">
        <v>1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f t="shared" ref="AJ70:AJ99" si="105">SUM(D70:AI70)</f>
        <v>1</v>
      </c>
      <c r="AL70" s="7" t="str">
        <f t="shared" si="87"/>
        <v/>
      </c>
      <c r="AM70" s="7" t="str">
        <f t="shared" si="88"/>
        <v/>
      </c>
      <c r="AN70" s="7" t="str">
        <f t="shared" si="89"/>
        <v/>
      </c>
      <c r="AO70" s="7">
        <f t="shared" si="90"/>
        <v>1.0224948875255625E-3</v>
      </c>
      <c r="AP70" s="7" t="str">
        <f t="shared" si="91"/>
        <v/>
      </c>
      <c r="AQ70" s="7" t="str">
        <f t="shared" si="92"/>
        <v/>
      </c>
      <c r="AR70" s="7" t="str">
        <f t="shared" si="93"/>
        <v/>
      </c>
      <c r="AS70" s="7" t="str">
        <f t="shared" si="94"/>
        <v/>
      </c>
      <c r="AT70" s="7" t="str">
        <f t="shared" si="95"/>
        <v/>
      </c>
      <c r="AU70" s="7" t="str">
        <f t="shared" si="96"/>
        <v/>
      </c>
      <c r="AV70" s="7" t="str">
        <f t="shared" si="97"/>
        <v/>
      </c>
      <c r="AW70" s="7" t="str">
        <f t="shared" si="98"/>
        <v/>
      </c>
      <c r="AX70" s="7" t="str">
        <f t="shared" si="99"/>
        <v/>
      </c>
      <c r="AY70" s="7" t="str">
        <f t="shared" si="100"/>
        <v/>
      </c>
      <c r="AZ70" s="7" t="str">
        <f t="shared" si="101"/>
        <v/>
      </c>
      <c r="BA70" s="7" t="str">
        <f t="shared" si="102"/>
        <v/>
      </c>
      <c r="BB70" s="7" t="str">
        <f t="shared" si="103"/>
        <v/>
      </c>
      <c r="BC70" s="7" t="str">
        <f t="shared" si="104"/>
        <v/>
      </c>
      <c r="BD70" s="7" t="str">
        <f t="shared" si="49"/>
        <v/>
      </c>
      <c r="BE70" s="7" t="str">
        <f t="shared" si="50"/>
        <v/>
      </c>
      <c r="BF70" s="7" t="str">
        <f t="shared" si="51"/>
        <v/>
      </c>
      <c r="BG70" s="7" t="str">
        <f t="shared" si="52"/>
        <v/>
      </c>
      <c r="BH70" s="7" t="str">
        <f t="shared" si="53"/>
        <v/>
      </c>
      <c r="BI70" s="7" t="str">
        <f t="shared" si="54"/>
        <v/>
      </c>
      <c r="BJ70" s="7" t="str">
        <f t="shared" si="55"/>
        <v/>
      </c>
      <c r="BK70" s="7" t="str">
        <f t="shared" si="56"/>
        <v/>
      </c>
      <c r="BL70" s="7">
        <f t="shared" si="57"/>
        <v>1.0224948875255625E-3</v>
      </c>
      <c r="BN70" s="10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U70" s="4"/>
      <c r="CV70" s="4"/>
      <c r="CW70" s="4"/>
      <c r="CZ70" s="10"/>
      <c r="EH70" s="10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</row>
    <row r="71" spans="1:174" ht="13.15">
      <c r="A71" s="22">
        <v>2023</v>
      </c>
      <c r="B71" s="4" t="s">
        <v>255</v>
      </c>
      <c r="C71" s="4">
        <v>60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>
        <v>1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f t="shared" si="105"/>
        <v>1</v>
      </c>
      <c r="AL71" s="7" t="str">
        <f t="shared" ref="AL71:AL88" si="106">IF(D71=0,"",D71/$C71)</f>
        <v/>
      </c>
      <c r="AM71" s="7" t="str">
        <f t="shared" ref="AM71:AM88" si="107">IF(I71=0,"",I71/$C71)</f>
        <v/>
      </c>
      <c r="AN71" s="7" t="str">
        <f t="shared" ref="AN71:AN88" si="108">IF(J71=0,"",J71/$C71)</f>
        <v/>
      </c>
      <c r="AO71" s="7" t="str">
        <f t="shared" ref="AO71:AO88" si="109">IF(K71=0,"",K71/$C71)</f>
        <v/>
      </c>
      <c r="AP71" s="7" t="str">
        <f t="shared" ref="AP71:AP88" si="110">IF(L71=0,"",L71/$C71)</f>
        <v/>
      </c>
      <c r="AQ71" s="7" t="str">
        <f t="shared" ref="AQ71:AQ88" si="111">IF(M71=0,"",M71/$C71)</f>
        <v/>
      </c>
      <c r="AR71" s="7" t="str">
        <f t="shared" ref="AR71:AR88" si="112">IF(N71=0,"",N71/$C71)</f>
        <v/>
      </c>
      <c r="AS71" s="7" t="str">
        <f t="shared" ref="AS71:AS88" si="113">IF(O71=0,"",O71/$C71)</f>
        <v/>
      </c>
      <c r="AT71" s="7" t="str">
        <f t="shared" ref="AT71:AT88" si="114">IF(P71=0,"",P71/$C71)</f>
        <v/>
      </c>
      <c r="AU71" s="7" t="str">
        <f t="shared" ref="AU71:AU88" si="115">IF(Q71=0,"",Q71/$C71)</f>
        <v/>
      </c>
      <c r="AV71" s="7" t="str">
        <f t="shared" ref="AV71:AV88" si="116">IF(R71=0,"",R71/$C71)</f>
        <v/>
      </c>
      <c r="AW71" s="7">
        <f t="shared" ref="AW71:AW88" si="117">IF(S71=0,"",S71/$C71)</f>
        <v>1.6666666666666666E-2</v>
      </c>
      <c r="AX71" s="7" t="str">
        <f t="shared" ref="AX71:AX88" si="118">IF(T71=0,"",T71/$C71)</f>
        <v/>
      </c>
      <c r="AY71" s="7" t="str">
        <f t="shared" ref="AY71:AY88" si="119">IF(U71=0,"",U71/$C71)</f>
        <v/>
      </c>
      <c r="AZ71" s="7" t="str">
        <f t="shared" ref="AZ71:AZ88" si="120">IF(W71=0,"",W71/$C71)</f>
        <v/>
      </c>
      <c r="BA71" s="7" t="str">
        <f t="shared" ref="BA71:BA88" si="121">IF(X71=0,"",X71/$C71)</f>
        <v/>
      </c>
      <c r="BB71" s="7" t="str">
        <f t="shared" ref="BB71:BB88" si="122">IF(Y71=0,"",Y71/$C71)</f>
        <v/>
      </c>
      <c r="BC71" s="7" t="str">
        <f t="shared" ref="BC71:BC88" si="123">IF(Z71=0,"",Z71/$C71)</f>
        <v/>
      </c>
      <c r="BD71" s="7" t="str">
        <f t="shared" ref="BD71:BD88" si="124">IF(AB71=0,"",AB71/$C71)</f>
        <v/>
      </c>
      <c r="BE71" s="7" t="str">
        <f t="shared" ref="BE71:BE88" si="125">IF(AC71=0,"",AC71/$C71)</f>
        <v/>
      </c>
      <c r="BF71" s="7" t="str">
        <f t="shared" ref="BF71:BF88" si="126">IF(AD71=0,"",AD71/$C71)</f>
        <v/>
      </c>
      <c r="BG71" s="7" t="str">
        <f t="shared" ref="BG71:BG88" si="127">IF(AE71=0,"",AE71/$C71)</f>
        <v/>
      </c>
      <c r="BH71" s="7" t="str">
        <f t="shared" ref="BH71:BH88" si="128">IF(AF71=0,"",AF71/$C71)</f>
        <v/>
      </c>
      <c r="BI71" s="7" t="str">
        <f t="shared" ref="BI71:BI88" si="129">IF(AG71=0,"",AG71/$C71)</f>
        <v/>
      </c>
      <c r="BJ71" s="7" t="str">
        <f t="shared" ref="BJ71:BJ88" si="130">IF(AH71=0,"",AH71/$C71)</f>
        <v/>
      </c>
      <c r="BK71" s="7" t="str">
        <f t="shared" ref="BK71:BK88" si="131">IF(AI71=0,"",AI71/$C71)</f>
        <v/>
      </c>
      <c r="BL71" s="7">
        <f t="shared" ref="BL71:BL88" si="132">IF(AJ71=0,"",AJ71/$C71)</f>
        <v>1.6666666666666666E-2</v>
      </c>
      <c r="BN71" s="10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U71" s="4"/>
      <c r="CV71" s="4"/>
      <c r="CW71" s="4"/>
      <c r="CZ71" s="10"/>
      <c r="EH71" s="10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</row>
    <row r="72" spans="1:174" ht="13.15">
      <c r="A72" s="22">
        <v>2023</v>
      </c>
      <c r="B72" s="4" t="s">
        <v>47</v>
      </c>
      <c r="C72" s="4">
        <v>1114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>
        <v>1</v>
      </c>
      <c r="O72" s="4"/>
      <c r="P72" s="4"/>
      <c r="Q72" s="4"/>
      <c r="R72" s="4"/>
      <c r="S72" s="4">
        <v>1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f t="shared" si="105"/>
        <v>2</v>
      </c>
      <c r="AL72" s="7" t="str">
        <f t="shared" si="106"/>
        <v/>
      </c>
      <c r="AM72" s="7" t="str">
        <f t="shared" si="107"/>
        <v/>
      </c>
      <c r="AN72" s="7" t="str">
        <f t="shared" si="108"/>
        <v/>
      </c>
      <c r="AO72" s="7" t="str">
        <f t="shared" si="109"/>
        <v/>
      </c>
      <c r="AP72" s="7" t="str">
        <f t="shared" si="110"/>
        <v/>
      </c>
      <c r="AQ72" s="7" t="str">
        <f t="shared" si="111"/>
        <v/>
      </c>
      <c r="AR72" s="7">
        <f t="shared" si="112"/>
        <v>8.9766606822262122E-4</v>
      </c>
      <c r="AS72" s="7" t="str">
        <f t="shared" si="113"/>
        <v/>
      </c>
      <c r="AT72" s="7" t="str">
        <f t="shared" si="114"/>
        <v/>
      </c>
      <c r="AU72" s="7" t="str">
        <f t="shared" si="115"/>
        <v/>
      </c>
      <c r="AV72" s="7" t="str">
        <f t="shared" si="116"/>
        <v/>
      </c>
      <c r="AW72" s="7">
        <f t="shared" si="117"/>
        <v>8.9766606822262122E-4</v>
      </c>
      <c r="AX72" s="7" t="str">
        <f t="shared" si="118"/>
        <v/>
      </c>
      <c r="AY72" s="7" t="str">
        <f t="shared" si="119"/>
        <v/>
      </c>
      <c r="AZ72" s="7" t="str">
        <f t="shared" si="120"/>
        <v/>
      </c>
      <c r="BA72" s="7" t="str">
        <f t="shared" si="121"/>
        <v/>
      </c>
      <c r="BB72" s="7" t="str">
        <f t="shared" si="122"/>
        <v/>
      </c>
      <c r="BC72" s="7" t="str">
        <f t="shared" si="123"/>
        <v/>
      </c>
      <c r="BD72" s="7" t="str">
        <f t="shared" si="124"/>
        <v/>
      </c>
      <c r="BE72" s="7" t="str">
        <f t="shared" si="125"/>
        <v/>
      </c>
      <c r="BF72" s="7" t="str">
        <f t="shared" si="126"/>
        <v/>
      </c>
      <c r="BG72" s="7" t="str">
        <f t="shared" si="127"/>
        <v/>
      </c>
      <c r="BH72" s="7" t="str">
        <f t="shared" si="128"/>
        <v/>
      </c>
      <c r="BI72" s="7" t="str">
        <f t="shared" si="129"/>
        <v/>
      </c>
      <c r="BJ72" s="7" t="str">
        <f t="shared" si="130"/>
        <v/>
      </c>
      <c r="BK72" s="7" t="str">
        <f t="shared" si="131"/>
        <v/>
      </c>
      <c r="BL72" s="7">
        <f t="shared" si="132"/>
        <v>1.7953321364452424E-3</v>
      </c>
      <c r="BN72" s="10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U72" s="4"/>
      <c r="CV72" s="4"/>
      <c r="CW72" s="4"/>
      <c r="CZ72" s="10"/>
      <c r="EH72" s="10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</row>
    <row r="73" spans="1:174" ht="13.15">
      <c r="A73" s="22">
        <v>2023</v>
      </c>
      <c r="B73" s="4" t="s">
        <v>23</v>
      </c>
      <c r="C73" s="4">
        <v>2345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v>12</v>
      </c>
      <c r="Q73" s="4"/>
      <c r="R73" s="4"/>
      <c r="S73" s="4">
        <v>3</v>
      </c>
      <c r="T73" s="4"/>
      <c r="U73" s="4"/>
      <c r="V73" s="4">
        <v>1</v>
      </c>
      <c r="W73" s="4"/>
      <c r="X73" s="4"/>
      <c r="Y73" s="4"/>
      <c r="Z73" s="4"/>
      <c r="AA73" s="4"/>
      <c r="AB73" s="4"/>
      <c r="AC73" s="4"/>
      <c r="AD73" s="4">
        <v>1</v>
      </c>
      <c r="AE73" s="4"/>
      <c r="AF73" s="4"/>
      <c r="AG73" s="4"/>
      <c r="AH73" s="4"/>
      <c r="AI73" s="4"/>
      <c r="AJ73" s="4">
        <f t="shared" si="105"/>
        <v>17</v>
      </c>
      <c r="AL73" s="7" t="str">
        <f t="shared" si="106"/>
        <v/>
      </c>
      <c r="AM73" s="7" t="str">
        <f t="shared" si="107"/>
        <v/>
      </c>
      <c r="AN73" s="7" t="str">
        <f t="shared" si="108"/>
        <v/>
      </c>
      <c r="AO73" s="7" t="str">
        <f t="shared" si="109"/>
        <v/>
      </c>
      <c r="AP73" s="7" t="str">
        <f t="shared" si="110"/>
        <v/>
      </c>
      <c r="AQ73" s="7" t="str">
        <f t="shared" si="111"/>
        <v/>
      </c>
      <c r="AR73" s="7" t="str">
        <f t="shared" si="112"/>
        <v/>
      </c>
      <c r="AS73" s="7" t="str">
        <f t="shared" si="113"/>
        <v/>
      </c>
      <c r="AT73" s="7">
        <f t="shared" si="114"/>
        <v>5.1172707889125804E-3</v>
      </c>
      <c r="AU73" s="7" t="str">
        <f t="shared" si="115"/>
        <v/>
      </c>
      <c r="AV73" s="7" t="str">
        <f t="shared" si="116"/>
        <v/>
      </c>
      <c r="AW73" s="7">
        <f t="shared" si="117"/>
        <v>1.2793176972281451E-3</v>
      </c>
      <c r="AX73" s="7" t="str">
        <f t="shared" si="118"/>
        <v/>
      </c>
      <c r="AY73" s="7" t="str">
        <f t="shared" si="119"/>
        <v/>
      </c>
      <c r="AZ73" s="7" t="str">
        <f t="shared" si="120"/>
        <v/>
      </c>
      <c r="BA73" s="7" t="str">
        <f t="shared" si="121"/>
        <v/>
      </c>
      <c r="BB73" s="7" t="str">
        <f t="shared" si="122"/>
        <v/>
      </c>
      <c r="BC73" s="7" t="str">
        <f t="shared" si="123"/>
        <v/>
      </c>
      <c r="BD73" s="7" t="str">
        <f t="shared" si="124"/>
        <v/>
      </c>
      <c r="BE73" s="7" t="str">
        <f t="shared" si="125"/>
        <v/>
      </c>
      <c r="BF73" s="7">
        <f t="shared" si="126"/>
        <v>4.2643923240938164E-4</v>
      </c>
      <c r="BG73" s="7" t="str">
        <f t="shared" si="127"/>
        <v/>
      </c>
      <c r="BH73" s="7" t="str">
        <f t="shared" si="128"/>
        <v/>
      </c>
      <c r="BI73" s="7" t="str">
        <f t="shared" si="129"/>
        <v/>
      </c>
      <c r="BJ73" s="7" t="str">
        <f t="shared" si="130"/>
        <v/>
      </c>
      <c r="BK73" s="7" t="str">
        <f t="shared" si="131"/>
        <v/>
      </c>
      <c r="BL73" s="7">
        <f t="shared" si="132"/>
        <v>7.2494669509594887E-3</v>
      </c>
      <c r="BN73" s="10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U73" s="4"/>
      <c r="CV73" s="4"/>
      <c r="CW73" s="4"/>
      <c r="CZ73" s="10"/>
      <c r="EH73" s="10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</row>
    <row r="74" spans="1:174" ht="13.15">
      <c r="A74" s="22">
        <v>2023</v>
      </c>
      <c r="B74" s="4" t="s">
        <v>25</v>
      </c>
      <c r="C74" s="4">
        <v>1129</v>
      </c>
      <c r="D74" s="4"/>
      <c r="E74" s="4"/>
      <c r="F74" s="4"/>
      <c r="G74" s="4"/>
      <c r="H74" s="4"/>
      <c r="I74" s="4"/>
      <c r="J74" s="4"/>
      <c r="K74" s="4"/>
      <c r="L74" s="4"/>
      <c r="M74" s="4">
        <v>2</v>
      </c>
      <c r="N74" s="4"/>
      <c r="O74" s="4"/>
      <c r="P74" s="4"/>
      <c r="Q74" s="4"/>
      <c r="R74" s="4"/>
      <c r="S74" s="4">
        <v>1</v>
      </c>
      <c r="T74" s="4"/>
      <c r="U74" s="4"/>
      <c r="V74" s="4">
        <v>1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>
        <f t="shared" si="105"/>
        <v>4</v>
      </c>
      <c r="AL74" s="7" t="str">
        <f t="shared" si="106"/>
        <v/>
      </c>
      <c r="AM74" s="7" t="str">
        <f t="shared" si="107"/>
        <v/>
      </c>
      <c r="AN74" s="7" t="str">
        <f t="shared" si="108"/>
        <v/>
      </c>
      <c r="AO74" s="7" t="str">
        <f t="shared" si="109"/>
        <v/>
      </c>
      <c r="AP74" s="7" t="str">
        <f t="shared" si="110"/>
        <v/>
      </c>
      <c r="AQ74" s="7">
        <f t="shared" si="111"/>
        <v>1.7714791851195749E-3</v>
      </c>
      <c r="AR74" s="7" t="str">
        <f t="shared" si="112"/>
        <v/>
      </c>
      <c r="AS74" s="7" t="str">
        <f t="shared" si="113"/>
        <v/>
      </c>
      <c r="AT74" s="7" t="str">
        <f t="shared" si="114"/>
        <v/>
      </c>
      <c r="AU74" s="7" t="str">
        <f t="shared" si="115"/>
        <v/>
      </c>
      <c r="AV74" s="7" t="str">
        <f t="shared" si="116"/>
        <v/>
      </c>
      <c r="AW74" s="7">
        <f t="shared" si="117"/>
        <v>8.8573959255978745E-4</v>
      </c>
      <c r="AX74" s="7" t="str">
        <f t="shared" si="118"/>
        <v/>
      </c>
      <c r="AY74" s="7" t="str">
        <f t="shared" si="119"/>
        <v/>
      </c>
      <c r="AZ74" s="7" t="str">
        <f t="shared" si="120"/>
        <v/>
      </c>
      <c r="BA74" s="7" t="str">
        <f t="shared" si="121"/>
        <v/>
      </c>
      <c r="BB74" s="7" t="str">
        <f t="shared" si="122"/>
        <v/>
      </c>
      <c r="BC74" s="7" t="str">
        <f t="shared" si="123"/>
        <v/>
      </c>
      <c r="BD74" s="7" t="str">
        <f t="shared" si="124"/>
        <v/>
      </c>
      <c r="BE74" s="7" t="str">
        <f t="shared" si="125"/>
        <v/>
      </c>
      <c r="BF74" s="7" t="str">
        <f t="shared" si="126"/>
        <v/>
      </c>
      <c r="BG74" s="7" t="str">
        <f t="shared" si="127"/>
        <v/>
      </c>
      <c r="BH74" s="7" t="str">
        <f t="shared" si="128"/>
        <v/>
      </c>
      <c r="BI74" s="7" t="str">
        <f t="shared" si="129"/>
        <v/>
      </c>
      <c r="BJ74" s="7" t="str">
        <f t="shared" si="130"/>
        <v/>
      </c>
      <c r="BK74" s="7" t="str">
        <f t="shared" si="131"/>
        <v/>
      </c>
      <c r="BL74" s="7">
        <f t="shared" si="132"/>
        <v>3.5429583702391498E-3</v>
      </c>
      <c r="BN74" s="10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U74" s="4"/>
      <c r="CV74" s="4"/>
      <c r="CW74" s="4"/>
      <c r="CZ74" s="10"/>
      <c r="EH74" s="10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</row>
    <row r="75" spans="1:174" ht="13.15">
      <c r="A75" s="22">
        <v>2023</v>
      </c>
      <c r="B75" s="4" t="s">
        <v>132</v>
      </c>
      <c r="C75" s="4">
        <v>185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>
        <v>1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>
        <f t="shared" si="105"/>
        <v>1</v>
      </c>
      <c r="AL75" s="7" t="str">
        <f t="shared" si="106"/>
        <v/>
      </c>
      <c r="AM75" s="7" t="str">
        <f t="shared" si="107"/>
        <v/>
      </c>
      <c r="AN75" s="7" t="str">
        <f t="shared" si="108"/>
        <v/>
      </c>
      <c r="AO75" s="7" t="str">
        <f t="shared" si="109"/>
        <v/>
      </c>
      <c r="AP75" s="7" t="str">
        <f t="shared" si="110"/>
        <v/>
      </c>
      <c r="AQ75" s="7" t="str">
        <f t="shared" si="111"/>
        <v/>
      </c>
      <c r="AR75" s="7" t="str">
        <f t="shared" si="112"/>
        <v/>
      </c>
      <c r="AS75" s="7" t="str">
        <f t="shared" si="113"/>
        <v/>
      </c>
      <c r="AT75" s="7" t="str">
        <f t="shared" si="114"/>
        <v/>
      </c>
      <c r="AU75" s="7" t="str">
        <f t="shared" si="115"/>
        <v/>
      </c>
      <c r="AV75" s="7" t="str">
        <f t="shared" si="116"/>
        <v/>
      </c>
      <c r="AW75" s="7">
        <f t="shared" si="117"/>
        <v>5.4054054054054057E-3</v>
      </c>
      <c r="AX75" s="7" t="str">
        <f t="shared" si="118"/>
        <v/>
      </c>
      <c r="AY75" s="7" t="str">
        <f t="shared" si="119"/>
        <v/>
      </c>
      <c r="AZ75" s="7" t="str">
        <f t="shared" si="120"/>
        <v/>
      </c>
      <c r="BA75" s="7" t="str">
        <f t="shared" si="121"/>
        <v/>
      </c>
      <c r="BB75" s="7" t="str">
        <f t="shared" si="122"/>
        <v/>
      </c>
      <c r="BC75" s="7" t="str">
        <f t="shared" si="123"/>
        <v/>
      </c>
      <c r="BD75" s="7" t="str">
        <f t="shared" si="124"/>
        <v/>
      </c>
      <c r="BE75" s="7" t="str">
        <f t="shared" si="125"/>
        <v/>
      </c>
      <c r="BF75" s="7" t="str">
        <f t="shared" si="126"/>
        <v/>
      </c>
      <c r="BG75" s="7" t="str">
        <f t="shared" si="127"/>
        <v/>
      </c>
      <c r="BH75" s="7" t="str">
        <f t="shared" si="128"/>
        <v/>
      </c>
      <c r="BI75" s="7" t="str">
        <f t="shared" si="129"/>
        <v/>
      </c>
      <c r="BJ75" s="7" t="str">
        <f t="shared" si="130"/>
        <v/>
      </c>
      <c r="BK75" s="7" t="str">
        <f t="shared" si="131"/>
        <v/>
      </c>
      <c r="BL75" s="7">
        <f t="shared" si="132"/>
        <v>5.4054054054054057E-3</v>
      </c>
      <c r="BN75" s="10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U75" s="4"/>
      <c r="CV75" s="4"/>
      <c r="CW75" s="4"/>
      <c r="CZ75" s="10"/>
      <c r="EH75" s="10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</row>
    <row r="76" spans="1:174" ht="13.15">
      <c r="A76" s="22">
        <v>2023</v>
      </c>
      <c r="B76" s="4" t="s">
        <v>18</v>
      </c>
      <c r="C76" s="4">
        <v>3910</v>
      </c>
      <c r="D76" s="4"/>
      <c r="E76" s="4"/>
      <c r="F76" s="4"/>
      <c r="G76" s="4"/>
      <c r="H76" s="4"/>
      <c r="I76" s="4"/>
      <c r="J76" s="4"/>
      <c r="K76" s="4"/>
      <c r="L76" s="4"/>
      <c r="M76" s="4">
        <v>2</v>
      </c>
      <c r="N76" s="4"/>
      <c r="O76" s="4"/>
      <c r="P76" s="4"/>
      <c r="Q76" s="4"/>
      <c r="R76" s="4"/>
      <c r="S76" s="4">
        <v>17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f t="shared" si="105"/>
        <v>19</v>
      </c>
      <c r="AL76" s="7" t="str">
        <f t="shared" si="106"/>
        <v/>
      </c>
      <c r="AM76" s="7" t="str">
        <f t="shared" si="107"/>
        <v/>
      </c>
      <c r="AN76" s="7" t="str">
        <f t="shared" si="108"/>
        <v/>
      </c>
      <c r="AO76" s="7" t="str">
        <f t="shared" si="109"/>
        <v/>
      </c>
      <c r="AP76" s="7" t="str">
        <f t="shared" si="110"/>
        <v/>
      </c>
      <c r="AQ76" s="7">
        <f t="shared" si="111"/>
        <v>5.1150895140664957E-4</v>
      </c>
      <c r="AR76" s="7" t="str">
        <f t="shared" si="112"/>
        <v/>
      </c>
      <c r="AS76" s="7" t="str">
        <f t="shared" si="113"/>
        <v/>
      </c>
      <c r="AT76" s="7" t="str">
        <f t="shared" si="114"/>
        <v/>
      </c>
      <c r="AU76" s="7" t="str">
        <f t="shared" si="115"/>
        <v/>
      </c>
      <c r="AV76" s="7" t="str">
        <f t="shared" si="116"/>
        <v/>
      </c>
      <c r="AW76" s="7">
        <f t="shared" si="117"/>
        <v>4.3478260869565218E-3</v>
      </c>
      <c r="AX76" s="7" t="str">
        <f t="shared" si="118"/>
        <v/>
      </c>
      <c r="AY76" s="7" t="str">
        <f t="shared" si="119"/>
        <v/>
      </c>
      <c r="AZ76" s="7" t="str">
        <f t="shared" si="120"/>
        <v/>
      </c>
      <c r="BA76" s="7" t="str">
        <f t="shared" si="121"/>
        <v/>
      </c>
      <c r="BB76" s="7" t="str">
        <f t="shared" si="122"/>
        <v/>
      </c>
      <c r="BC76" s="7" t="str">
        <f t="shared" si="123"/>
        <v/>
      </c>
      <c r="BD76" s="7" t="str">
        <f t="shared" si="124"/>
        <v/>
      </c>
      <c r="BE76" s="7" t="str">
        <f t="shared" si="125"/>
        <v/>
      </c>
      <c r="BF76" s="7" t="str">
        <f t="shared" si="126"/>
        <v/>
      </c>
      <c r="BG76" s="7" t="str">
        <f t="shared" si="127"/>
        <v/>
      </c>
      <c r="BH76" s="7" t="str">
        <f t="shared" si="128"/>
        <v/>
      </c>
      <c r="BI76" s="7" t="str">
        <f t="shared" si="129"/>
        <v/>
      </c>
      <c r="BJ76" s="7" t="str">
        <f t="shared" si="130"/>
        <v/>
      </c>
      <c r="BK76" s="7" t="str">
        <f t="shared" si="131"/>
        <v/>
      </c>
      <c r="BL76" s="7">
        <f t="shared" si="132"/>
        <v>4.8593350383631714E-3</v>
      </c>
      <c r="BN76" s="10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U76" s="4"/>
      <c r="CV76" s="4"/>
      <c r="CW76" s="4"/>
      <c r="CZ76" s="10"/>
      <c r="EH76" s="10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</row>
    <row r="77" spans="1:174" ht="13.15">
      <c r="A77" s="22">
        <v>2022</v>
      </c>
      <c r="B77" s="4" t="s">
        <v>47</v>
      </c>
      <c r="C77" s="4">
        <v>1049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>
        <v>1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f t="shared" si="105"/>
        <v>1</v>
      </c>
      <c r="AL77" s="7" t="str">
        <f t="shared" si="106"/>
        <v/>
      </c>
      <c r="AM77" s="7" t="str">
        <f t="shared" si="107"/>
        <v/>
      </c>
      <c r="AN77" s="7" t="str">
        <f t="shared" si="108"/>
        <v/>
      </c>
      <c r="AO77" s="7" t="str">
        <f t="shared" si="109"/>
        <v/>
      </c>
      <c r="AP77" s="7" t="str">
        <f t="shared" si="110"/>
        <v/>
      </c>
      <c r="AQ77" s="7" t="str">
        <f t="shared" si="111"/>
        <v/>
      </c>
      <c r="AR77" s="7" t="str">
        <f t="shared" si="112"/>
        <v/>
      </c>
      <c r="AS77" s="7">
        <f t="shared" si="113"/>
        <v>9.5328884652049568E-4</v>
      </c>
      <c r="AT77" s="7" t="str">
        <f t="shared" si="114"/>
        <v/>
      </c>
      <c r="AU77" s="7" t="str">
        <f t="shared" si="115"/>
        <v/>
      </c>
      <c r="AV77" s="7" t="str">
        <f t="shared" si="116"/>
        <v/>
      </c>
      <c r="AW77" s="7" t="str">
        <f t="shared" si="117"/>
        <v/>
      </c>
      <c r="AX77" s="7" t="str">
        <f t="shared" si="118"/>
        <v/>
      </c>
      <c r="AY77" s="7" t="str">
        <f t="shared" si="119"/>
        <v/>
      </c>
      <c r="AZ77" s="7" t="str">
        <f t="shared" si="120"/>
        <v/>
      </c>
      <c r="BA77" s="7" t="str">
        <f t="shared" si="121"/>
        <v/>
      </c>
      <c r="BB77" s="7" t="str">
        <f t="shared" si="122"/>
        <v/>
      </c>
      <c r="BC77" s="7" t="str">
        <f t="shared" si="123"/>
        <v/>
      </c>
      <c r="BD77" s="7" t="str">
        <f t="shared" si="124"/>
        <v/>
      </c>
      <c r="BE77" s="7" t="str">
        <f t="shared" si="125"/>
        <v/>
      </c>
      <c r="BF77" s="7" t="str">
        <f t="shared" si="126"/>
        <v/>
      </c>
      <c r="BG77" s="7" t="str">
        <f t="shared" si="127"/>
        <v/>
      </c>
      <c r="BH77" s="7" t="str">
        <f t="shared" si="128"/>
        <v/>
      </c>
      <c r="BI77" s="7" t="str">
        <f t="shared" si="129"/>
        <v/>
      </c>
      <c r="BJ77" s="7" t="str">
        <f t="shared" si="130"/>
        <v/>
      </c>
      <c r="BK77" s="7" t="str">
        <f t="shared" si="131"/>
        <v/>
      </c>
      <c r="BL77" s="7">
        <f t="shared" si="132"/>
        <v>9.5328884652049568E-4</v>
      </c>
      <c r="BN77" s="10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U77" s="4"/>
      <c r="CV77" s="4"/>
      <c r="CW77" s="4"/>
      <c r="CZ77" s="10"/>
      <c r="EH77" s="10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</row>
    <row r="78" spans="1:174" ht="13.15">
      <c r="A78" s="22">
        <v>2022</v>
      </c>
      <c r="B78" s="4" t="s">
        <v>23</v>
      </c>
      <c r="C78" s="4">
        <v>1000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f t="shared" si="105"/>
        <v>1</v>
      </c>
      <c r="AL78" s="7" t="str">
        <f t="shared" si="106"/>
        <v/>
      </c>
      <c r="AM78" s="7" t="str">
        <f t="shared" si="107"/>
        <v/>
      </c>
      <c r="AN78" s="7" t="str">
        <f t="shared" si="108"/>
        <v/>
      </c>
      <c r="AO78" s="7" t="str">
        <f t="shared" si="109"/>
        <v/>
      </c>
      <c r="AP78" s="7" t="str">
        <f t="shared" si="110"/>
        <v/>
      </c>
      <c r="AQ78" s="7" t="str">
        <f t="shared" si="111"/>
        <v/>
      </c>
      <c r="AR78" s="7" t="str">
        <f t="shared" si="112"/>
        <v/>
      </c>
      <c r="AS78" s="7">
        <f t="shared" si="113"/>
        <v>1E-3</v>
      </c>
      <c r="AT78" s="7" t="str">
        <f t="shared" si="114"/>
        <v/>
      </c>
      <c r="AU78" s="7" t="str">
        <f t="shared" si="115"/>
        <v/>
      </c>
      <c r="AV78" s="7" t="str">
        <f t="shared" si="116"/>
        <v/>
      </c>
      <c r="AW78" s="7" t="str">
        <f t="shared" si="117"/>
        <v/>
      </c>
      <c r="AX78" s="7" t="str">
        <f t="shared" si="118"/>
        <v/>
      </c>
      <c r="AY78" s="7" t="str">
        <f t="shared" si="119"/>
        <v/>
      </c>
      <c r="AZ78" s="7" t="str">
        <f t="shared" si="120"/>
        <v/>
      </c>
      <c r="BA78" s="7" t="str">
        <f t="shared" si="121"/>
        <v/>
      </c>
      <c r="BB78" s="7" t="str">
        <f t="shared" si="122"/>
        <v/>
      </c>
      <c r="BC78" s="7" t="str">
        <f t="shared" si="123"/>
        <v/>
      </c>
      <c r="BD78" s="7" t="str">
        <f t="shared" si="124"/>
        <v/>
      </c>
      <c r="BE78" s="7" t="str">
        <f t="shared" si="125"/>
        <v/>
      </c>
      <c r="BF78" s="7" t="str">
        <f t="shared" si="126"/>
        <v/>
      </c>
      <c r="BG78" s="7" t="str">
        <f t="shared" si="127"/>
        <v/>
      </c>
      <c r="BH78" s="7" t="str">
        <f t="shared" si="128"/>
        <v/>
      </c>
      <c r="BI78" s="7" t="str">
        <f t="shared" si="129"/>
        <v/>
      </c>
      <c r="BJ78" s="7" t="str">
        <f t="shared" si="130"/>
        <v/>
      </c>
      <c r="BK78" s="7" t="str">
        <f t="shared" si="131"/>
        <v/>
      </c>
      <c r="BL78" s="7">
        <f t="shared" si="132"/>
        <v>1E-3</v>
      </c>
      <c r="BN78" s="10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U78" s="4"/>
      <c r="CV78" s="4"/>
      <c r="CW78" s="4"/>
      <c r="CZ78" s="10"/>
      <c r="EH78" s="10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</row>
    <row r="79" spans="1:174" ht="13.15">
      <c r="A79" s="22">
        <v>2022</v>
      </c>
      <c r="B79" s="4" t="s">
        <v>25</v>
      </c>
      <c r="C79" s="4">
        <v>960</v>
      </c>
      <c r="D79" s="4"/>
      <c r="E79" s="4"/>
      <c r="F79" s="4"/>
      <c r="G79" s="4"/>
      <c r="H79" s="4"/>
      <c r="I79" s="4"/>
      <c r="J79" s="4"/>
      <c r="K79" s="4"/>
      <c r="L79" s="4"/>
      <c r="M79" s="4">
        <v>1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f t="shared" si="105"/>
        <v>1</v>
      </c>
      <c r="AL79" s="7" t="str">
        <f t="shared" si="106"/>
        <v/>
      </c>
      <c r="AM79" s="7" t="str">
        <f t="shared" si="107"/>
        <v/>
      </c>
      <c r="AN79" s="7" t="str">
        <f t="shared" si="108"/>
        <v/>
      </c>
      <c r="AO79" s="7" t="str">
        <f t="shared" si="109"/>
        <v/>
      </c>
      <c r="AP79" s="7" t="str">
        <f t="shared" si="110"/>
        <v/>
      </c>
      <c r="AQ79" s="7">
        <f t="shared" si="111"/>
        <v>1.0416666666666667E-3</v>
      </c>
      <c r="AR79" s="7" t="str">
        <f t="shared" si="112"/>
        <v/>
      </c>
      <c r="AS79" s="7" t="str">
        <f t="shared" si="113"/>
        <v/>
      </c>
      <c r="AT79" s="7" t="str">
        <f t="shared" si="114"/>
        <v/>
      </c>
      <c r="AU79" s="7" t="str">
        <f t="shared" si="115"/>
        <v/>
      </c>
      <c r="AV79" s="7" t="str">
        <f t="shared" si="116"/>
        <v/>
      </c>
      <c r="AW79" s="7" t="str">
        <f t="shared" si="117"/>
        <v/>
      </c>
      <c r="AX79" s="7" t="str">
        <f t="shared" si="118"/>
        <v/>
      </c>
      <c r="AY79" s="7" t="str">
        <f t="shared" si="119"/>
        <v/>
      </c>
      <c r="AZ79" s="7" t="str">
        <f t="shared" si="120"/>
        <v/>
      </c>
      <c r="BA79" s="7" t="str">
        <f t="shared" si="121"/>
        <v/>
      </c>
      <c r="BB79" s="7" t="str">
        <f t="shared" si="122"/>
        <v/>
      </c>
      <c r="BC79" s="7" t="str">
        <f t="shared" si="123"/>
        <v/>
      </c>
      <c r="BD79" s="7" t="str">
        <f t="shared" si="124"/>
        <v/>
      </c>
      <c r="BE79" s="7" t="str">
        <f t="shared" si="125"/>
        <v/>
      </c>
      <c r="BF79" s="7" t="str">
        <f t="shared" si="126"/>
        <v/>
      </c>
      <c r="BG79" s="7" t="str">
        <f t="shared" si="127"/>
        <v/>
      </c>
      <c r="BH79" s="7" t="str">
        <f t="shared" si="128"/>
        <v/>
      </c>
      <c r="BI79" s="7" t="str">
        <f t="shared" si="129"/>
        <v/>
      </c>
      <c r="BJ79" s="7" t="str">
        <f t="shared" si="130"/>
        <v/>
      </c>
      <c r="BK79" s="7" t="str">
        <f t="shared" si="131"/>
        <v/>
      </c>
      <c r="BL79" s="7">
        <f t="shared" si="132"/>
        <v>1.0416666666666667E-3</v>
      </c>
      <c r="BN79" s="10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U79" s="4"/>
      <c r="CV79" s="4"/>
      <c r="CW79" s="4"/>
      <c r="CZ79" s="10"/>
      <c r="EH79" s="10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</row>
    <row r="80" spans="1:174" ht="13.15">
      <c r="A80" s="22">
        <v>2022</v>
      </c>
      <c r="B80" s="4" t="s">
        <v>11</v>
      </c>
      <c r="C80" s="4">
        <v>802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>
        <v>2</v>
      </c>
      <c r="AA80" s="4"/>
      <c r="AB80" s="4"/>
      <c r="AC80" s="4"/>
      <c r="AD80" s="4"/>
      <c r="AE80" s="4"/>
      <c r="AF80" s="4"/>
      <c r="AG80" s="4"/>
      <c r="AH80" s="4"/>
      <c r="AI80" s="4"/>
      <c r="AJ80" s="4">
        <f t="shared" si="105"/>
        <v>2</v>
      </c>
      <c r="AL80" s="7" t="str">
        <f t="shared" si="106"/>
        <v/>
      </c>
      <c r="AM80" s="7" t="str">
        <f t="shared" si="107"/>
        <v/>
      </c>
      <c r="AN80" s="7" t="str">
        <f t="shared" si="108"/>
        <v/>
      </c>
      <c r="AO80" s="7" t="str">
        <f t="shared" si="109"/>
        <v/>
      </c>
      <c r="AP80" s="7" t="str">
        <f t="shared" si="110"/>
        <v/>
      </c>
      <c r="AQ80" s="7" t="str">
        <f t="shared" si="111"/>
        <v/>
      </c>
      <c r="AR80" s="7" t="str">
        <f t="shared" si="112"/>
        <v/>
      </c>
      <c r="AS80" s="7" t="str">
        <f t="shared" si="113"/>
        <v/>
      </c>
      <c r="AT80" s="7" t="str">
        <f t="shared" si="114"/>
        <v/>
      </c>
      <c r="AU80" s="7" t="str">
        <f t="shared" si="115"/>
        <v/>
      </c>
      <c r="AV80" s="7" t="str">
        <f t="shared" si="116"/>
        <v/>
      </c>
      <c r="AW80" s="7" t="str">
        <f t="shared" si="117"/>
        <v/>
      </c>
      <c r="AX80" s="7" t="str">
        <f t="shared" si="118"/>
        <v/>
      </c>
      <c r="AY80" s="7" t="str">
        <f t="shared" si="119"/>
        <v/>
      </c>
      <c r="AZ80" s="7" t="str">
        <f t="shared" si="120"/>
        <v/>
      </c>
      <c r="BA80" s="7" t="str">
        <f t="shared" si="121"/>
        <v/>
      </c>
      <c r="BB80" s="7" t="str">
        <f t="shared" si="122"/>
        <v/>
      </c>
      <c r="BC80" s="7">
        <f t="shared" si="123"/>
        <v>2.4937655860349127E-3</v>
      </c>
      <c r="BD80" s="7" t="str">
        <f t="shared" si="124"/>
        <v/>
      </c>
      <c r="BE80" s="7" t="str">
        <f t="shared" si="125"/>
        <v/>
      </c>
      <c r="BF80" s="7" t="str">
        <f t="shared" si="126"/>
        <v/>
      </c>
      <c r="BG80" s="7" t="str">
        <f t="shared" si="127"/>
        <v/>
      </c>
      <c r="BH80" s="7" t="str">
        <f t="shared" si="128"/>
        <v/>
      </c>
      <c r="BI80" s="7" t="str">
        <f t="shared" si="129"/>
        <v/>
      </c>
      <c r="BJ80" s="7" t="str">
        <f t="shared" si="130"/>
        <v/>
      </c>
      <c r="BK80" s="7" t="str">
        <f t="shared" si="131"/>
        <v/>
      </c>
      <c r="BL80" s="7">
        <f t="shared" si="132"/>
        <v>2.4937655860349127E-3</v>
      </c>
      <c r="BN80" s="10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U80" s="4"/>
      <c r="CV80" s="4"/>
      <c r="CW80" s="4"/>
      <c r="CZ80" s="10"/>
      <c r="EH80" s="10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</row>
    <row r="81" spans="1:174" ht="13.15">
      <c r="A81" s="22">
        <v>2022</v>
      </c>
      <c r="B81" s="4" t="s">
        <v>18</v>
      </c>
      <c r="C81" s="4">
        <v>3799</v>
      </c>
      <c r="D81" s="4">
        <v>1</v>
      </c>
      <c r="E81" s="4"/>
      <c r="F81" s="4"/>
      <c r="G81" s="4"/>
      <c r="H81" s="4"/>
      <c r="I81" s="4">
        <v>1</v>
      </c>
      <c r="J81" s="4">
        <v>1</v>
      </c>
      <c r="K81" s="4"/>
      <c r="L81" s="4"/>
      <c r="M81" s="4">
        <v>1</v>
      </c>
      <c r="N81" s="4"/>
      <c r="O81" s="4"/>
      <c r="P81" s="4"/>
      <c r="Q81" s="4"/>
      <c r="R81" s="4"/>
      <c r="S81" s="4">
        <v>1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>
        <f t="shared" si="105"/>
        <v>5</v>
      </c>
      <c r="AL81" s="7">
        <f t="shared" si="106"/>
        <v>2.6322716504343247E-4</v>
      </c>
      <c r="AM81" s="7">
        <f t="shared" si="107"/>
        <v>2.6322716504343247E-4</v>
      </c>
      <c r="AN81" s="7">
        <f t="shared" si="108"/>
        <v>2.6322716504343247E-4</v>
      </c>
      <c r="AO81" s="7" t="str">
        <f t="shared" si="109"/>
        <v/>
      </c>
      <c r="AP81" s="7" t="str">
        <f t="shared" si="110"/>
        <v/>
      </c>
      <c r="AQ81" s="7">
        <f t="shared" si="111"/>
        <v>2.6322716504343247E-4</v>
      </c>
      <c r="AR81" s="7" t="str">
        <f t="shared" si="112"/>
        <v/>
      </c>
      <c r="AS81" s="7" t="str">
        <f t="shared" si="113"/>
        <v/>
      </c>
      <c r="AT81" s="7" t="str">
        <f t="shared" si="114"/>
        <v/>
      </c>
      <c r="AU81" s="7" t="str">
        <f t="shared" si="115"/>
        <v/>
      </c>
      <c r="AV81" s="7" t="str">
        <f t="shared" si="116"/>
        <v/>
      </c>
      <c r="AW81" s="7">
        <f t="shared" si="117"/>
        <v>2.6322716504343247E-4</v>
      </c>
      <c r="AX81" s="7" t="str">
        <f t="shared" si="118"/>
        <v/>
      </c>
      <c r="AY81" s="7" t="str">
        <f t="shared" si="119"/>
        <v/>
      </c>
      <c r="AZ81" s="7" t="str">
        <f t="shared" si="120"/>
        <v/>
      </c>
      <c r="BA81" s="7" t="str">
        <f t="shared" si="121"/>
        <v/>
      </c>
      <c r="BB81" s="7" t="str">
        <f t="shared" si="122"/>
        <v/>
      </c>
      <c r="BC81" s="7" t="str">
        <f t="shared" si="123"/>
        <v/>
      </c>
      <c r="BD81" s="7" t="str">
        <f t="shared" si="124"/>
        <v/>
      </c>
      <c r="BE81" s="7" t="str">
        <f t="shared" si="125"/>
        <v/>
      </c>
      <c r="BF81" s="7" t="str">
        <f t="shared" si="126"/>
        <v/>
      </c>
      <c r="BG81" s="7" t="str">
        <f t="shared" si="127"/>
        <v/>
      </c>
      <c r="BH81" s="7" t="str">
        <f t="shared" si="128"/>
        <v/>
      </c>
      <c r="BI81" s="7" t="str">
        <f t="shared" si="129"/>
        <v/>
      </c>
      <c r="BJ81" s="7" t="str">
        <f t="shared" si="130"/>
        <v/>
      </c>
      <c r="BK81" s="7" t="str">
        <f t="shared" si="131"/>
        <v/>
      </c>
      <c r="BL81" s="7">
        <f t="shared" si="132"/>
        <v>1.3161358252171624E-3</v>
      </c>
      <c r="BN81" s="10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U81" s="4"/>
      <c r="CV81" s="4"/>
      <c r="CW81" s="4"/>
      <c r="CZ81" s="10"/>
      <c r="EH81" s="10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</row>
    <row r="82" spans="1:174" ht="13.15">
      <c r="A82" s="22">
        <v>2021</v>
      </c>
      <c r="B82" s="4" t="s">
        <v>128</v>
      </c>
      <c r="C82" s="4">
        <v>1002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v>1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>
        <f t="shared" si="105"/>
        <v>1</v>
      </c>
      <c r="AL82" s="7" t="str">
        <f t="shared" si="106"/>
        <v/>
      </c>
      <c r="AM82" s="7" t="str">
        <f t="shared" si="107"/>
        <v/>
      </c>
      <c r="AN82" s="7" t="str">
        <f t="shared" si="108"/>
        <v/>
      </c>
      <c r="AO82" s="7" t="str">
        <f t="shared" si="109"/>
        <v/>
      </c>
      <c r="AP82" s="7" t="str">
        <f t="shared" si="110"/>
        <v/>
      </c>
      <c r="AQ82" s="7" t="str">
        <f t="shared" si="111"/>
        <v/>
      </c>
      <c r="AR82" s="7" t="str">
        <f t="shared" si="112"/>
        <v/>
      </c>
      <c r="AS82" s="7" t="str">
        <f t="shared" si="113"/>
        <v/>
      </c>
      <c r="AT82" s="7" t="str">
        <f t="shared" si="114"/>
        <v/>
      </c>
      <c r="AU82" s="7" t="str">
        <f t="shared" si="115"/>
        <v/>
      </c>
      <c r="AV82" s="7">
        <f t="shared" si="116"/>
        <v>9.9800399201596798E-4</v>
      </c>
      <c r="AW82" s="7" t="str">
        <f t="shared" si="117"/>
        <v/>
      </c>
      <c r="AX82" s="7" t="str">
        <f t="shared" si="118"/>
        <v/>
      </c>
      <c r="AY82" s="7" t="str">
        <f t="shared" si="119"/>
        <v/>
      </c>
      <c r="AZ82" s="7" t="str">
        <f t="shared" si="120"/>
        <v/>
      </c>
      <c r="BA82" s="7" t="str">
        <f t="shared" si="121"/>
        <v/>
      </c>
      <c r="BB82" s="7" t="str">
        <f t="shared" si="122"/>
        <v/>
      </c>
      <c r="BC82" s="7" t="str">
        <f t="shared" si="123"/>
        <v/>
      </c>
      <c r="BD82" s="7" t="str">
        <f t="shared" si="124"/>
        <v/>
      </c>
      <c r="BE82" s="7" t="str">
        <f t="shared" si="125"/>
        <v/>
      </c>
      <c r="BF82" s="7" t="str">
        <f t="shared" si="126"/>
        <v/>
      </c>
      <c r="BG82" s="7" t="str">
        <f t="shared" si="127"/>
        <v/>
      </c>
      <c r="BH82" s="7" t="str">
        <f t="shared" si="128"/>
        <v/>
      </c>
      <c r="BI82" s="7" t="str">
        <f t="shared" si="129"/>
        <v/>
      </c>
      <c r="BJ82" s="7" t="str">
        <f t="shared" si="130"/>
        <v/>
      </c>
      <c r="BK82" s="7" t="str">
        <f t="shared" si="131"/>
        <v/>
      </c>
      <c r="BL82" s="7">
        <f t="shared" si="132"/>
        <v>9.9800399201596798E-4</v>
      </c>
      <c r="BN82" s="10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U82" s="4"/>
      <c r="CV82" s="4"/>
      <c r="CW82" s="4"/>
      <c r="CZ82" s="10"/>
      <c r="EH82" s="10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</row>
    <row r="83" spans="1:174" ht="13.15">
      <c r="A83" s="22">
        <v>2020</v>
      </c>
      <c r="B83" s="4" t="s">
        <v>18</v>
      </c>
      <c r="C83" s="4">
        <v>3593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>
        <v>1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>
        <f t="shared" si="105"/>
        <v>1</v>
      </c>
      <c r="AL83" s="7" t="str">
        <f t="shared" si="106"/>
        <v/>
      </c>
      <c r="AM83" s="7" t="str">
        <f t="shared" si="107"/>
        <v/>
      </c>
      <c r="AN83" s="7" t="str">
        <f t="shared" si="108"/>
        <v/>
      </c>
      <c r="AO83" s="7" t="str">
        <f t="shared" si="109"/>
        <v/>
      </c>
      <c r="AP83" s="7" t="str">
        <f t="shared" si="110"/>
        <v/>
      </c>
      <c r="AQ83" s="7" t="str">
        <f t="shared" si="111"/>
        <v/>
      </c>
      <c r="AR83" s="7" t="str">
        <f t="shared" si="112"/>
        <v/>
      </c>
      <c r="AS83" s="7" t="str">
        <f t="shared" si="113"/>
        <v/>
      </c>
      <c r="AT83" s="7" t="str">
        <f t="shared" si="114"/>
        <v/>
      </c>
      <c r="AU83" s="7" t="str">
        <f t="shared" si="115"/>
        <v/>
      </c>
      <c r="AV83" s="7" t="str">
        <f t="shared" si="116"/>
        <v/>
      </c>
      <c r="AW83" s="7">
        <f t="shared" si="117"/>
        <v>2.7831895352073476E-4</v>
      </c>
      <c r="AX83" s="7" t="str">
        <f t="shared" si="118"/>
        <v/>
      </c>
      <c r="AY83" s="7" t="str">
        <f t="shared" si="119"/>
        <v/>
      </c>
      <c r="AZ83" s="7" t="str">
        <f t="shared" si="120"/>
        <v/>
      </c>
      <c r="BA83" s="7" t="str">
        <f t="shared" si="121"/>
        <v/>
      </c>
      <c r="BB83" s="7" t="str">
        <f t="shared" si="122"/>
        <v/>
      </c>
      <c r="BC83" s="7" t="str">
        <f t="shared" si="123"/>
        <v/>
      </c>
      <c r="BD83" s="7" t="str">
        <f t="shared" si="124"/>
        <v/>
      </c>
      <c r="BE83" s="7" t="str">
        <f t="shared" si="125"/>
        <v/>
      </c>
      <c r="BF83" s="7" t="str">
        <f t="shared" si="126"/>
        <v/>
      </c>
      <c r="BG83" s="7" t="str">
        <f t="shared" si="127"/>
        <v/>
      </c>
      <c r="BH83" s="7" t="str">
        <f t="shared" si="128"/>
        <v/>
      </c>
      <c r="BI83" s="7" t="str">
        <f t="shared" si="129"/>
        <v/>
      </c>
      <c r="BJ83" s="7" t="str">
        <f t="shared" si="130"/>
        <v/>
      </c>
      <c r="BK83" s="7" t="str">
        <f t="shared" si="131"/>
        <v/>
      </c>
      <c r="BL83" s="7">
        <f t="shared" si="132"/>
        <v>2.7831895352073476E-4</v>
      </c>
      <c r="BN83" s="10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U83" s="4"/>
      <c r="CV83" s="4"/>
      <c r="CW83" s="4"/>
      <c r="CZ83" s="10"/>
      <c r="EH83" s="10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</row>
    <row r="84" spans="1:174" ht="13.15">
      <c r="A84" s="22">
        <v>2019</v>
      </c>
      <c r="B84" s="4" t="s">
        <v>127</v>
      </c>
      <c r="C84" s="4">
        <v>300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f t="shared" si="105"/>
        <v>0</v>
      </c>
      <c r="AL84" s="7" t="str">
        <f t="shared" si="106"/>
        <v/>
      </c>
      <c r="AM84" s="7" t="str">
        <f t="shared" si="107"/>
        <v/>
      </c>
      <c r="AN84" s="7" t="str">
        <f t="shared" si="108"/>
        <v/>
      </c>
      <c r="AO84" s="7" t="str">
        <f t="shared" si="109"/>
        <v/>
      </c>
      <c r="AP84" s="7" t="str">
        <f t="shared" si="110"/>
        <v/>
      </c>
      <c r="AQ84" s="7" t="str">
        <f t="shared" si="111"/>
        <v/>
      </c>
      <c r="AR84" s="7" t="str">
        <f t="shared" si="112"/>
        <v/>
      </c>
      <c r="AS84" s="7" t="str">
        <f t="shared" si="113"/>
        <v/>
      </c>
      <c r="AT84" s="7" t="str">
        <f t="shared" si="114"/>
        <v/>
      </c>
      <c r="AU84" s="7" t="str">
        <f t="shared" si="115"/>
        <v/>
      </c>
      <c r="AV84" s="7" t="str">
        <f t="shared" si="116"/>
        <v/>
      </c>
      <c r="AW84" s="7" t="str">
        <f t="shared" si="117"/>
        <v/>
      </c>
      <c r="AX84" s="7" t="str">
        <f t="shared" si="118"/>
        <v/>
      </c>
      <c r="AY84" s="7" t="str">
        <f t="shared" si="119"/>
        <v/>
      </c>
      <c r="AZ84" s="7" t="str">
        <f t="shared" si="120"/>
        <v/>
      </c>
      <c r="BA84" s="7" t="str">
        <f t="shared" si="121"/>
        <v/>
      </c>
      <c r="BB84" s="7" t="str">
        <f t="shared" si="122"/>
        <v/>
      </c>
      <c r="BC84" s="7" t="str">
        <f t="shared" si="123"/>
        <v/>
      </c>
      <c r="BD84" s="7" t="str">
        <f t="shared" si="124"/>
        <v/>
      </c>
      <c r="BE84" s="7" t="str">
        <f t="shared" si="125"/>
        <v/>
      </c>
      <c r="BF84" s="7" t="str">
        <f t="shared" si="126"/>
        <v/>
      </c>
      <c r="BG84" s="7" t="str">
        <f t="shared" si="127"/>
        <v/>
      </c>
      <c r="BH84" s="7" t="str">
        <f t="shared" si="128"/>
        <v/>
      </c>
      <c r="BI84" s="7" t="str">
        <f t="shared" si="129"/>
        <v/>
      </c>
      <c r="BJ84" s="7" t="str">
        <f t="shared" si="130"/>
        <v/>
      </c>
      <c r="BK84" s="7" t="str">
        <f t="shared" si="131"/>
        <v/>
      </c>
      <c r="BL84" s="7" t="str">
        <f t="shared" si="132"/>
        <v/>
      </c>
      <c r="BN84" s="10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U84" s="4"/>
      <c r="CV84" s="4"/>
      <c r="CW84" s="4"/>
      <c r="CZ84" s="10"/>
      <c r="EH84" s="10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</row>
    <row r="85" spans="1:174" ht="13.15">
      <c r="A85" s="22">
        <v>2018</v>
      </c>
      <c r="B85" s="4" t="s">
        <v>24</v>
      </c>
      <c r="C85" s="4">
        <v>1038</v>
      </c>
      <c r="D85" s="4"/>
      <c r="E85" s="4"/>
      <c r="F85" s="4"/>
      <c r="G85" s="4"/>
      <c r="H85" s="4"/>
      <c r="I85" s="4"/>
      <c r="J85" s="4"/>
      <c r="K85" s="4">
        <v>1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f t="shared" si="105"/>
        <v>1</v>
      </c>
      <c r="AL85" s="7" t="str">
        <f t="shared" si="106"/>
        <v/>
      </c>
      <c r="AM85" s="7" t="str">
        <f t="shared" si="107"/>
        <v/>
      </c>
      <c r="AN85" s="7" t="str">
        <f t="shared" si="108"/>
        <v/>
      </c>
      <c r="AO85" s="7">
        <f t="shared" si="109"/>
        <v>9.6339113680154141E-4</v>
      </c>
      <c r="AP85" s="7" t="str">
        <f t="shared" si="110"/>
        <v/>
      </c>
      <c r="AQ85" s="7" t="str">
        <f t="shared" si="111"/>
        <v/>
      </c>
      <c r="AR85" s="7" t="str">
        <f t="shared" si="112"/>
        <v/>
      </c>
      <c r="AS85" s="7" t="str">
        <f t="shared" si="113"/>
        <v/>
      </c>
      <c r="AT85" s="7" t="str">
        <f t="shared" si="114"/>
        <v/>
      </c>
      <c r="AU85" s="7" t="str">
        <f t="shared" si="115"/>
        <v/>
      </c>
      <c r="AV85" s="7" t="str">
        <f t="shared" si="116"/>
        <v/>
      </c>
      <c r="AW85" s="7" t="str">
        <f t="shared" si="117"/>
        <v/>
      </c>
      <c r="AX85" s="7" t="str">
        <f t="shared" si="118"/>
        <v/>
      </c>
      <c r="AY85" s="7" t="str">
        <f t="shared" si="119"/>
        <v/>
      </c>
      <c r="AZ85" s="7" t="str">
        <f t="shared" si="120"/>
        <v/>
      </c>
      <c r="BA85" s="7" t="str">
        <f t="shared" si="121"/>
        <v/>
      </c>
      <c r="BB85" s="7" t="str">
        <f t="shared" si="122"/>
        <v/>
      </c>
      <c r="BC85" s="7" t="str">
        <f t="shared" si="123"/>
        <v/>
      </c>
      <c r="BD85" s="7" t="str">
        <f t="shared" si="124"/>
        <v/>
      </c>
      <c r="BE85" s="7" t="str">
        <f t="shared" si="125"/>
        <v/>
      </c>
      <c r="BF85" s="7" t="str">
        <f t="shared" si="126"/>
        <v/>
      </c>
      <c r="BG85" s="7" t="str">
        <f t="shared" si="127"/>
        <v/>
      </c>
      <c r="BH85" s="7" t="str">
        <f t="shared" si="128"/>
        <v/>
      </c>
      <c r="BI85" s="7" t="str">
        <f t="shared" si="129"/>
        <v/>
      </c>
      <c r="BJ85" s="7" t="str">
        <f t="shared" si="130"/>
        <v/>
      </c>
      <c r="BK85" s="7" t="str">
        <f t="shared" si="131"/>
        <v/>
      </c>
      <c r="BL85" s="7">
        <f t="shared" si="132"/>
        <v>9.6339113680154141E-4</v>
      </c>
      <c r="BN85" s="10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U85" s="4"/>
      <c r="CV85" s="4"/>
      <c r="CW85" s="4"/>
      <c r="CZ85" s="10"/>
      <c r="EH85" s="10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</row>
    <row r="86" spans="1:174" ht="13.15">
      <c r="A86" s="2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f t="shared" si="105"/>
        <v>0</v>
      </c>
      <c r="AL86" s="7" t="str">
        <f t="shared" si="106"/>
        <v/>
      </c>
      <c r="AM86" s="7" t="str">
        <f t="shared" si="107"/>
        <v/>
      </c>
      <c r="AN86" s="7" t="str">
        <f t="shared" si="108"/>
        <v/>
      </c>
      <c r="AO86" s="7" t="str">
        <f t="shared" si="109"/>
        <v/>
      </c>
      <c r="AP86" s="7" t="str">
        <f t="shared" si="110"/>
        <v/>
      </c>
      <c r="AQ86" s="7" t="str">
        <f t="shared" si="111"/>
        <v/>
      </c>
      <c r="AR86" s="7" t="str">
        <f t="shared" si="112"/>
        <v/>
      </c>
      <c r="AS86" s="7" t="str">
        <f t="shared" si="113"/>
        <v/>
      </c>
      <c r="AT86" s="7" t="str">
        <f t="shared" si="114"/>
        <v/>
      </c>
      <c r="AU86" s="7" t="str">
        <f t="shared" si="115"/>
        <v/>
      </c>
      <c r="AV86" s="7" t="str">
        <f t="shared" si="116"/>
        <v/>
      </c>
      <c r="AW86" s="7" t="str">
        <f t="shared" si="117"/>
        <v/>
      </c>
      <c r="AX86" s="7" t="str">
        <f t="shared" si="118"/>
        <v/>
      </c>
      <c r="AY86" s="7" t="str">
        <f t="shared" si="119"/>
        <v/>
      </c>
      <c r="AZ86" s="7" t="str">
        <f t="shared" si="120"/>
        <v/>
      </c>
      <c r="BA86" s="7" t="str">
        <f t="shared" si="121"/>
        <v/>
      </c>
      <c r="BB86" s="7" t="str">
        <f t="shared" si="122"/>
        <v/>
      </c>
      <c r="BC86" s="7" t="str">
        <f t="shared" si="123"/>
        <v/>
      </c>
      <c r="BD86" s="7" t="str">
        <f t="shared" si="124"/>
        <v/>
      </c>
      <c r="BE86" s="7" t="str">
        <f t="shared" si="125"/>
        <v/>
      </c>
      <c r="BF86" s="7" t="str">
        <f t="shared" si="126"/>
        <v/>
      </c>
      <c r="BG86" s="7" t="str">
        <f t="shared" si="127"/>
        <v/>
      </c>
      <c r="BH86" s="7" t="str">
        <f t="shared" si="128"/>
        <v/>
      </c>
      <c r="BI86" s="7" t="str">
        <f t="shared" si="129"/>
        <v/>
      </c>
      <c r="BJ86" s="7" t="str">
        <f t="shared" si="130"/>
        <v/>
      </c>
      <c r="BK86" s="7" t="str">
        <f t="shared" si="131"/>
        <v/>
      </c>
      <c r="BL86" s="7" t="str">
        <f t="shared" si="132"/>
        <v/>
      </c>
      <c r="BN86" s="10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U86" s="4"/>
      <c r="CV86" s="4"/>
      <c r="CW86" s="4"/>
      <c r="CZ86" s="10"/>
      <c r="EH86" s="10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</row>
    <row r="87" spans="1:174" ht="13.15">
      <c r="A87" s="2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f t="shared" ref="AJ87:AJ97" si="133">SUM(D87:AI87)</f>
        <v>0</v>
      </c>
      <c r="AL87" s="7" t="str">
        <f t="shared" si="106"/>
        <v/>
      </c>
      <c r="AM87" s="7" t="str">
        <f t="shared" si="107"/>
        <v/>
      </c>
      <c r="AN87" s="7" t="str">
        <f t="shared" si="108"/>
        <v/>
      </c>
      <c r="AO87" s="7" t="str">
        <f t="shared" si="109"/>
        <v/>
      </c>
      <c r="AP87" s="7" t="str">
        <f t="shared" si="110"/>
        <v/>
      </c>
      <c r="AQ87" s="7" t="str">
        <f t="shared" si="111"/>
        <v/>
      </c>
      <c r="AR87" s="7" t="str">
        <f t="shared" si="112"/>
        <v/>
      </c>
      <c r="AS87" s="7" t="str">
        <f t="shared" si="113"/>
        <v/>
      </c>
      <c r="AT87" s="7" t="str">
        <f t="shared" si="114"/>
        <v/>
      </c>
      <c r="AU87" s="7" t="str">
        <f t="shared" si="115"/>
        <v/>
      </c>
      <c r="AV87" s="7" t="str">
        <f t="shared" si="116"/>
        <v/>
      </c>
      <c r="AW87" s="7" t="str">
        <f t="shared" si="117"/>
        <v/>
      </c>
      <c r="AX87" s="7" t="str">
        <f t="shared" si="118"/>
        <v/>
      </c>
      <c r="AY87" s="7" t="str">
        <f t="shared" si="119"/>
        <v/>
      </c>
      <c r="AZ87" s="7" t="str">
        <f t="shared" si="120"/>
        <v/>
      </c>
      <c r="BA87" s="7" t="str">
        <f t="shared" si="121"/>
        <v/>
      </c>
      <c r="BB87" s="7" t="str">
        <f t="shared" si="122"/>
        <v/>
      </c>
      <c r="BC87" s="7" t="str">
        <f t="shared" si="123"/>
        <v/>
      </c>
      <c r="BD87" s="7" t="str">
        <f t="shared" si="124"/>
        <v/>
      </c>
      <c r="BE87" s="7" t="str">
        <f t="shared" si="125"/>
        <v/>
      </c>
      <c r="BF87" s="7" t="str">
        <f t="shared" si="126"/>
        <v/>
      </c>
      <c r="BG87" s="7" t="str">
        <f t="shared" si="127"/>
        <v/>
      </c>
      <c r="BH87" s="7" t="str">
        <f t="shared" si="128"/>
        <v/>
      </c>
      <c r="BI87" s="7" t="str">
        <f t="shared" si="129"/>
        <v/>
      </c>
      <c r="BJ87" s="7" t="str">
        <f t="shared" si="130"/>
        <v/>
      </c>
      <c r="BK87" s="7" t="str">
        <f t="shared" si="131"/>
        <v/>
      </c>
      <c r="BL87" s="7" t="str">
        <f t="shared" si="132"/>
        <v/>
      </c>
      <c r="BN87" s="10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U87" s="4"/>
      <c r="CV87" s="4"/>
      <c r="CW87" s="4"/>
      <c r="CZ87" s="10"/>
      <c r="EH87" s="10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</row>
    <row r="88" spans="1:174" ht="13.15">
      <c r="A88" s="2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>
        <f t="shared" si="133"/>
        <v>0</v>
      </c>
      <c r="AL88" s="7" t="str">
        <f t="shared" si="106"/>
        <v/>
      </c>
      <c r="AM88" s="7" t="str">
        <f t="shared" si="107"/>
        <v/>
      </c>
      <c r="AN88" s="7" t="str">
        <f t="shared" si="108"/>
        <v/>
      </c>
      <c r="AO88" s="7" t="str">
        <f t="shared" si="109"/>
        <v/>
      </c>
      <c r="AP88" s="7" t="str">
        <f t="shared" si="110"/>
        <v/>
      </c>
      <c r="AQ88" s="7" t="str">
        <f t="shared" si="111"/>
        <v/>
      </c>
      <c r="AR88" s="7" t="str">
        <f t="shared" si="112"/>
        <v/>
      </c>
      <c r="AS88" s="7" t="str">
        <f t="shared" si="113"/>
        <v/>
      </c>
      <c r="AT88" s="7" t="str">
        <f t="shared" si="114"/>
        <v/>
      </c>
      <c r="AU88" s="7" t="str">
        <f t="shared" si="115"/>
        <v/>
      </c>
      <c r="AV88" s="7" t="str">
        <f t="shared" si="116"/>
        <v/>
      </c>
      <c r="AW88" s="7" t="str">
        <f t="shared" si="117"/>
        <v/>
      </c>
      <c r="AX88" s="7" t="str">
        <f t="shared" si="118"/>
        <v/>
      </c>
      <c r="AY88" s="7" t="str">
        <f t="shared" si="119"/>
        <v/>
      </c>
      <c r="AZ88" s="7" t="str">
        <f t="shared" si="120"/>
        <v/>
      </c>
      <c r="BA88" s="7" t="str">
        <f t="shared" si="121"/>
        <v/>
      </c>
      <c r="BB88" s="7" t="str">
        <f t="shared" si="122"/>
        <v/>
      </c>
      <c r="BC88" s="7" t="str">
        <f t="shared" si="123"/>
        <v/>
      </c>
      <c r="BD88" s="7" t="str">
        <f t="shared" si="124"/>
        <v/>
      </c>
      <c r="BE88" s="7" t="str">
        <f t="shared" si="125"/>
        <v/>
      </c>
      <c r="BF88" s="7" t="str">
        <f t="shared" si="126"/>
        <v/>
      </c>
      <c r="BG88" s="7" t="str">
        <f t="shared" si="127"/>
        <v/>
      </c>
      <c r="BH88" s="7" t="str">
        <f t="shared" si="128"/>
        <v/>
      </c>
      <c r="BI88" s="7" t="str">
        <f t="shared" si="129"/>
        <v/>
      </c>
      <c r="BJ88" s="7" t="str">
        <f t="shared" si="130"/>
        <v/>
      </c>
      <c r="BK88" s="7" t="str">
        <f t="shared" si="131"/>
        <v/>
      </c>
      <c r="BL88" s="7" t="str">
        <f t="shared" si="132"/>
        <v/>
      </c>
      <c r="BN88" s="10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U88" s="4"/>
      <c r="CV88" s="4"/>
      <c r="CW88" s="4"/>
      <c r="CZ88" s="10"/>
      <c r="EH88" s="10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</row>
    <row r="89" spans="1:174" ht="13.15">
      <c r="A89" s="2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>
        <f t="shared" si="133"/>
        <v>0</v>
      </c>
      <c r="AL89" s="7" t="str">
        <f t="shared" ref="AL89:AL96" si="134">IF(D89=0,"",D89/$C89)</f>
        <v/>
      </c>
      <c r="AM89" s="7" t="str">
        <f t="shared" ref="AM89:AM96" si="135">IF(I89=0,"",I89/$C89)</f>
        <v/>
      </c>
      <c r="AN89" s="7" t="str">
        <f t="shared" ref="AN89:AN96" si="136">IF(J89=0,"",J89/$C89)</f>
        <v/>
      </c>
      <c r="AO89" s="7" t="str">
        <f t="shared" ref="AO89:AO96" si="137">IF(K89=0,"",K89/$C89)</f>
        <v/>
      </c>
      <c r="AP89" s="7" t="str">
        <f t="shared" ref="AP89:AP96" si="138">IF(L89=0,"",L89/$C89)</f>
        <v/>
      </c>
      <c r="AQ89" s="7" t="str">
        <f t="shared" ref="AQ89:AQ96" si="139">IF(M89=0,"",M89/$C89)</f>
        <v/>
      </c>
      <c r="AR89" s="7" t="str">
        <f t="shared" ref="AR89:AR96" si="140">IF(N89=0,"",N89/$C89)</f>
        <v/>
      </c>
      <c r="AS89" s="7" t="str">
        <f t="shared" ref="AS89:AS96" si="141">IF(O89=0,"",O89/$C89)</f>
        <v/>
      </c>
      <c r="AT89" s="7" t="str">
        <f t="shared" ref="AT89:AT96" si="142">IF(P89=0,"",P89/$C89)</f>
        <v/>
      </c>
      <c r="AU89" s="7" t="str">
        <f t="shared" ref="AU89:AU96" si="143">IF(Q89=0,"",Q89/$C89)</f>
        <v/>
      </c>
      <c r="AV89" s="7" t="str">
        <f t="shared" ref="AV89:AV96" si="144">IF(R89=0,"",R89/$C89)</f>
        <v/>
      </c>
      <c r="AW89" s="7" t="str">
        <f t="shared" ref="AW89:AW96" si="145">IF(S89=0,"",S89/$C89)</f>
        <v/>
      </c>
      <c r="AX89" s="7" t="str">
        <f t="shared" ref="AX89:AX96" si="146">IF(T89=0,"",T89/$C89)</f>
        <v/>
      </c>
      <c r="AY89" s="7" t="str">
        <f t="shared" ref="AY89:AY96" si="147">IF(U89=0,"",U89/$C89)</f>
        <v/>
      </c>
      <c r="AZ89" s="7" t="str">
        <f t="shared" ref="AZ89:AZ96" si="148">IF(W89=0,"",W89/$C89)</f>
        <v/>
      </c>
      <c r="BA89" s="7" t="str">
        <f t="shared" ref="BA89:BA96" si="149">IF(X89=0,"",X89/$C89)</f>
        <v/>
      </c>
      <c r="BB89" s="7" t="str">
        <f t="shared" ref="BB89:BB96" si="150">IF(Y89=0,"",Y89/$C89)</f>
        <v/>
      </c>
      <c r="BC89" s="7" t="str">
        <f t="shared" ref="BC89:BC96" si="151">IF(Z89=0,"",Z89/$C89)</f>
        <v/>
      </c>
      <c r="BD89" s="7" t="str">
        <f t="shared" ref="BD89:BD96" si="152">IF(AB89=0,"",AB89/$C89)</f>
        <v/>
      </c>
      <c r="BE89" s="7" t="str">
        <f t="shared" ref="BE89:BE96" si="153">IF(AC89=0,"",AC89/$C89)</f>
        <v/>
      </c>
      <c r="BF89" s="7" t="str">
        <f t="shared" ref="BF89:BF96" si="154">IF(AD89=0,"",AD89/$C89)</f>
        <v/>
      </c>
      <c r="BG89" s="7" t="str">
        <f t="shared" ref="BG89:BG96" si="155">IF(AE89=0,"",AE89/$C89)</f>
        <v/>
      </c>
      <c r="BH89" s="7" t="str">
        <f t="shared" ref="BH89:BH96" si="156">IF(AF89=0,"",AF89/$C89)</f>
        <v/>
      </c>
      <c r="BI89" s="7" t="str">
        <f t="shared" ref="BI89:BI96" si="157">IF(AG89=0,"",AG89/$C89)</f>
        <v/>
      </c>
      <c r="BJ89" s="7" t="str">
        <f t="shared" ref="BJ89:BJ96" si="158">IF(AH89=0,"",AH89/$C89)</f>
        <v/>
      </c>
      <c r="BK89" s="7" t="str">
        <f t="shared" ref="BK89:BK96" si="159">IF(AI89=0,"",AI89/$C89)</f>
        <v/>
      </c>
      <c r="BL89" s="7" t="str">
        <f t="shared" ref="BL89:BL96" si="160">IF(AJ89=0,"",AJ89/$C89)</f>
        <v/>
      </c>
      <c r="BN89" s="10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U89" s="4"/>
      <c r="CV89" s="4"/>
      <c r="CW89" s="4"/>
      <c r="CZ89" s="10"/>
      <c r="EH89" s="10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</row>
    <row r="90" spans="1:174" ht="13.15">
      <c r="A90" s="2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f t="shared" si="133"/>
        <v>0</v>
      </c>
      <c r="AL90" s="7" t="str">
        <f t="shared" si="134"/>
        <v/>
      </c>
      <c r="AM90" s="7" t="str">
        <f t="shared" si="135"/>
        <v/>
      </c>
      <c r="AN90" s="7" t="str">
        <f t="shared" si="136"/>
        <v/>
      </c>
      <c r="AO90" s="7" t="str">
        <f t="shared" si="137"/>
        <v/>
      </c>
      <c r="AP90" s="7" t="str">
        <f t="shared" si="138"/>
        <v/>
      </c>
      <c r="AQ90" s="7" t="str">
        <f t="shared" si="139"/>
        <v/>
      </c>
      <c r="AR90" s="7" t="str">
        <f t="shared" si="140"/>
        <v/>
      </c>
      <c r="AS90" s="7" t="str">
        <f t="shared" si="141"/>
        <v/>
      </c>
      <c r="AT90" s="7" t="str">
        <f t="shared" si="142"/>
        <v/>
      </c>
      <c r="AU90" s="7" t="str">
        <f t="shared" si="143"/>
        <v/>
      </c>
      <c r="AV90" s="7" t="str">
        <f t="shared" si="144"/>
        <v/>
      </c>
      <c r="AW90" s="7" t="str">
        <f t="shared" si="145"/>
        <v/>
      </c>
      <c r="AX90" s="7" t="str">
        <f t="shared" si="146"/>
        <v/>
      </c>
      <c r="AY90" s="7" t="str">
        <f t="shared" si="147"/>
        <v/>
      </c>
      <c r="AZ90" s="7" t="str">
        <f t="shared" si="148"/>
        <v/>
      </c>
      <c r="BA90" s="7" t="str">
        <f t="shared" si="149"/>
        <v/>
      </c>
      <c r="BB90" s="7" t="str">
        <f t="shared" si="150"/>
        <v/>
      </c>
      <c r="BC90" s="7" t="str">
        <f t="shared" si="151"/>
        <v/>
      </c>
      <c r="BD90" s="7" t="str">
        <f t="shared" si="152"/>
        <v/>
      </c>
      <c r="BE90" s="7" t="str">
        <f t="shared" si="153"/>
        <v/>
      </c>
      <c r="BF90" s="7" t="str">
        <f t="shared" si="154"/>
        <v/>
      </c>
      <c r="BG90" s="7" t="str">
        <f t="shared" si="155"/>
        <v/>
      </c>
      <c r="BH90" s="7" t="str">
        <f t="shared" si="156"/>
        <v/>
      </c>
      <c r="BI90" s="7" t="str">
        <f t="shared" si="157"/>
        <v/>
      </c>
      <c r="BJ90" s="7" t="str">
        <f t="shared" si="158"/>
        <v/>
      </c>
      <c r="BK90" s="7" t="str">
        <f t="shared" si="159"/>
        <v/>
      </c>
      <c r="BL90" s="7" t="str">
        <f t="shared" si="160"/>
        <v/>
      </c>
      <c r="BN90" s="10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U90" s="4"/>
      <c r="CV90" s="4"/>
      <c r="CW90" s="4"/>
      <c r="CZ90" s="10"/>
      <c r="EH90" s="10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</row>
    <row r="91" spans="1:174" ht="13.15">
      <c r="A91" s="2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f t="shared" si="133"/>
        <v>0</v>
      </c>
      <c r="AL91" s="7" t="str">
        <f t="shared" si="134"/>
        <v/>
      </c>
      <c r="AM91" s="7" t="str">
        <f t="shared" si="135"/>
        <v/>
      </c>
      <c r="AN91" s="7" t="str">
        <f t="shared" si="136"/>
        <v/>
      </c>
      <c r="AO91" s="7" t="str">
        <f t="shared" si="137"/>
        <v/>
      </c>
      <c r="AP91" s="7" t="str">
        <f t="shared" si="138"/>
        <v/>
      </c>
      <c r="AQ91" s="7" t="str">
        <f t="shared" si="139"/>
        <v/>
      </c>
      <c r="AR91" s="7" t="str">
        <f t="shared" si="140"/>
        <v/>
      </c>
      <c r="AS91" s="7" t="str">
        <f t="shared" si="141"/>
        <v/>
      </c>
      <c r="AT91" s="7" t="str">
        <f t="shared" si="142"/>
        <v/>
      </c>
      <c r="AU91" s="7" t="str">
        <f t="shared" si="143"/>
        <v/>
      </c>
      <c r="AV91" s="7" t="str">
        <f t="shared" si="144"/>
        <v/>
      </c>
      <c r="AW91" s="7" t="str">
        <f t="shared" si="145"/>
        <v/>
      </c>
      <c r="AX91" s="7" t="str">
        <f t="shared" si="146"/>
        <v/>
      </c>
      <c r="AY91" s="7" t="str">
        <f t="shared" si="147"/>
        <v/>
      </c>
      <c r="AZ91" s="7" t="str">
        <f t="shared" si="148"/>
        <v/>
      </c>
      <c r="BA91" s="7" t="str">
        <f t="shared" si="149"/>
        <v/>
      </c>
      <c r="BB91" s="7" t="str">
        <f t="shared" si="150"/>
        <v/>
      </c>
      <c r="BC91" s="7" t="str">
        <f t="shared" si="151"/>
        <v/>
      </c>
      <c r="BD91" s="7" t="str">
        <f t="shared" si="152"/>
        <v/>
      </c>
      <c r="BE91" s="7" t="str">
        <f t="shared" si="153"/>
        <v/>
      </c>
      <c r="BF91" s="7" t="str">
        <f t="shared" si="154"/>
        <v/>
      </c>
      <c r="BG91" s="7" t="str">
        <f t="shared" si="155"/>
        <v/>
      </c>
      <c r="BH91" s="7" t="str">
        <f t="shared" si="156"/>
        <v/>
      </c>
      <c r="BI91" s="7" t="str">
        <f t="shared" si="157"/>
        <v/>
      </c>
      <c r="BJ91" s="7" t="str">
        <f t="shared" si="158"/>
        <v/>
      </c>
      <c r="BK91" s="7" t="str">
        <f t="shared" si="159"/>
        <v/>
      </c>
      <c r="BL91" s="7" t="str">
        <f t="shared" si="160"/>
        <v/>
      </c>
      <c r="BN91" s="10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U91" s="4"/>
      <c r="CV91" s="4"/>
      <c r="CW91" s="4"/>
      <c r="CZ91" s="10"/>
      <c r="EH91" s="10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</row>
    <row r="92" spans="1:174" ht="13.15">
      <c r="A92" s="2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f t="shared" si="133"/>
        <v>0</v>
      </c>
      <c r="AL92" s="7" t="str">
        <f t="shared" si="134"/>
        <v/>
      </c>
      <c r="AM92" s="7" t="str">
        <f t="shared" si="135"/>
        <v/>
      </c>
      <c r="AN92" s="7" t="str">
        <f t="shared" si="136"/>
        <v/>
      </c>
      <c r="AO92" s="7" t="str">
        <f t="shared" si="137"/>
        <v/>
      </c>
      <c r="AP92" s="7" t="str">
        <f t="shared" si="138"/>
        <v/>
      </c>
      <c r="AQ92" s="7" t="str">
        <f t="shared" si="139"/>
        <v/>
      </c>
      <c r="AR92" s="7" t="str">
        <f t="shared" si="140"/>
        <v/>
      </c>
      <c r="AS92" s="7" t="str">
        <f t="shared" si="141"/>
        <v/>
      </c>
      <c r="AT92" s="7" t="str">
        <f t="shared" si="142"/>
        <v/>
      </c>
      <c r="AU92" s="7" t="str">
        <f t="shared" si="143"/>
        <v/>
      </c>
      <c r="AV92" s="7" t="str">
        <f t="shared" si="144"/>
        <v/>
      </c>
      <c r="AW92" s="7" t="str">
        <f t="shared" si="145"/>
        <v/>
      </c>
      <c r="AX92" s="7" t="str">
        <f t="shared" si="146"/>
        <v/>
      </c>
      <c r="AY92" s="7" t="str">
        <f t="shared" si="147"/>
        <v/>
      </c>
      <c r="AZ92" s="7" t="str">
        <f t="shared" si="148"/>
        <v/>
      </c>
      <c r="BA92" s="7" t="str">
        <f t="shared" si="149"/>
        <v/>
      </c>
      <c r="BB92" s="7" t="str">
        <f t="shared" si="150"/>
        <v/>
      </c>
      <c r="BC92" s="7" t="str">
        <f t="shared" si="151"/>
        <v/>
      </c>
      <c r="BD92" s="7" t="str">
        <f t="shared" si="152"/>
        <v/>
      </c>
      <c r="BE92" s="7" t="str">
        <f t="shared" si="153"/>
        <v/>
      </c>
      <c r="BF92" s="7" t="str">
        <f t="shared" si="154"/>
        <v/>
      </c>
      <c r="BG92" s="7" t="str">
        <f t="shared" si="155"/>
        <v/>
      </c>
      <c r="BH92" s="7" t="str">
        <f t="shared" si="156"/>
        <v/>
      </c>
      <c r="BI92" s="7" t="str">
        <f t="shared" si="157"/>
        <v/>
      </c>
      <c r="BJ92" s="7" t="str">
        <f t="shared" si="158"/>
        <v/>
      </c>
      <c r="BK92" s="7" t="str">
        <f t="shared" si="159"/>
        <v/>
      </c>
      <c r="BL92" s="7" t="str">
        <f t="shared" si="160"/>
        <v/>
      </c>
      <c r="BN92" s="10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U92" s="4"/>
      <c r="CV92" s="4"/>
      <c r="CW92" s="4"/>
      <c r="CZ92" s="10"/>
      <c r="EH92" s="10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</row>
    <row r="93" spans="1:174" ht="13.15">
      <c r="A93" s="2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>
        <f t="shared" si="133"/>
        <v>0</v>
      </c>
      <c r="AL93" s="7" t="str">
        <f t="shared" si="134"/>
        <v/>
      </c>
      <c r="AM93" s="7" t="str">
        <f t="shared" si="135"/>
        <v/>
      </c>
      <c r="AN93" s="7" t="str">
        <f t="shared" si="136"/>
        <v/>
      </c>
      <c r="AO93" s="7" t="str">
        <f t="shared" si="137"/>
        <v/>
      </c>
      <c r="AP93" s="7" t="str">
        <f t="shared" si="138"/>
        <v/>
      </c>
      <c r="AQ93" s="7" t="str">
        <f t="shared" si="139"/>
        <v/>
      </c>
      <c r="AR93" s="7" t="str">
        <f t="shared" si="140"/>
        <v/>
      </c>
      <c r="AS93" s="7" t="str">
        <f t="shared" si="141"/>
        <v/>
      </c>
      <c r="AT93" s="7" t="str">
        <f t="shared" si="142"/>
        <v/>
      </c>
      <c r="AU93" s="7" t="str">
        <f t="shared" si="143"/>
        <v/>
      </c>
      <c r="AV93" s="7" t="str">
        <f t="shared" si="144"/>
        <v/>
      </c>
      <c r="AW93" s="7" t="str">
        <f t="shared" si="145"/>
        <v/>
      </c>
      <c r="AX93" s="7" t="str">
        <f t="shared" si="146"/>
        <v/>
      </c>
      <c r="AY93" s="7" t="str">
        <f t="shared" si="147"/>
        <v/>
      </c>
      <c r="AZ93" s="7" t="str">
        <f t="shared" si="148"/>
        <v/>
      </c>
      <c r="BA93" s="7" t="str">
        <f t="shared" si="149"/>
        <v/>
      </c>
      <c r="BB93" s="7" t="str">
        <f t="shared" si="150"/>
        <v/>
      </c>
      <c r="BC93" s="7" t="str">
        <f t="shared" si="151"/>
        <v/>
      </c>
      <c r="BD93" s="7" t="str">
        <f t="shared" si="152"/>
        <v/>
      </c>
      <c r="BE93" s="7" t="str">
        <f t="shared" si="153"/>
        <v/>
      </c>
      <c r="BF93" s="7" t="str">
        <f t="shared" si="154"/>
        <v/>
      </c>
      <c r="BG93" s="7" t="str">
        <f t="shared" si="155"/>
        <v/>
      </c>
      <c r="BH93" s="7" t="str">
        <f t="shared" si="156"/>
        <v/>
      </c>
      <c r="BI93" s="7" t="str">
        <f t="shared" si="157"/>
        <v/>
      </c>
      <c r="BJ93" s="7" t="str">
        <f t="shared" si="158"/>
        <v/>
      </c>
      <c r="BK93" s="7" t="str">
        <f t="shared" si="159"/>
        <v/>
      </c>
      <c r="BL93" s="7" t="str">
        <f t="shared" si="160"/>
        <v/>
      </c>
      <c r="BN93" s="10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U93" s="4"/>
      <c r="CV93" s="4"/>
      <c r="CW93" s="4"/>
      <c r="CZ93" s="10"/>
      <c r="EH93" s="10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</row>
    <row r="94" spans="1:174" ht="13.15">
      <c r="A94" s="2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f t="shared" si="133"/>
        <v>0</v>
      </c>
      <c r="AL94" s="7" t="str">
        <f t="shared" si="134"/>
        <v/>
      </c>
      <c r="AM94" s="7" t="str">
        <f t="shared" si="135"/>
        <v/>
      </c>
      <c r="AN94" s="7" t="str">
        <f t="shared" si="136"/>
        <v/>
      </c>
      <c r="AO94" s="7" t="str">
        <f t="shared" si="137"/>
        <v/>
      </c>
      <c r="AP94" s="7" t="str">
        <f t="shared" si="138"/>
        <v/>
      </c>
      <c r="AQ94" s="7" t="str">
        <f t="shared" si="139"/>
        <v/>
      </c>
      <c r="AR94" s="7" t="str">
        <f t="shared" si="140"/>
        <v/>
      </c>
      <c r="AS94" s="7" t="str">
        <f t="shared" si="141"/>
        <v/>
      </c>
      <c r="AT94" s="7" t="str">
        <f t="shared" si="142"/>
        <v/>
      </c>
      <c r="AU94" s="7" t="str">
        <f t="shared" si="143"/>
        <v/>
      </c>
      <c r="AV94" s="7" t="str">
        <f t="shared" si="144"/>
        <v/>
      </c>
      <c r="AW94" s="7" t="str">
        <f t="shared" si="145"/>
        <v/>
      </c>
      <c r="AX94" s="7" t="str">
        <f t="shared" si="146"/>
        <v/>
      </c>
      <c r="AY94" s="7" t="str">
        <f t="shared" si="147"/>
        <v/>
      </c>
      <c r="AZ94" s="7" t="str">
        <f t="shared" si="148"/>
        <v/>
      </c>
      <c r="BA94" s="7" t="str">
        <f t="shared" si="149"/>
        <v/>
      </c>
      <c r="BB94" s="7" t="str">
        <f t="shared" si="150"/>
        <v/>
      </c>
      <c r="BC94" s="7" t="str">
        <f t="shared" si="151"/>
        <v/>
      </c>
      <c r="BD94" s="7" t="str">
        <f t="shared" si="152"/>
        <v/>
      </c>
      <c r="BE94" s="7" t="str">
        <f t="shared" si="153"/>
        <v/>
      </c>
      <c r="BF94" s="7" t="str">
        <f t="shared" si="154"/>
        <v/>
      </c>
      <c r="BG94" s="7" t="str">
        <f t="shared" si="155"/>
        <v/>
      </c>
      <c r="BH94" s="7" t="str">
        <f t="shared" si="156"/>
        <v/>
      </c>
      <c r="BI94" s="7" t="str">
        <f t="shared" si="157"/>
        <v/>
      </c>
      <c r="BJ94" s="7" t="str">
        <f t="shared" si="158"/>
        <v/>
      </c>
      <c r="BK94" s="7" t="str">
        <f t="shared" si="159"/>
        <v/>
      </c>
      <c r="BL94" s="7" t="str">
        <f t="shared" si="160"/>
        <v/>
      </c>
      <c r="BN94" s="10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U94" s="4"/>
      <c r="CV94" s="4"/>
      <c r="CW94" s="4"/>
      <c r="CZ94" s="10"/>
      <c r="EH94" s="10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</row>
    <row r="95" spans="1:174" ht="13.15">
      <c r="A95" s="2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f t="shared" si="133"/>
        <v>0</v>
      </c>
      <c r="AL95" s="7" t="str">
        <f t="shared" si="134"/>
        <v/>
      </c>
      <c r="AM95" s="7" t="str">
        <f t="shared" si="135"/>
        <v/>
      </c>
      <c r="AN95" s="7" t="str">
        <f t="shared" si="136"/>
        <v/>
      </c>
      <c r="AO95" s="7" t="str">
        <f t="shared" si="137"/>
        <v/>
      </c>
      <c r="AP95" s="7" t="str">
        <f t="shared" si="138"/>
        <v/>
      </c>
      <c r="AQ95" s="7" t="str">
        <f t="shared" si="139"/>
        <v/>
      </c>
      <c r="AR95" s="7" t="str">
        <f t="shared" si="140"/>
        <v/>
      </c>
      <c r="AS95" s="7" t="str">
        <f t="shared" si="141"/>
        <v/>
      </c>
      <c r="AT95" s="7" t="str">
        <f t="shared" si="142"/>
        <v/>
      </c>
      <c r="AU95" s="7" t="str">
        <f t="shared" si="143"/>
        <v/>
      </c>
      <c r="AV95" s="7" t="str">
        <f t="shared" si="144"/>
        <v/>
      </c>
      <c r="AW95" s="7" t="str">
        <f t="shared" si="145"/>
        <v/>
      </c>
      <c r="AX95" s="7" t="str">
        <f t="shared" si="146"/>
        <v/>
      </c>
      <c r="AY95" s="7" t="str">
        <f t="shared" si="147"/>
        <v/>
      </c>
      <c r="AZ95" s="7" t="str">
        <f t="shared" si="148"/>
        <v/>
      </c>
      <c r="BA95" s="7" t="str">
        <f t="shared" si="149"/>
        <v/>
      </c>
      <c r="BB95" s="7" t="str">
        <f t="shared" si="150"/>
        <v/>
      </c>
      <c r="BC95" s="7" t="str">
        <f t="shared" si="151"/>
        <v/>
      </c>
      <c r="BD95" s="7" t="str">
        <f t="shared" si="152"/>
        <v/>
      </c>
      <c r="BE95" s="7" t="str">
        <f t="shared" si="153"/>
        <v/>
      </c>
      <c r="BF95" s="7" t="str">
        <f t="shared" si="154"/>
        <v/>
      </c>
      <c r="BG95" s="7" t="str">
        <f t="shared" si="155"/>
        <v/>
      </c>
      <c r="BH95" s="7" t="str">
        <f t="shared" si="156"/>
        <v/>
      </c>
      <c r="BI95" s="7" t="str">
        <f t="shared" si="157"/>
        <v/>
      </c>
      <c r="BJ95" s="7" t="str">
        <f t="shared" si="158"/>
        <v/>
      </c>
      <c r="BK95" s="7" t="str">
        <f t="shared" si="159"/>
        <v/>
      </c>
      <c r="BL95" s="7" t="str">
        <f t="shared" si="160"/>
        <v/>
      </c>
      <c r="BN95" s="10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U95" s="4"/>
      <c r="CV95" s="4"/>
      <c r="CW95" s="4"/>
      <c r="CZ95" s="10"/>
      <c r="EH95" s="10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</row>
    <row r="96" spans="1:174" ht="13.15">
      <c r="A96" s="2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f t="shared" si="133"/>
        <v>0</v>
      </c>
      <c r="AL96" s="7" t="str">
        <f t="shared" si="134"/>
        <v/>
      </c>
      <c r="AM96" s="7" t="str">
        <f t="shared" si="135"/>
        <v/>
      </c>
      <c r="AN96" s="7" t="str">
        <f t="shared" si="136"/>
        <v/>
      </c>
      <c r="AO96" s="7" t="str">
        <f t="shared" si="137"/>
        <v/>
      </c>
      <c r="AP96" s="7" t="str">
        <f t="shared" si="138"/>
        <v/>
      </c>
      <c r="AQ96" s="7" t="str">
        <f t="shared" si="139"/>
        <v/>
      </c>
      <c r="AR96" s="7" t="str">
        <f t="shared" si="140"/>
        <v/>
      </c>
      <c r="AS96" s="7" t="str">
        <f t="shared" si="141"/>
        <v/>
      </c>
      <c r="AT96" s="7" t="str">
        <f t="shared" si="142"/>
        <v/>
      </c>
      <c r="AU96" s="7" t="str">
        <f t="shared" si="143"/>
        <v/>
      </c>
      <c r="AV96" s="7" t="str">
        <f t="shared" si="144"/>
        <v/>
      </c>
      <c r="AW96" s="7" t="str">
        <f t="shared" si="145"/>
        <v/>
      </c>
      <c r="AX96" s="7" t="str">
        <f t="shared" si="146"/>
        <v/>
      </c>
      <c r="AY96" s="7" t="str">
        <f t="shared" si="147"/>
        <v/>
      </c>
      <c r="AZ96" s="7" t="str">
        <f t="shared" si="148"/>
        <v/>
      </c>
      <c r="BA96" s="7" t="str">
        <f t="shared" si="149"/>
        <v/>
      </c>
      <c r="BB96" s="7" t="str">
        <f t="shared" si="150"/>
        <v/>
      </c>
      <c r="BC96" s="7" t="str">
        <f t="shared" si="151"/>
        <v/>
      </c>
      <c r="BD96" s="7" t="str">
        <f t="shared" si="152"/>
        <v/>
      </c>
      <c r="BE96" s="7" t="str">
        <f t="shared" si="153"/>
        <v/>
      </c>
      <c r="BF96" s="7" t="str">
        <f t="shared" si="154"/>
        <v/>
      </c>
      <c r="BG96" s="7" t="str">
        <f t="shared" si="155"/>
        <v/>
      </c>
      <c r="BH96" s="7" t="str">
        <f t="shared" si="156"/>
        <v/>
      </c>
      <c r="BI96" s="7" t="str">
        <f t="shared" si="157"/>
        <v/>
      </c>
      <c r="BJ96" s="7" t="str">
        <f t="shared" si="158"/>
        <v/>
      </c>
      <c r="BK96" s="7" t="str">
        <f t="shared" si="159"/>
        <v/>
      </c>
      <c r="BL96" s="7" t="str">
        <f t="shared" si="160"/>
        <v/>
      </c>
      <c r="BN96" s="10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U96" s="4"/>
      <c r="CV96" s="4"/>
      <c r="CW96" s="4"/>
      <c r="CZ96" s="10"/>
      <c r="EH96" s="10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</row>
    <row r="97" spans="1:174" ht="13.15">
      <c r="A97" s="2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f t="shared" si="133"/>
        <v>0</v>
      </c>
      <c r="AL97" s="7" t="str">
        <f t="shared" ref="AL97" si="161">IF(D97=0,"",D97/$C97)</f>
        <v/>
      </c>
      <c r="AM97" s="7" t="str">
        <f t="shared" ref="AM97" si="162">IF(I97=0,"",I97/$C97)</f>
        <v/>
      </c>
      <c r="AN97" s="7" t="str">
        <f t="shared" ref="AN97" si="163">IF(J97=0,"",J97/$C97)</f>
        <v/>
      </c>
      <c r="AO97" s="7" t="str">
        <f t="shared" ref="AO97" si="164">IF(K97=0,"",K97/$C97)</f>
        <v/>
      </c>
      <c r="AP97" s="7" t="str">
        <f t="shared" ref="AP97" si="165">IF(L97=0,"",L97/$C97)</f>
        <v/>
      </c>
      <c r="AQ97" s="7" t="str">
        <f t="shared" ref="AQ97" si="166">IF(M97=0,"",M97/$C97)</f>
        <v/>
      </c>
      <c r="AR97" s="7" t="str">
        <f t="shared" ref="AR97" si="167">IF(N97=0,"",N97/$C97)</f>
        <v/>
      </c>
      <c r="AS97" s="7" t="str">
        <f t="shared" ref="AS97" si="168">IF(O97=0,"",O97/$C97)</f>
        <v/>
      </c>
      <c r="AT97" s="7" t="str">
        <f t="shared" ref="AT97" si="169">IF(P97=0,"",P97/$C97)</f>
        <v/>
      </c>
      <c r="AU97" s="7" t="str">
        <f t="shared" ref="AU97" si="170">IF(Q97=0,"",Q97/$C97)</f>
        <v/>
      </c>
      <c r="AV97" s="7" t="str">
        <f t="shared" ref="AV97" si="171">IF(R97=0,"",R97/$C97)</f>
        <v/>
      </c>
      <c r="AW97" s="7" t="str">
        <f t="shared" ref="AW97" si="172">IF(S97=0,"",S97/$C97)</f>
        <v/>
      </c>
      <c r="AX97" s="7" t="str">
        <f t="shared" ref="AX97" si="173">IF(T97=0,"",T97/$C97)</f>
        <v/>
      </c>
      <c r="AY97" s="7" t="str">
        <f t="shared" ref="AY97" si="174">IF(U97=0,"",U97/$C97)</f>
        <v/>
      </c>
      <c r="AZ97" s="7" t="str">
        <f t="shared" ref="AZ97" si="175">IF(W97=0,"",W97/$C97)</f>
        <v/>
      </c>
      <c r="BA97" s="7" t="str">
        <f t="shared" ref="BA97" si="176">IF(X97=0,"",X97/$C97)</f>
        <v/>
      </c>
      <c r="BB97" s="7" t="str">
        <f t="shared" ref="BB97" si="177">IF(Y97=0,"",Y97/$C97)</f>
        <v/>
      </c>
      <c r="BC97" s="7" t="str">
        <f t="shared" ref="BC97" si="178">IF(Z97=0,"",Z97/$C97)</f>
        <v/>
      </c>
      <c r="BD97" s="7" t="str">
        <f t="shared" ref="BD97" si="179">IF(AB97=0,"",AB97/$C97)</f>
        <v/>
      </c>
      <c r="BE97" s="7" t="str">
        <f t="shared" ref="BE97" si="180">IF(AC97=0,"",AC97/$C97)</f>
        <v/>
      </c>
      <c r="BF97" s="7" t="str">
        <f t="shared" ref="BF97" si="181">IF(AD97=0,"",AD97/$C97)</f>
        <v/>
      </c>
      <c r="BG97" s="7" t="str">
        <f t="shared" ref="BG97" si="182">IF(AE97=0,"",AE97/$C97)</f>
        <v/>
      </c>
      <c r="BH97" s="7" t="str">
        <f t="shared" ref="BH97" si="183">IF(AF97=0,"",AF97/$C97)</f>
        <v/>
      </c>
      <c r="BI97" s="7" t="str">
        <f t="shared" ref="BI97" si="184">IF(AG97=0,"",AG97/$C97)</f>
        <v/>
      </c>
      <c r="BJ97" s="7" t="str">
        <f t="shared" ref="BJ97" si="185">IF(AH97=0,"",AH97/$C97)</f>
        <v/>
      </c>
      <c r="BK97" s="7" t="str">
        <f t="shared" ref="BK97" si="186">IF(AI97=0,"",AI97/$C97)</f>
        <v/>
      </c>
      <c r="BL97" s="7" t="str">
        <f t="shared" ref="BL97" si="187">IF(AJ97=0,"",AJ97/$C97)</f>
        <v/>
      </c>
      <c r="BN97" s="10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U97" s="4"/>
      <c r="CV97" s="4"/>
      <c r="CW97" s="4"/>
      <c r="CZ97" s="10"/>
      <c r="EH97" s="10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</row>
    <row r="98" spans="1:174" ht="13.5" thickBot="1">
      <c r="A98" s="22"/>
      <c r="B98" s="4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4">
        <f t="shared" si="105"/>
        <v>0</v>
      </c>
      <c r="AL98" s="7" t="str">
        <f t="shared" ref="AL98" si="188">IF(D98=0,"",D98/$C98)</f>
        <v/>
      </c>
      <c r="AM98" s="7" t="str">
        <f t="shared" ref="AM98" si="189">IF(I98=0,"",I98/$C98)</f>
        <v/>
      </c>
      <c r="AN98" s="7" t="str">
        <f t="shared" ref="AN98" si="190">IF(J98=0,"",J98/$C98)</f>
        <v/>
      </c>
      <c r="AO98" s="7" t="str">
        <f t="shared" ref="AO98" si="191">IF(K98=0,"",K98/$C98)</f>
        <v/>
      </c>
      <c r="AP98" s="7" t="str">
        <f t="shared" ref="AP98" si="192">IF(L98=0,"",L98/$C98)</f>
        <v/>
      </c>
      <c r="AQ98" s="7" t="str">
        <f t="shared" ref="AQ98" si="193">IF(M98=0,"",M98/$C98)</f>
        <v/>
      </c>
      <c r="AR98" s="7" t="str">
        <f t="shared" ref="AR98" si="194">IF(N98=0,"",N98/$C98)</f>
        <v/>
      </c>
      <c r="AS98" s="7" t="str">
        <f t="shared" ref="AS98" si="195">IF(O98=0,"",O98/$C98)</f>
        <v/>
      </c>
      <c r="AT98" s="7" t="str">
        <f t="shared" ref="AT98" si="196">IF(P98=0,"",P98/$C98)</f>
        <v/>
      </c>
      <c r="AU98" s="7" t="str">
        <f t="shared" ref="AU98" si="197">IF(Q98=0,"",Q98/$C98)</f>
        <v/>
      </c>
      <c r="AV98" s="7" t="str">
        <f t="shared" ref="AV98" si="198">IF(R98=0,"",R98/$C98)</f>
        <v/>
      </c>
      <c r="AW98" s="7" t="str">
        <f t="shared" ref="AW98" si="199">IF(S98=0,"",S98/$C98)</f>
        <v/>
      </c>
      <c r="AX98" s="7" t="str">
        <f t="shared" ref="AX98" si="200">IF(T98=0,"",T98/$C98)</f>
        <v/>
      </c>
      <c r="AY98" s="7" t="str">
        <f t="shared" ref="AY98" si="201">IF(U98=0,"",U98/$C98)</f>
        <v/>
      </c>
      <c r="AZ98" s="7" t="str">
        <f t="shared" ref="AZ98" si="202">IF(W98=0,"",W98/$C98)</f>
        <v/>
      </c>
      <c r="BA98" s="7" t="str">
        <f t="shared" ref="BA98" si="203">IF(X98=0,"",X98/$C98)</f>
        <v/>
      </c>
      <c r="BB98" s="7" t="str">
        <f t="shared" ref="BB98" si="204">IF(Y98=0,"",Y98/$C98)</f>
        <v/>
      </c>
      <c r="BC98" s="7" t="str">
        <f t="shared" ref="BC98" si="205">IF(Z98=0,"",Z98/$C98)</f>
        <v/>
      </c>
      <c r="BD98" s="7" t="str">
        <f t="shared" ref="BD98" si="206">IF(AB98=0,"",AB98/$C98)</f>
        <v/>
      </c>
      <c r="BE98" s="7" t="str">
        <f t="shared" ref="BE98" si="207">IF(AC98=0,"",AC98/$C98)</f>
        <v/>
      </c>
      <c r="BF98" s="7" t="str">
        <f t="shared" ref="BF98" si="208">IF(AD98=0,"",AD98/$C98)</f>
        <v/>
      </c>
      <c r="BG98" s="7" t="str">
        <f t="shared" ref="BG98" si="209">IF(AE98=0,"",AE98/$C98)</f>
        <v/>
      </c>
      <c r="BH98" s="7" t="str">
        <f t="shared" ref="BH98" si="210">IF(AF98=0,"",AF98/$C98)</f>
        <v/>
      </c>
      <c r="BI98" s="7" t="str">
        <f t="shared" ref="BI98" si="211">IF(AG98=0,"",AG98/$C98)</f>
        <v/>
      </c>
      <c r="BJ98" s="7" t="str">
        <f t="shared" ref="BJ98" si="212">IF(AH98=0,"",AH98/$C98)</f>
        <v/>
      </c>
      <c r="BK98" s="7" t="str">
        <f t="shared" ref="BK98" si="213">IF(AI98=0,"",AI98/$C98)</f>
        <v/>
      </c>
      <c r="BL98" s="7" t="str">
        <f t="shared" ref="BL98" si="214">IF(AJ98=0,"",AJ98/$C98)</f>
        <v/>
      </c>
      <c r="BN98" s="10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U98" s="4"/>
      <c r="CV98" s="4"/>
      <c r="CW98" s="4"/>
      <c r="CZ98" s="10"/>
      <c r="EH98" s="10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</row>
    <row r="99" spans="1:174">
      <c r="A99" s="4"/>
      <c r="B99" s="4"/>
      <c r="C99" s="4">
        <f>SUM(C6:C98)</f>
        <v>71668</v>
      </c>
      <c r="D99" s="4">
        <f>SUM(D6:D98)</f>
        <v>5</v>
      </c>
      <c r="E99" s="4">
        <f t="shared" ref="E99:H99" si="215">SUM(E6:E98)</f>
        <v>0</v>
      </c>
      <c r="F99" s="4">
        <f t="shared" si="215"/>
        <v>0</v>
      </c>
      <c r="G99" s="4">
        <f t="shared" si="215"/>
        <v>3</v>
      </c>
      <c r="H99" s="4">
        <f t="shared" si="215"/>
        <v>17</v>
      </c>
      <c r="I99" s="4">
        <f t="shared" ref="I99:AI99" si="216">SUM(I6:I98)</f>
        <v>15</v>
      </c>
      <c r="J99" s="4">
        <f t="shared" si="216"/>
        <v>11</v>
      </c>
      <c r="K99" s="4">
        <f t="shared" si="216"/>
        <v>63</v>
      </c>
      <c r="L99" s="4">
        <f t="shared" si="216"/>
        <v>0</v>
      </c>
      <c r="M99" s="4">
        <f t="shared" si="216"/>
        <v>251</v>
      </c>
      <c r="N99" s="4">
        <f t="shared" si="216"/>
        <v>19</v>
      </c>
      <c r="O99" s="4">
        <f t="shared" si="216"/>
        <v>142</v>
      </c>
      <c r="P99" s="4">
        <f t="shared" si="216"/>
        <v>173</v>
      </c>
      <c r="Q99" s="4">
        <f t="shared" si="216"/>
        <v>102</v>
      </c>
      <c r="R99" s="4">
        <f t="shared" si="216"/>
        <v>47</v>
      </c>
      <c r="S99" s="4">
        <f t="shared" si="216"/>
        <v>101</v>
      </c>
      <c r="T99" s="4">
        <f t="shared" si="216"/>
        <v>3</v>
      </c>
      <c r="U99" s="4">
        <f t="shared" si="216"/>
        <v>110</v>
      </c>
      <c r="V99" s="4"/>
      <c r="W99" s="4">
        <f t="shared" si="216"/>
        <v>0</v>
      </c>
      <c r="X99" s="4">
        <f t="shared" si="216"/>
        <v>0</v>
      </c>
      <c r="Y99" s="4">
        <f t="shared" si="216"/>
        <v>224</v>
      </c>
      <c r="Z99" s="4">
        <f t="shared" si="216"/>
        <v>211</v>
      </c>
      <c r="AA99" s="4"/>
      <c r="AB99" s="4">
        <f t="shared" si="216"/>
        <v>20</v>
      </c>
      <c r="AC99" s="4">
        <f t="shared" si="216"/>
        <v>70</v>
      </c>
      <c r="AD99" s="4">
        <f t="shared" si="216"/>
        <v>494</v>
      </c>
      <c r="AE99" s="4">
        <f t="shared" si="216"/>
        <v>39</v>
      </c>
      <c r="AF99" s="4">
        <f t="shared" si="216"/>
        <v>40</v>
      </c>
      <c r="AG99" s="4">
        <f t="shared" si="216"/>
        <v>9</v>
      </c>
      <c r="AH99" s="4">
        <f t="shared" si="216"/>
        <v>77</v>
      </c>
      <c r="AI99" s="4">
        <f t="shared" si="216"/>
        <v>21</v>
      </c>
      <c r="AJ99" s="4">
        <f t="shared" si="105"/>
        <v>2267</v>
      </c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N99" s="10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U99" s="4"/>
      <c r="CV99" s="4"/>
      <c r="CW99" s="4"/>
      <c r="CZ99" s="10"/>
      <c r="EH99" s="10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</row>
    <row r="100" spans="1:174" ht="15.4">
      <c r="A100" s="42"/>
      <c r="BN100" s="10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U100" s="4"/>
      <c r="CV100" s="4"/>
      <c r="CW100" s="4"/>
      <c r="CZ100" s="10"/>
      <c r="EH100" s="10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</row>
    <row r="101" spans="1:174" ht="13.15">
      <c r="A101" s="14"/>
      <c r="AI101" s="22"/>
      <c r="AJ101" s="22"/>
      <c r="AK101" s="22"/>
      <c r="BN101" s="10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U101" s="4"/>
      <c r="CV101" s="4"/>
      <c r="CW101" s="4"/>
      <c r="CZ101" s="10"/>
      <c r="EH101" s="10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</row>
    <row r="102" spans="1:174">
      <c r="BN102" s="10"/>
    </row>
    <row r="103" spans="1:174">
      <c r="BN103" s="10"/>
    </row>
    <row r="104" spans="1:17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AJ104" s="4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 t="str">
        <f t="shared" ref="BL104:BL133" si="217">IF(AJ104=0,"",AJ104/$C104)</f>
        <v/>
      </c>
      <c r="BN104" s="10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U104" s="4"/>
      <c r="CV104" s="4"/>
      <c r="CW104" s="4"/>
      <c r="CZ104" s="10"/>
      <c r="EH104" s="10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</row>
    <row r="105" spans="1:17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AJ105" s="4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 t="str">
        <f t="shared" si="217"/>
        <v/>
      </c>
      <c r="BN105" s="10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U105" s="4"/>
      <c r="CV105" s="4"/>
      <c r="CW105" s="4"/>
      <c r="CZ105" s="10"/>
      <c r="EH105" s="10"/>
      <c r="EI105" s="4"/>
      <c r="EJ105" s="4"/>
      <c r="EK105" s="4"/>
      <c r="EL105" s="4"/>
      <c r="EM105" s="4"/>
      <c r="EN105" s="4"/>
      <c r="EO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7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AJ106" s="4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 t="str">
        <f t="shared" si="217"/>
        <v/>
      </c>
      <c r="BN106" s="10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U106" s="4"/>
      <c r="CV106" s="4"/>
      <c r="CW106" s="4"/>
      <c r="CZ106" s="10"/>
      <c r="EH106" s="10"/>
      <c r="EI106" s="4"/>
      <c r="EJ106" s="4"/>
      <c r="EK106" s="4"/>
      <c r="EL106" s="4"/>
      <c r="EM106" s="4"/>
      <c r="EN106" s="4"/>
      <c r="EO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7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AJ107" s="4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 t="str">
        <f t="shared" si="217"/>
        <v/>
      </c>
      <c r="BN107" s="10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U107" s="4"/>
      <c r="CV107" s="4"/>
      <c r="CW107" s="4"/>
      <c r="CZ107" s="10"/>
      <c r="EH107" s="10"/>
      <c r="EI107" s="4"/>
      <c r="EJ107" s="4"/>
      <c r="EK107" s="4"/>
      <c r="EL107" s="4"/>
      <c r="EM107" s="4"/>
      <c r="EN107" s="4"/>
      <c r="EO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7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AJ108" s="4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 t="str">
        <f t="shared" si="217"/>
        <v/>
      </c>
      <c r="BN108" s="10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U108" s="4"/>
      <c r="CV108" s="4"/>
      <c r="CW108" s="4"/>
      <c r="CZ108" s="10"/>
      <c r="EH108" s="10"/>
      <c r="EI108" s="4"/>
      <c r="EJ108" s="4"/>
      <c r="EK108" s="4"/>
      <c r="EL108" s="4"/>
      <c r="EM108" s="4"/>
      <c r="EN108" s="4"/>
      <c r="EO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7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J109" s="4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 t="str">
        <f t="shared" si="217"/>
        <v/>
      </c>
      <c r="BN109" s="10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U109" s="4"/>
      <c r="CV109" s="4"/>
      <c r="CW109" s="4"/>
      <c r="CZ109" s="10"/>
      <c r="EH109" s="10"/>
      <c r="EI109" s="4"/>
      <c r="EJ109" s="4"/>
      <c r="EK109" s="4"/>
      <c r="EL109" s="4"/>
      <c r="EM109" s="4"/>
      <c r="EN109" s="4"/>
      <c r="EO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7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J110" s="4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 t="str">
        <f t="shared" si="217"/>
        <v/>
      </c>
      <c r="BN110" s="10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U110" s="4"/>
      <c r="CV110" s="4"/>
      <c r="CW110" s="4"/>
      <c r="CZ110" s="10"/>
      <c r="EH110" s="10"/>
      <c r="EI110" s="4"/>
      <c r="EJ110" s="4"/>
      <c r="EK110" s="4"/>
      <c r="EL110" s="4"/>
      <c r="EM110" s="4"/>
      <c r="EN110" s="4"/>
      <c r="EO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7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J111" s="4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 t="str">
        <f t="shared" si="217"/>
        <v/>
      </c>
      <c r="BN111" s="10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U111" s="4"/>
      <c r="CV111" s="4"/>
      <c r="CW111" s="4"/>
      <c r="CZ111" s="10"/>
      <c r="EH111" s="10"/>
      <c r="EI111" s="4"/>
      <c r="EJ111" s="4"/>
      <c r="EK111" s="4"/>
      <c r="EL111" s="4"/>
      <c r="EM111" s="4"/>
      <c r="EN111" s="4"/>
      <c r="EO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7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J112" s="4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 t="str">
        <f t="shared" si="217"/>
        <v/>
      </c>
      <c r="BN112" s="10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U112" s="4"/>
      <c r="CV112" s="4"/>
      <c r="CW112" s="4"/>
      <c r="CZ112" s="10"/>
      <c r="EH112" s="10"/>
      <c r="EI112" s="4"/>
      <c r="EJ112" s="4"/>
      <c r="EK112" s="4"/>
      <c r="EL112" s="4"/>
      <c r="EM112" s="4"/>
      <c r="EN112" s="4"/>
      <c r="EO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2:16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J113" s="4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 t="str">
        <f t="shared" si="217"/>
        <v/>
      </c>
      <c r="BN113" s="10"/>
      <c r="BO113" s="4"/>
      <c r="BP113" s="4"/>
      <c r="BQ113" s="4"/>
      <c r="BR113" s="4"/>
      <c r="BS113" s="4"/>
      <c r="BT113" s="4"/>
      <c r="BU113" s="4"/>
      <c r="BV113" s="4"/>
      <c r="BW113" s="4"/>
      <c r="CU113" s="4"/>
      <c r="CV113" s="4"/>
      <c r="CW113" s="4"/>
      <c r="CZ113" s="10"/>
      <c r="EH113" s="10"/>
      <c r="EI113" s="4"/>
      <c r="EJ113" s="4"/>
      <c r="EK113" s="4"/>
      <c r="EL113" s="4"/>
      <c r="EM113" s="4"/>
      <c r="EN113" s="4"/>
      <c r="EO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2:16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J114" s="4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 t="str">
        <f t="shared" si="217"/>
        <v/>
      </c>
      <c r="BN114" s="10"/>
      <c r="BO114" s="4"/>
      <c r="BP114" s="4"/>
      <c r="BQ114" s="4"/>
      <c r="BR114" s="4"/>
      <c r="BS114" s="4"/>
      <c r="BT114" s="4"/>
      <c r="BU114" s="4"/>
      <c r="BV114" s="4"/>
      <c r="BW114" s="4"/>
      <c r="CU114" s="4"/>
      <c r="CV114" s="4"/>
      <c r="CW114" s="4"/>
      <c r="CZ114" s="10"/>
      <c r="EH114" s="10"/>
      <c r="EI114" s="4"/>
      <c r="EJ114" s="4"/>
      <c r="EK114" s="4"/>
      <c r="EL114" s="4"/>
      <c r="EM114" s="4"/>
      <c r="EN114" s="4"/>
      <c r="EO114" s="4"/>
      <c r="EW114" s="4"/>
      <c r="EX114" s="4"/>
    </row>
    <row r="115" spans="2:16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J115" s="4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 t="str">
        <f t="shared" si="217"/>
        <v/>
      </c>
      <c r="BN115" s="10"/>
      <c r="BO115" s="4"/>
      <c r="BP115" s="4"/>
      <c r="BQ115" s="4"/>
      <c r="BR115" s="4"/>
      <c r="BS115" s="4"/>
      <c r="BT115" s="4"/>
      <c r="BU115" s="4"/>
      <c r="BV115" s="4"/>
      <c r="BW115" s="4"/>
      <c r="CU115" s="4"/>
      <c r="CV115" s="4"/>
      <c r="CW115" s="4"/>
      <c r="CZ115" s="10"/>
      <c r="EH115" s="10"/>
      <c r="EI115" s="4"/>
      <c r="EJ115" s="4"/>
      <c r="EK115" s="4"/>
      <c r="EL115" s="4"/>
      <c r="EM115" s="4"/>
      <c r="EN115" s="4"/>
      <c r="EO115" s="4"/>
      <c r="EW115" s="4"/>
      <c r="EX115" s="4"/>
    </row>
    <row r="116" spans="2:16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J116" s="4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 t="str">
        <f t="shared" si="217"/>
        <v/>
      </c>
      <c r="BN116" s="10"/>
      <c r="BO116" s="4"/>
      <c r="BP116" s="4"/>
      <c r="BQ116" s="4"/>
      <c r="BR116" s="4"/>
      <c r="BS116" s="4"/>
      <c r="BT116" s="4"/>
      <c r="BU116" s="4"/>
      <c r="BV116" s="4"/>
      <c r="BW116" s="4"/>
      <c r="CU116" s="4"/>
      <c r="CV116" s="4"/>
      <c r="CW116" s="4"/>
      <c r="CZ116" s="10"/>
      <c r="EH116" s="10"/>
      <c r="EI116" s="4"/>
      <c r="EJ116" s="4"/>
      <c r="EK116" s="4"/>
      <c r="EL116" s="4"/>
      <c r="EM116" s="4"/>
      <c r="EN116" s="4"/>
      <c r="EO116" s="4"/>
      <c r="EW116" s="4"/>
      <c r="EX116" s="4"/>
    </row>
    <row r="117" spans="2:16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J117" s="4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 t="str">
        <f t="shared" si="217"/>
        <v/>
      </c>
      <c r="BN117" s="10"/>
      <c r="BO117" s="4"/>
      <c r="BP117" s="4"/>
      <c r="BQ117" s="4"/>
      <c r="BR117" s="4"/>
      <c r="BS117" s="4"/>
      <c r="BT117" s="4"/>
      <c r="BU117" s="4"/>
      <c r="BV117" s="4"/>
      <c r="BW117" s="4"/>
      <c r="CU117" s="4"/>
      <c r="CV117" s="4"/>
      <c r="CW117" s="4"/>
      <c r="CZ117" s="10"/>
      <c r="EH117" s="10"/>
      <c r="EI117" s="4"/>
      <c r="EJ117" s="4"/>
      <c r="EK117" s="4"/>
      <c r="EL117" s="4"/>
      <c r="EM117" s="4"/>
      <c r="EN117" s="4"/>
      <c r="EO117" s="4"/>
      <c r="EW117" s="4"/>
      <c r="EX117" s="4"/>
    </row>
    <row r="118" spans="2:16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J118" s="4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 t="str">
        <f t="shared" si="217"/>
        <v/>
      </c>
      <c r="BN118" s="10"/>
      <c r="CU118" s="4"/>
      <c r="CV118" s="4"/>
      <c r="CW118" s="4"/>
      <c r="EH118" s="10"/>
      <c r="EI118" s="4"/>
      <c r="EJ118" s="4"/>
      <c r="EK118" s="4"/>
      <c r="EL118" s="4"/>
      <c r="EM118" s="4"/>
      <c r="EN118" s="4"/>
      <c r="EO118" s="4"/>
    </row>
    <row r="119" spans="2:16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J119" s="4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 t="str">
        <f t="shared" si="217"/>
        <v/>
      </c>
      <c r="BN119" s="10"/>
      <c r="CU119" s="4"/>
      <c r="CV119" s="4"/>
      <c r="CW119" s="4"/>
      <c r="EI119" s="4"/>
      <c r="EJ119" s="4"/>
      <c r="EK119" s="4"/>
      <c r="EL119" s="4"/>
      <c r="EM119" s="4"/>
      <c r="EN119" s="4"/>
      <c r="EO119" s="4"/>
    </row>
    <row r="120" spans="2:16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4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 t="str">
        <f t="shared" si="217"/>
        <v/>
      </c>
      <c r="BN120" s="10"/>
      <c r="CU120" s="4"/>
      <c r="CV120" s="4"/>
      <c r="CW120" s="4"/>
      <c r="EI120" s="4"/>
      <c r="EJ120" s="4"/>
      <c r="EK120" s="4"/>
      <c r="EL120" s="4"/>
      <c r="EM120" s="4"/>
      <c r="EN120" s="4"/>
      <c r="EO120" s="4"/>
    </row>
    <row r="121" spans="2:16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J121" s="4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 t="str">
        <f t="shared" si="217"/>
        <v/>
      </c>
      <c r="BN121" s="10"/>
      <c r="CU121" s="4"/>
      <c r="CV121" s="4"/>
      <c r="CW121" s="4"/>
      <c r="EI121" s="4"/>
      <c r="EJ121" s="4"/>
      <c r="EK121" s="4"/>
      <c r="EL121" s="4"/>
      <c r="EM121" s="4"/>
      <c r="EN121" s="4"/>
      <c r="EO121" s="4"/>
    </row>
    <row r="122" spans="2:16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J122" s="4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 t="str">
        <f t="shared" si="217"/>
        <v/>
      </c>
      <c r="BN122" s="10"/>
      <c r="CU122" s="4"/>
      <c r="CV122" s="4"/>
      <c r="CW122" s="4"/>
      <c r="EI122" s="4"/>
      <c r="EJ122" s="4"/>
      <c r="EK122" s="4"/>
      <c r="EL122" s="4"/>
      <c r="EM122" s="4"/>
      <c r="EN122" s="4"/>
      <c r="EO122" s="4"/>
    </row>
    <row r="123" spans="2:16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J123" s="4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 t="str">
        <f t="shared" si="217"/>
        <v/>
      </c>
      <c r="BN123" s="10"/>
      <c r="CU123" s="4"/>
      <c r="CV123" s="4"/>
      <c r="CW123" s="4"/>
      <c r="EI123" s="4"/>
      <c r="EJ123" s="4"/>
      <c r="EK123" s="4"/>
      <c r="EL123" s="4"/>
      <c r="EM123" s="4"/>
      <c r="EN123" s="4"/>
      <c r="EO123" s="4"/>
    </row>
    <row r="124" spans="2:16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J124" s="4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 t="str">
        <f t="shared" ref="BL124:BL125" si="218">IF(AJ124=0,"",AJ124/$C124)</f>
        <v/>
      </c>
      <c r="BN124" s="10"/>
      <c r="CU124" s="4"/>
      <c r="CV124" s="4"/>
      <c r="CW124" s="4"/>
      <c r="EI124" s="4"/>
      <c r="EJ124" s="4"/>
      <c r="EK124" s="4"/>
      <c r="EL124" s="4"/>
      <c r="EM124" s="4"/>
      <c r="EN124" s="4"/>
      <c r="EO124" s="4"/>
    </row>
    <row r="125" spans="2:16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J125" s="4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 t="str">
        <f t="shared" si="218"/>
        <v/>
      </c>
      <c r="BN125" s="10"/>
      <c r="CU125" s="4"/>
      <c r="CV125" s="4"/>
      <c r="CW125" s="4"/>
      <c r="EI125" s="4"/>
      <c r="EJ125" s="4"/>
      <c r="EK125" s="4"/>
      <c r="EL125" s="4"/>
      <c r="EM125" s="4"/>
      <c r="EN125" s="4"/>
      <c r="EO125" s="4"/>
    </row>
    <row r="126" spans="2:16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J126" s="4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 t="str">
        <f t="shared" ref="BL126:BL127" si="219">IF(AJ126=0,"",AJ126/$C126)</f>
        <v/>
      </c>
      <c r="BN126" s="10"/>
      <c r="CU126" s="4"/>
      <c r="CV126" s="4"/>
      <c r="CW126" s="4"/>
      <c r="EI126" s="4"/>
      <c r="EJ126" s="4"/>
      <c r="EK126" s="4"/>
      <c r="EL126" s="4"/>
      <c r="EM126" s="4"/>
      <c r="EN126" s="4"/>
      <c r="EO126" s="4"/>
    </row>
    <row r="127" spans="2:16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J127" s="4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 t="str">
        <f t="shared" si="219"/>
        <v/>
      </c>
      <c r="BN127" s="10"/>
      <c r="CU127" s="4"/>
      <c r="CV127" s="4"/>
      <c r="CW127" s="4"/>
      <c r="EI127" s="4"/>
      <c r="EJ127" s="4"/>
      <c r="EK127" s="4"/>
      <c r="EL127" s="4"/>
      <c r="EM127" s="4"/>
      <c r="EN127" s="4"/>
      <c r="EO127" s="4"/>
    </row>
    <row r="128" spans="2:16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J128" s="4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 t="str">
        <f t="shared" ref="BL128:BL129" si="220">IF(AJ128=0,"",AJ128/$C128)</f>
        <v/>
      </c>
      <c r="BN128" s="10"/>
      <c r="CU128" s="4"/>
      <c r="CV128" s="4"/>
      <c r="CW128" s="4"/>
      <c r="EI128" s="4"/>
      <c r="EJ128" s="4"/>
      <c r="EK128" s="4"/>
      <c r="EL128" s="4"/>
      <c r="EM128" s="4"/>
      <c r="EN128" s="4"/>
      <c r="EO128" s="4"/>
    </row>
    <row r="129" spans="2:14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J129" s="4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 t="str">
        <f t="shared" si="220"/>
        <v/>
      </c>
      <c r="BN129" s="10"/>
      <c r="CU129" s="4"/>
      <c r="CV129" s="4"/>
      <c r="CW129" s="4"/>
      <c r="EI129" s="4"/>
      <c r="EJ129" s="4"/>
      <c r="EK129" s="4"/>
      <c r="EL129" s="4"/>
      <c r="EM129" s="4"/>
      <c r="EN129" s="4"/>
      <c r="EO129" s="4"/>
    </row>
    <row r="130" spans="2:14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J130" s="4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 t="str">
        <f t="shared" ref="BL130:BL132" si="221">IF(AJ130=0,"",AJ130/$C130)</f>
        <v/>
      </c>
      <c r="BN130" s="10"/>
      <c r="CU130" s="4"/>
      <c r="CV130" s="4"/>
      <c r="CW130" s="4"/>
      <c r="EI130" s="4"/>
      <c r="EJ130" s="4"/>
      <c r="EK130" s="4"/>
      <c r="EL130" s="4"/>
      <c r="EM130" s="4"/>
      <c r="EN130" s="4"/>
      <c r="EO130" s="4"/>
    </row>
    <row r="131" spans="2:14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J131" s="4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N131" s="10"/>
      <c r="CU131" s="4"/>
      <c r="CV131" s="4"/>
      <c r="CW131" s="4"/>
      <c r="EI131" s="4"/>
      <c r="EJ131" s="4"/>
      <c r="EK131" s="4"/>
      <c r="EL131" s="4"/>
      <c r="EM131" s="4"/>
      <c r="EN131" s="4"/>
      <c r="EO131" s="4"/>
    </row>
    <row r="132" spans="2:14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J132" s="4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 t="str">
        <f t="shared" si="221"/>
        <v/>
      </c>
      <c r="BN132" s="10"/>
      <c r="CU132" s="4"/>
      <c r="CV132" s="4"/>
      <c r="CW132" s="4"/>
      <c r="EI132" s="4"/>
      <c r="EJ132" s="4"/>
      <c r="EK132" s="4"/>
      <c r="EL132" s="4"/>
      <c r="EM132" s="4"/>
      <c r="EN132" s="4"/>
      <c r="EO132" s="4"/>
    </row>
    <row r="133" spans="2:145">
      <c r="C133" s="4"/>
      <c r="AJ133" s="4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 t="str">
        <f t="shared" si="217"/>
        <v/>
      </c>
      <c r="BN133" s="10"/>
      <c r="BO133" s="4"/>
      <c r="BP133" s="4"/>
      <c r="BQ133" s="4"/>
      <c r="BR133" s="4"/>
      <c r="BS133" s="4"/>
      <c r="BT133" s="4"/>
      <c r="BU133" s="4"/>
      <c r="BV133" s="4"/>
      <c r="BW133" s="4"/>
      <c r="CU133" s="4"/>
      <c r="CV133" s="4"/>
      <c r="CW133" s="4"/>
      <c r="EI133" s="4"/>
      <c r="EJ133" s="4"/>
      <c r="EK133" s="4"/>
      <c r="EL133" s="4"/>
      <c r="EM133" s="4"/>
      <c r="EN133" s="4"/>
      <c r="EO133" s="4"/>
    </row>
    <row r="134" spans="2:145">
      <c r="BN134" s="10"/>
      <c r="BO134" s="4"/>
      <c r="BP134" s="4"/>
      <c r="BQ134" s="4"/>
      <c r="BR134" s="4"/>
      <c r="BS134" s="4"/>
      <c r="BT134" s="4"/>
      <c r="BU134" s="4"/>
      <c r="BV134" s="4"/>
      <c r="BW134" s="4"/>
      <c r="CU134" s="4"/>
      <c r="CV134" s="4"/>
      <c r="CW134" s="4"/>
      <c r="EI134" s="4"/>
      <c r="EJ134" s="4"/>
      <c r="EK134" s="4"/>
      <c r="EL134" s="4"/>
      <c r="EM134" s="4"/>
      <c r="EN134" s="4"/>
      <c r="EO134" s="4"/>
    </row>
    <row r="135" spans="2:145">
      <c r="BN135" s="10"/>
      <c r="BO135" s="4"/>
      <c r="BP135" s="4"/>
      <c r="BQ135" s="4"/>
      <c r="BR135" s="4"/>
      <c r="BS135" s="4"/>
      <c r="BT135" s="4"/>
      <c r="BU135" s="4"/>
      <c r="BV135" s="4"/>
      <c r="BW135" s="4"/>
      <c r="CU135" s="4"/>
      <c r="CV135" s="4"/>
      <c r="CW135" s="4"/>
      <c r="EI135" s="4"/>
      <c r="EJ135" s="4"/>
      <c r="EK135" s="4"/>
      <c r="EL135" s="4"/>
      <c r="EM135" s="4"/>
      <c r="EN135" s="4"/>
      <c r="EO135" s="4"/>
    </row>
    <row r="136" spans="2:145">
      <c r="BN136" s="10"/>
      <c r="BO136" s="4"/>
      <c r="BP136" s="4"/>
      <c r="BQ136" s="4"/>
      <c r="BR136" s="4"/>
      <c r="BS136" s="4"/>
      <c r="BT136" s="4"/>
      <c r="BU136" s="4"/>
      <c r="BV136" s="4"/>
      <c r="BW136" s="4"/>
      <c r="CU136" s="4"/>
      <c r="CV136" s="4"/>
      <c r="CW136" s="4"/>
      <c r="EI136" s="4"/>
      <c r="EJ136" s="4"/>
      <c r="EK136" s="4"/>
      <c r="EL136" s="4"/>
      <c r="EM136" s="4"/>
      <c r="EN136" s="4"/>
      <c r="EO136" s="4"/>
    </row>
    <row r="137" spans="2:145">
      <c r="BN137" s="10"/>
      <c r="BO137" s="4"/>
      <c r="BP137" s="4"/>
      <c r="BQ137" s="4"/>
      <c r="BR137" s="4"/>
      <c r="BS137" s="4"/>
      <c r="BT137" s="4"/>
      <c r="BU137" s="4"/>
      <c r="BV137" s="4"/>
      <c r="BW137" s="4"/>
      <c r="CU137" s="4"/>
      <c r="CV137" s="4"/>
      <c r="CW137" s="4"/>
      <c r="EI137" s="4"/>
      <c r="EJ137" s="4"/>
      <c r="EK137" s="4"/>
      <c r="EL137" s="4"/>
      <c r="EM137" s="4"/>
      <c r="EN137" s="4"/>
      <c r="EO137" s="4"/>
    </row>
    <row r="138" spans="2:145">
      <c r="BN138" s="10"/>
      <c r="BO138" s="4"/>
      <c r="BP138" s="4"/>
      <c r="BQ138" s="4"/>
      <c r="BR138" s="4"/>
      <c r="BS138" s="4"/>
      <c r="BT138" s="4"/>
      <c r="BU138" s="4"/>
      <c r="BV138" s="4"/>
      <c r="BW138" s="4"/>
      <c r="CU138" s="4"/>
      <c r="CV138" s="4"/>
      <c r="CW138" s="4"/>
    </row>
    <row r="139" spans="2:145">
      <c r="BN139" s="10"/>
      <c r="BO139" s="4"/>
      <c r="BP139" s="4"/>
      <c r="BQ139" s="4"/>
      <c r="BR139" s="4"/>
      <c r="BS139" s="4"/>
      <c r="BT139" s="4"/>
      <c r="BU139" s="4"/>
      <c r="BV139" s="4"/>
      <c r="BW139" s="4"/>
      <c r="CU139" s="4"/>
      <c r="CV139" s="4"/>
      <c r="CW139" s="4"/>
    </row>
    <row r="140" spans="2:145">
      <c r="BN140" s="10"/>
      <c r="BO140" s="4"/>
      <c r="BP140" s="4"/>
      <c r="BQ140" s="4"/>
      <c r="BR140" s="4"/>
      <c r="BS140" s="4"/>
      <c r="BT140" s="4"/>
      <c r="BU140" s="4"/>
      <c r="BV140" s="4"/>
      <c r="BW140" s="4"/>
      <c r="CU140" s="4"/>
      <c r="CV140" s="4"/>
      <c r="CW140" s="4"/>
    </row>
    <row r="141" spans="2:145">
      <c r="BN141" s="10"/>
      <c r="BO141" s="4"/>
      <c r="BP141" s="4"/>
      <c r="BQ141" s="4"/>
      <c r="BR141" s="4"/>
      <c r="BS141" s="4"/>
      <c r="BT141" s="4"/>
      <c r="BU141" s="4"/>
      <c r="BV141" s="4"/>
      <c r="BW141" s="4"/>
      <c r="CU141" s="4"/>
      <c r="CV141" s="4"/>
      <c r="CW141" s="4"/>
    </row>
    <row r="142" spans="2:145">
      <c r="BN142" s="10"/>
      <c r="BO142" s="4"/>
      <c r="BP142" s="4"/>
      <c r="BQ142" s="4"/>
      <c r="BR142" s="4"/>
      <c r="BS142" s="4"/>
      <c r="BT142" s="4"/>
      <c r="BU142" s="4"/>
      <c r="BV142" s="4"/>
      <c r="BW142" s="4"/>
      <c r="CU142" s="4"/>
      <c r="CV142" s="4"/>
      <c r="CW142" s="4"/>
    </row>
    <row r="143" spans="2:145">
      <c r="BN143" s="10"/>
      <c r="BO143" s="4"/>
      <c r="BP143" s="4"/>
      <c r="BQ143" s="4"/>
      <c r="BR143" s="4"/>
      <c r="BS143" s="4"/>
      <c r="BT143" s="4"/>
      <c r="BU143" s="4"/>
      <c r="BV143" s="4"/>
      <c r="BW143" s="4"/>
      <c r="CU143" s="4"/>
      <c r="CV143" s="4"/>
      <c r="CW143" s="4"/>
    </row>
    <row r="144" spans="2:145">
      <c r="BN144" s="10"/>
      <c r="CU144" s="4"/>
      <c r="CV144" s="4"/>
      <c r="CW144" s="4"/>
    </row>
    <row r="145" spans="66:101">
      <c r="BN145" s="10"/>
      <c r="CU145" s="4"/>
      <c r="CV145" s="4"/>
      <c r="CW145" s="4"/>
    </row>
    <row r="146" spans="66:101">
      <c r="BN146" s="10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66:101">
      <c r="BN147" s="10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66:101">
      <c r="BN148" s="10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66:101">
      <c r="BN149" s="10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66:101">
      <c r="BN150" s="10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66:101">
      <c r="BN151" s="10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66:101">
      <c r="BN152" s="10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66:101">
      <c r="BN153" s="10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66:101">
      <c r="BN154" s="10"/>
      <c r="BO154" s="4"/>
      <c r="BP154" s="4"/>
      <c r="BQ154" s="4"/>
      <c r="BR154" s="4"/>
      <c r="BS154" s="4"/>
      <c r="BT154" s="4"/>
      <c r="BU154" s="4"/>
      <c r="BV154" s="4"/>
      <c r="BW154" s="4"/>
    </row>
    <row r="155" spans="66:101">
      <c r="BN155" s="10"/>
      <c r="BO155" s="4"/>
      <c r="BP155" s="4"/>
      <c r="BQ155" s="4"/>
      <c r="BR155" s="4"/>
      <c r="BS155" s="4"/>
      <c r="BT155" s="4"/>
      <c r="BU155" s="4"/>
      <c r="BV155" s="4"/>
      <c r="BW155" s="4"/>
    </row>
    <row r="156" spans="66:101">
      <c r="BN156" s="10"/>
      <c r="BO156" s="4"/>
      <c r="BP156" s="4"/>
      <c r="BQ156" s="4"/>
      <c r="BR156" s="4"/>
      <c r="BS156" s="4"/>
      <c r="BT156" s="4"/>
      <c r="BU156" s="4"/>
      <c r="BV156" s="4"/>
      <c r="BW156" s="4"/>
    </row>
    <row r="157" spans="66:101">
      <c r="BN157" s="10"/>
    </row>
    <row r="158" spans="66:101">
      <c r="BN158" s="10"/>
    </row>
    <row r="159" spans="66:101">
      <c r="BN159" s="10"/>
    </row>
    <row r="160" spans="66:101">
      <c r="BN160" s="10"/>
    </row>
    <row r="161" spans="66:66">
      <c r="BN161" s="10"/>
    </row>
    <row r="162" spans="66:66">
      <c r="BN162" s="10"/>
    </row>
    <row r="163" spans="66:66">
      <c r="BN163" s="10"/>
    </row>
    <row r="164" spans="66:66">
      <c r="BN164" s="10"/>
    </row>
    <row r="165" spans="66:66">
      <c r="BN165" s="10"/>
    </row>
    <row r="166" spans="66:66">
      <c r="BN166" s="10"/>
    </row>
  </sheetData>
  <sortState xmlns:xlrd2="http://schemas.microsoft.com/office/spreadsheetml/2017/richdata2" ref="D144:D156">
    <sortCondition ref="D136"/>
  </sortState>
  <conditionalFormatting sqref="AL6:BL98 AL99:BK99">
    <cfRule type="cellIs" dxfId="1" priority="3" operator="greaterThan">
      <formula>$AS$103</formula>
    </cfRule>
  </conditionalFormatting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zoomScale="61" zoomScaleNormal="61" workbookViewId="0"/>
  </sheetViews>
  <sheetFormatPr defaultRowHeight="12.75"/>
  <sheetData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Q38"/>
  <sheetViews>
    <sheetView workbookViewId="0">
      <selection activeCell="B1" sqref="B1"/>
    </sheetView>
  </sheetViews>
  <sheetFormatPr defaultRowHeight="12.75"/>
  <cols>
    <col min="3" max="3" width="11.53125" customWidth="1"/>
  </cols>
  <sheetData>
    <row r="1" spans="2:17">
      <c r="B1" t="s">
        <v>166</v>
      </c>
    </row>
    <row r="2" spans="2:17">
      <c r="B2" t="s">
        <v>167</v>
      </c>
    </row>
    <row r="4" spans="2:17" ht="13.5" thickBot="1">
      <c r="B4" s="2" t="s">
        <v>82</v>
      </c>
      <c r="C4" s="37" t="s">
        <v>10</v>
      </c>
      <c r="D4" s="6" t="s">
        <v>8</v>
      </c>
      <c r="E4" s="6" t="s">
        <v>1</v>
      </c>
      <c r="F4" s="6" t="s">
        <v>2</v>
      </c>
      <c r="G4" s="6" t="s">
        <v>3</v>
      </c>
      <c r="H4" s="6" t="s">
        <v>4</v>
      </c>
      <c r="I4" s="22" t="s">
        <v>5</v>
      </c>
      <c r="J4" s="22"/>
      <c r="K4" s="22"/>
      <c r="L4" s="6" t="s">
        <v>1</v>
      </c>
      <c r="M4" s="6" t="s">
        <v>2</v>
      </c>
      <c r="N4" s="6" t="s">
        <v>3</v>
      </c>
      <c r="O4" s="6" t="s">
        <v>4</v>
      </c>
      <c r="P4" s="22" t="s">
        <v>5</v>
      </c>
    </row>
    <row r="5" spans="2:17">
      <c r="B5">
        <v>2018</v>
      </c>
      <c r="C5" s="4" t="s">
        <v>11</v>
      </c>
      <c r="D5" s="4">
        <v>1189</v>
      </c>
      <c r="E5" s="4">
        <v>36</v>
      </c>
      <c r="F5" s="4">
        <v>7</v>
      </c>
      <c r="G5" s="4">
        <v>30</v>
      </c>
      <c r="H5" s="4">
        <v>5</v>
      </c>
      <c r="I5" s="4">
        <v>30</v>
      </c>
      <c r="J5" s="4">
        <f>SUM(E5:I5)</f>
        <v>108</v>
      </c>
      <c r="L5" s="7">
        <v>3.0277544154751892E-2</v>
      </c>
      <c r="M5" s="7">
        <v>5.8873002523128683E-3</v>
      </c>
      <c r="N5" s="7">
        <v>2.5231286795626577E-2</v>
      </c>
      <c r="O5" s="7">
        <v>4.2052144659377629E-3</v>
      </c>
      <c r="P5" s="7">
        <v>2.5231286795626577E-2</v>
      </c>
      <c r="Q5" s="7">
        <f>IF(J5=0,"",J5/$D5)</f>
        <v>9.0832632464255672E-2</v>
      </c>
    </row>
    <row r="6" spans="2:17">
      <c r="B6">
        <v>2018</v>
      </c>
      <c r="C6" s="4" t="s">
        <v>141</v>
      </c>
      <c r="D6" s="4">
        <v>80</v>
      </c>
      <c r="E6" s="4"/>
      <c r="F6" s="4">
        <v>1</v>
      </c>
      <c r="G6" s="4">
        <v>2</v>
      </c>
      <c r="H6" s="4"/>
      <c r="I6" s="4">
        <v>2</v>
      </c>
      <c r="J6" s="4">
        <f>SUM(E6:I6)</f>
        <v>5</v>
      </c>
      <c r="L6" s="7" t="s">
        <v>165</v>
      </c>
      <c r="M6" s="7">
        <v>1.2500000000000001E-2</v>
      </c>
      <c r="N6" s="7">
        <v>2.5000000000000001E-2</v>
      </c>
      <c r="O6" s="7" t="s">
        <v>165</v>
      </c>
      <c r="P6" s="7">
        <v>2.5000000000000001E-2</v>
      </c>
      <c r="Q6" s="7">
        <f>IF(J6=0,"",J6/$D6)</f>
        <v>6.25E-2</v>
      </c>
    </row>
    <row r="7" spans="2:17">
      <c r="B7">
        <v>2018</v>
      </c>
      <c r="C7" s="4" t="s">
        <v>12</v>
      </c>
      <c r="D7" s="4">
        <v>584</v>
      </c>
      <c r="E7" s="4">
        <v>12</v>
      </c>
      <c r="F7" s="4">
        <v>7</v>
      </c>
      <c r="G7" s="4">
        <v>12</v>
      </c>
      <c r="H7" s="4">
        <v>3</v>
      </c>
      <c r="I7" s="4">
        <v>2</v>
      </c>
      <c r="J7" s="4">
        <f>SUM(E7:I7)</f>
        <v>36</v>
      </c>
      <c r="L7" s="7">
        <v>2.0547945205479451E-2</v>
      </c>
      <c r="M7" s="7">
        <v>1.1986301369863013E-2</v>
      </c>
      <c r="N7" s="7">
        <v>2.0547945205479451E-2</v>
      </c>
      <c r="O7" s="7">
        <v>5.1369863013698627E-3</v>
      </c>
      <c r="P7" s="7">
        <v>3.4246575342465752E-3</v>
      </c>
      <c r="Q7" s="7">
        <f>IF(J7=0,"",J7/$D7)</f>
        <v>6.1643835616438353E-2</v>
      </c>
    </row>
    <row r="8" spans="2:17">
      <c r="B8">
        <v>2018</v>
      </c>
      <c r="C8" s="4" t="s">
        <v>155</v>
      </c>
      <c r="D8" s="4">
        <v>72</v>
      </c>
      <c r="E8" s="4"/>
      <c r="F8" s="4">
        <v>1</v>
      </c>
      <c r="G8" s="4">
        <v>2</v>
      </c>
      <c r="H8" s="4"/>
      <c r="I8" s="4">
        <v>1</v>
      </c>
      <c r="J8" s="4">
        <f>SUM(E8:I8)</f>
        <v>4</v>
      </c>
      <c r="L8" s="7" t="s">
        <v>165</v>
      </c>
      <c r="M8" s="7">
        <v>1.3888888888888888E-2</v>
      </c>
      <c r="N8" s="7">
        <v>2.7777777777777776E-2</v>
      </c>
      <c r="O8" s="7" t="s">
        <v>165</v>
      </c>
      <c r="P8" s="7">
        <v>1.3888888888888888E-2</v>
      </c>
      <c r="Q8" s="7">
        <f>IF(J8=0,"",J8/$D8)</f>
        <v>5.5555555555555552E-2</v>
      </c>
    </row>
    <row r="9" spans="2:17">
      <c r="B9">
        <v>2018</v>
      </c>
      <c r="C9" s="4" t="s">
        <v>140</v>
      </c>
      <c r="D9" s="4">
        <v>114</v>
      </c>
      <c r="E9" s="4">
        <v>1</v>
      </c>
      <c r="F9" s="4"/>
      <c r="G9" s="4">
        <v>3</v>
      </c>
      <c r="H9" s="4"/>
      <c r="I9" s="4">
        <v>2</v>
      </c>
      <c r="J9" s="4">
        <f>SUM(E9:I9)</f>
        <v>6</v>
      </c>
      <c r="L9" s="7">
        <v>8.771929824561403E-3</v>
      </c>
      <c r="M9" s="7" t="s">
        <v>165</v>
      </c>
      <c r="N9" s="7">
        <v>2.6315789473684209E-2</v>
      </c>
      <c r="O9" s="7" t="s">
        <v>165</v>
      </c>
      <c r="P9" s="7">
        <v>1.7543859649122806E-2</v>
      </c>
      <c r="Q9" s="7">
        <f>IF(J9=0,"",J9/$D9)</f>
        <v>5.2631578947368418E-2</v>
      </c>
    </row>
    <row r="10" spans="2:17">
      <c r="C10" s="4"/>
      <c r="D10" s="4"/>
      <c r="E10" s="4"/>
      <c r="F10" s="4"/>
      <c r="G10" s="4"/>
      <c r="H10" s="4"/>
      <c r="I10" s="4"/>
      <c r="J10" s="4"/>
      <c r="L10" s="7"/>
      <c r="M10" s="7"/>
      <c r="N10" s="7"/>
      <c r="O10" s="7"/>
      <c r="P10" s="7"/>
      <c r="Q10" s="7"/>
    </row>
    <row r="11" spans="2:17">
      <c r="B11">
        <v>2018</v>
      </c>
      <c r="C11" s="4" t="s">
        <v>124</v>
      </c>
      <c r="D11" s="4">
        <v>444</v>
      </c>
      <c r="E11" s="4">
        <v>4</v>
      </c>
      <c r="F11" s="4">
        <v>2</v>
      </c>
      <c r="G11" s="4">
        <v>6</v>
      </c>
      <c r="H11" s="4"/>
      <c r="I11" s="4">
        <v>4</v>
      </c>
      <c r="J11" s="4">
        <f t="shared" ref="J11:J18" si="0">SUM(E11:I11)</f>
        <v>16</v>
      </c>
      <c r="L11" s="7">
        <v>9.0090090090090089E-3</v>
      </c>
      <c r="M11" s="7">
        <v>4.5045045045045045E-3</v>
      </c>
      <c r="N11" s="7">
        <v>1.3513513513513514E-2</v>
      </c>
      <c r="O11" s="7" t="s">
        <v>165</v>
      </c>
      <c r="P11" s="7">
        <v>9.0090090090090089E-3</v>
      </c>
      <c r="Q11" s="7">
        <f t="shared" ref="Q11:Q18" si="1">IF(J11=0,"",J11/$D11)</f>
        <v>3.6036036036036036E-2</v>
      </c>
    </row>
    <row r="12" spans="2:17" ht="13.15">
      <c r="B12">
        <v>2018</v>
      </c>
      <c r="C12" s="4" t="s">
        <v>17</v>
      </c>
      <c r="D12" s="4">
        <v>548</v>
      </c>
      <c r="E12" s="4">
        <v>5</v>
      </c>
      <c r="F12" s="4">
        <v>3</v>
      </c>
      <c r="G12" s="4">
        <v>7</v>
      </c>
      <c r="H12" s="4">
        <v>2</v>
      </c>
      <c r="I12" s="4">
        <v>1</v>
      </c>
      <c r="J12" s="4">
        <f t="shared" si="0"/>
        <v>18</v>
      </c>
      <c r="K12" s="22"/>
      <c r="L12" s="7">
        <v>9.1240875912408752E-3</v>
      </c>
      <c r="M12" s="7">
        <v>5.4744525547445258E-3</v>
      </c>
      <c r="N12" s="7">
        <v>1.2773722627737226E-2</v>
      </c>
      <c r="O12" s="7">
        <v>3.6496350364963502E-3</v>
      </c>
      <c r="P12" s="7">
        <v>1.8248175182481751E-3</v>
      </c>
      <c r="Q12" s="7">
        <f t="shared" si="1"/>
        <v>3.2846715328467155E-2</v>
      </c>
    </row>
    <row r="13" spans="2:17">
      <c r="B13">
        <v>2018</v>
      </c>
      <c r="C13" s="4" t="s">
        <v>16</v>
      </c>
      <c r="D13" s="4">
        <v>3496</v>
      </c>
      <c r="E13" s="4">
        <v>6</v>
      </c>
      <c r="F13" s="4">
        <v>25</v>
      </c>
      <c r="G13" s="4">
        <v>43</v>
      </c>
      <c r="H13" s="4">
        <v>1</v>
      </c>
      <c r="I13" s="4">
        <v>29</v>
      </c>
      <c r="J13" s="4">
        <f t="shared" si="0"/>
        <v>104</v>
      </c>
      <c r="L13" s="7">
        <v>1.7162471395881006E-3</v>
      </c>
      <c r="M13" s="7">
        <v>7.1510297482837533E-3</v>
      </c>
      <c r="N13" s="7">
        <v>1.2299771167048055E-2</v>
      </c>
      <c r="O13" s="7">
        <v>2.8604118993135012E-4</v>
      </c>
      <c r="P13" s="7">
        <v>8.2951945080091526E-3</v>
      </c>
      <c r="Q13" s="7">
        <f t="shared" si="1"/>
        <v>2.9748283752860413E-2</v>
      </c>
    </row>
    <row r="14" spans="2:17">
      <c r="B14">
        <v>2018</v>
      </c>
      <c r="C14" s="4" t="s">
        <v>25</v>
      </c>
      <c r="D14" s="4">
        <v>999</v>
      </c>
      <c r="E14" s="4">
        <v>3</v>
      </c>
      <c r="F14" s="4">
        <v>6</v>
      </c>
      <c r="G14" s="4">
        <v>9</v>
      </c>
      <c r="H14" s="4">
        <v>2</v>
      </c>
      <c r="I14" s="4">
        <v>5</v>
      </c>
      <c r="J14" s="4">
        <f t="shared" si="0"/>
        <v>25</v>
      </c>
      <c r="L14" s="7">
        <v>3.003003003003003E-3</v>
      </c>
      <c r="M14" s="7">
        <v>6.006006006006006E-3</v>
      </c>
      <c r="N14" s="7">
        <v>9.0090090090090089E-3</v>
      </c>
      <c r="O14" s="7">
        <v>2.002002002002002E-3</v>
      </c>
      <c r="P14" s="7">
        <v>5.005005005005005E-3</v>
      </c>
      <c r="Q14" s="7">
        <f t="shared" si="1"/>
        <v>2.5025025025025027E-2</v>
      </c>
    </row>
    <row r="15" spans="2:17">
      <c r="B15">
        <v>2018</v>
      </c>
      <c r="C15" s="4" t="s">
        <v>125</v>
      </c>
      <c r="D15" s="4">
        <v>846</v>
      </c>
      <c r="E15" s="4">
        <v>4</v>
      </c>
      <c r="F15" s="4">
        <v>4</v>
      </c>
      <c r="G15" s="4">
        <v>6</v>
      </c>
      <c r="H15" s="4">
        <v>1</v>
      </c>
      <c r="I15" s="4">
        <v>5</v>
      </c>
      <c r="J15" s="4">
        <f t="shared" si="0"/>
        <v>20</v>
      </c>
      <c r="L15" s="7">
        <v>4.7281323877068557E-3</v>
      </c>
      <c r="M15" s="7">
        <v>4.7281323877068557E-3</v>
      </c>
      <c r="N15" s="7">
        <v>7.0921985815602835E-3</v>
      </c>
      <c r="O15" s="7">
        <v>1.1820330969267139E-3</v>
      </c>
      <c r="P15" s="7">
        <v>5.9101654846335696E-3</v>
      </c>
      <c r="Q15" s="7">
        <f t="shared" si="1"/>
        <v>2.3640661938534278E-2</v>
      </c>
    </row>
    <row r="16" spans="2:17">
      <c r="B16">
        <v>2018</v>
      </c>
      <c r="C16" s="4" t="s">
        <v>132</v>
      </c>
      <c r="D16" s="4">
        <v>300</v>
      </c>
      <c r="E16" s="4">
        <v>3</v>
      </c>
      <c r="F16" s="4">
        <v>2</v>
      </c>
      <c r="G16" s="4"/>
      <c r="H16" s="4">
        <v>1</v>
      </c>
      <c r="I16" s="4">
        <v>1</v>
      </c>
      <c r="J16" s="4">
        <f t="shared" si="0"/>
        <v>7</v>
      </c>
      <c r="L16" s="7">
        <v>0.01</v>
      </c>
      <c r="M16" s="7">
        <v>6.6666666666666671E-3</v>
      </c>
      <c r="N16" s="7" t="s">
        <v>165</v>
      </c>
      <c r="O16" s="7">
        <v>3.3333333333333335E-3</v>
      </c>
      <c r="P16" s="7">
        <v>3.3333333333333335E-3</v>
      </c>
      <c r="Q16" s="7">
        <f t="shared" si="1"/>
        <v>2.3333333333333334E-2</v>
      </c>
    </row>
    <row r="17" spans="2:17">
      <c r="B17">
        <v>2018</v>
      </c>
      <c r="C17" s="4" t="s">
        <v>24</v>
      </c>
      <c r="D17" s="4">
        <v>1038</v>
      </c>
      <c r="E17" s="4">
        <v>1</v>
      </c>
      <c r="F17" s="4">
        <v>3</v>
      </c>
      <c r="G17" s="4">
        <v>11</v>
      </c>
      <c r="H17" s="4">
        <v>1</v>
      </c>
      <c r="I17" s="4">
        <v>6</v>
      </c>
      <c r="J17" s="4">
        <f t="shared" si="0"/>
        <v>22</v>
      </c>
      <c r="K17" s="4"/>
      <c r="L17" s="7">
        <v>9.6339113680154141E-4</v>
      </c>
      <c r="M17" s="7">
        <v>2.8901734104046241E-3</v>
      </c>
      <c r="N17" s="7">
        <v>1.0597302504816955E-2</v>
      </c>
      <c r="O17" s="7">
        <v>9.6339113680154141E-4</v>
      </c>
      <c r="P17" s="7">
        <v>5.7803468208092483E-3</v>
      </c>
      <c r="Q17" s="7">
        <f t="shared" si="1"/>
        <v>2.119460500963391E-2</v>
      </c>
    </row>
    <row r="18" spans="2:17">
      <c r="B18">
        <v>2018</v>
      </c>
      <c r="C18" s="4" t="s">
        <v>129</v>
      </c>
      <c r="D18" s="4">
        <v>300</v>
      </c>
      <c r="E18" s="4"/>
      <c r="F18" s="4">
        <v>2</v>
      </c>
      <c r="G18" s="4">
        <v>2</v>
      </c>
      <c r="H18" s="4">
        <v>1</v>
      </c>
      <c r="I18" s="4">
        <v>1</v>
      </c>
      <c r="J18" s="4">
        <f t="shared" si="0"/>
        <v>6</v>
      </c>
      <c r="L18" s="7" t="s">
        <v>165</v>
      </c>
      <c r="M18" s="7">
        <v>6.6666666666666671E-3</v>
      </c>
      <c r="N18" s="7">
        <v>6.6666666666666671E-3</v>
      </c>
      <c r="O18" s="7">
        <v>3.3333333333333335E-3</v>
      </c>
      <c r="P18" s="7">
        <v>3.3333333333333335E-3</v>
      </c>
      <c r="Q18" s="7">
        <f t="shared" si="1"/>
        <v>0.02</v>
      </c>
    </row>
    <row r="19" spans="2:17">
      <c r="C19" s="4"/>
      <c r="D19" s="4"/>
      <c r="E19" s="4"/>
      <c r="F19" s="4"/>
      <c r="G19" s="4"/>
      <c r="H19" s="4"/>
      <c r="I19" s="4"/>
      <c r="J19" s="4"/>
      <c r="L19" s="7"/>
      <c r="M19" s="7"/>
      <c r="N19" s="7"/>
      <c r="O19" s="7"/>
      <c r="P19" s="7"/>
      <c r="Q19" s="7"/>
    </row>
    <row r="20" spans="2:17">
      <c r="B20">
        <v>2018</v>
      </c>
      <c r="C20" s="4" t="s">
        <v>130</v>
      </c>
      <c r="D20" s="4">
        <v>501</v>
      </c>
      <c r="E20" s="4"/>
      <c r="F20" s="4"/>
      <c r="G20" s="4">
        <v>6</v>
      </c>
      <c r="H20" s="4"/>
      <c r="I20" s="4">
        <v>3</v>
      </c>
      <c r="J20" s="4">
        <f t="shared" ref="J20:J31" si="2">SUM(E20:I20)</f>
        <v>9</v>
      </c>
      <c r="L20" s="7" t="s">
        <v>165</v>
      </c>
      <c r="M20" s="7" t="s">
        <v>165</v>
      </c>
      <c r="N20" s="7">
        <v>1.1976047904191617E-2</v>
      </c>
      <c r="O20" s="7" t="s">
        <v>165</v>
      </c>
      <c r="P20" s="7">
        <v>5.9880239520958087E-3</v>
      </c>
      <c r="Q20" s="7">
        <f t="shared" ref="Q20:Q31" si="3">IF(J20=0,"",J20/$D20)</f>
        <v>1.7964071856287425E-2</v>
      </c>
    </row>
    <row r="21" spans="2:17">
      <c r="B21">
        <v>2018</v>
      </c>
      <c r="C21" s="4" t="s">
        <v>142</v>
      </c>
      <c r="D21" s="4">
        <v>467</v>
      </c>
      <c r="E21" s="4">
        <v>2</v>
      </c>
      <c r="F21" s="4">
        <v>1</v>
      </c>
      <c r="G21" s="4">
        <v>3</v>
      </c>
      <c r="H21" s="4"/>
      <c r="I21" s="4">
        <v>2</v>
      </c>
      <c r="J21" s="4">
        <f t="shared" si="2"/>
        <v>8</v>
      </c>
      <c r="L21" s="7">
        <v>4.2826552462526769E-3</v>
      </c>
      <c r="M21" s="7">
        <v>2.1413276231263384E-3</v>
      </c>
      <c r="N21" s="7">
        <v>6.4239828693790149E-3</v>
      </c>
      <c r="O21" s="7" t="s">
        <v>165</v>
      </c>
      <c r="P21" s="7">
        <v>4.2826552462526769E-3</v>
      </c>
      <c r="Q21" s="7">
        <f t="shared" si="3"/>
        <v>1.7130620985010708E-2</v>
      </c>
    </row>
    <row r="22" spans="2:17">
      <c r="B22">
        <v>2018</v>
      </c>
      <c r="C22" s="4" t="s">
        <v>150</v>
      </c>
      <c r="D22" s="4">
        <v>1198</v>
      </c>
      <c r="E22" s="4"/>
      <c r="F22" s="4">
        <v>6</v>
      </c>
      <c r="G22" s="4">
        <v>5</v>
      </c>
      <c r="H22" s="4">
        <v>2</v>
      </c>
      <c r="I22" s="4">
        <v>6</v>
      </c>
      <c r="J22" s="4">
        <f t="shared" si="2"/>
        <v>19</v>
      </c>
      <c r="L22" s="7" t="s">
        <v>165</v>
      </c>
      <c r="M22" s="7">
        <v>5.008347245409015E-3</v>
      </c>
      <c r="N22" s="7">
        <v>4.1736227045075123E-3</v>
      </c>
      <c r="O22" s="7">
        <v>1.6694490818030051E-3</v>
      </c>
      <c r="P22" s="7">
        <v>5.008347245409015E-3</v>
      </c>
      <c r="Q22" s="7">
        <f t="shared" si="3"/>
        <v>1.5859766277128547E-2</v>
      </c>
    </row>
    <row r="23" spans="2:17">
      <c r="B23">
        <v>2018</v>
      </c>
      <c r="C23" s="4" t="s">
        <v>151</v>
      </c>
      <c r="D23" s="4">
        <v>600</v>
      </c>
      <c r="E23" s="4"/>
      <c r="F23" s="4">
        <v>2</v>
      </c>
      <c r="G23" s="4">
        <v>3</v>
      </c>
      <c r="H23" s="4"/>
      <c r="I23" s="4">
        <v>4</v>
      </c>
      <c r="J23" s="4">
        <f t="shared" si="2"/>
        <v>9</v>
      </c>
      <c r="L23" s="7" t="s">
        <v>165</v>
      </c>
      <c r="M23" s="7">
        <v>3.3333333333333335E-3</v>
      </c>
      <c r="N23" s="7">
        <v>5.0000000000000001E-3</v>
      </c>
      <c r="O23" s="7" t="s">
        <v>165</v>
      </c>
      <c r="P23" s="7">
        <v>6.6666666666666671E-3</v>
      </c>
      <c r="Q23" s="7">
        <f t="shared" si="3"/>
        <v>1.4999999999999999E-2</v>
      </c>
    </row>
    <row r="24" spans="2:17">
      <c r="B24">
        <v>2018</v>
      </c>
      <c r="C24" s="4" t="s">
        <v>126</v>
      </c>
      <c r="D24" s="4">
        <v>1113</v>
      </c>
      <c r="E24" s="4">
        <v>2</v>
      </c>
      <c r="F24" s="4">
        <v>4</v>
      </c>
      <c r="G24" s="4">
        <v>3</v>
      </c>
      <c r="H24" s="4">
        <v>1</v>
      </c>
      <c r="I24" s="4">
        <v>6</v>
      </c>
      <c r="J24" s="4">
        <f t="shared" si="2"/>
        <v>16</v>
      </c>
      <c r="L24" s="7">
        <v>1.7969451931716084E-3</v>
      </c>
      <c r="M24" s="7">
        <v>3.5938903863432167E-3</v>
      </c>
      <c r="N24" s="7">
        <v>2.6954177897574125E-3</v>
      </c>
      <c r="O24" s="7">
        <v>8.9847259658580418E-4</v>
      </c>
      <c r="P24" s="7">
        <v>5.3908355795148251E-3</v>
      </c>
      <c r="Q24" s="7">
        <f t="shared" si="3"/>
        <v>1.4375561545372867E-2</v>
      </c>
    </row>
    <row r="25" spans="2:17">
      <c r="B25">
        <v>2018</v>
      </c>
      <c r="C25" s="4" t="s">
        <v>47</v>
      </c>
      <c r="D25" s="4">
        <v>1152</v>
      </c>
      <c r="E25" s="4">
        <v>3</v>
      </c>
      <c r="F25" s="4">
        <v>4</v>
      </c>
      <c r="G25" s="4">
        <v>4</v>
      </c>
      <c r="H25" s="4">
        <v>1</v>
      </c>
      <c r="I25" s="4">
        <v>3</v>
      </c>
      <c r="J25" s="4">
        <f t="shared" si="2"/>
        <v>15</v>
      </c>
      <c r="L25" s="7">
        <v>2.6041666666666665E-3</v>
      </c>
      <c r="M25" s="7">
        <v>3.472222222222222E-3</v>
      </c>
      <c r="N25" s="7">
        <v>3.472222222222222E-3</v>
      </c>
      <c r="O25" s="7">
        <v>8.6805555555555551E-4</v>
      </c>
      <c r="P25" s="7">
        <v>2.6041666666666665E-3</v>
      </c>
      <c r="Q25" s="7">
        <f t="shared" si="3"/>
        <v>1.3020833333333334E-2</v>
      </c>
    </row>
    <row r="26" spans="2:17">
      <c r="B26">
        <v>2018</v>
      </c>
      <c r="C26" s="4" t="s">
        <v>154</v>
      </c>
      <c r="D26" s="4">
        <v>156</v>
      </c>
      <c r="E26" s="4"/>
      <c r="F26" s="4">
        <v>1</v>
      </c>
      <c r="G26" s="4"/>
      <c r="H26" s="4"/>
      <c r="I26" s="4">
        <v>1</v>
      </c>
      <c r="J26" s="4">
        <f t="shared" si="2"/>
        <v>2</v>
      </c>
      <c r="L26" s="7" t="s">
        <v>165</v>
      </c>
      <c r="M26" s="7">
        <v>6.41025641025641E-3</v>
      </c>
      <c r="N26" s="7" t="s">
        <v>165</v>
      </c>
      <c r="O26" s="7" t="s">
        <v>165</v>
      </c>
      <c r="P26" s="7">
        <v>6.41025641025641E-3</v>
      </c>
      <c r="Q26" s="7">
        <f t="shared" si="3"/>
        <v>1.282051282051282E-2</v>
      </c>
    </row>
    <row r="27" spans="2:17">
      <c r="B27">
        <v>2018</v>
      </c>
      <c r="C27" s="4" t="s">
        <v>23</v>
      </c>
      <c r="D27" s="4">
        <v>1199</v>
      </c>
      <c r="E27" s="4"/>
      <c r="F27" s="4">
        <v>2</v>
      </c>
      <c r="G27" s="4">
        <v>5</v>
      </c>
      <c r="H27" s="4">
        <v>3</v>
      </c>
      <c r="I27" s="4">
        <v>5</v>
      </c>
      <c r="J27" s="4">
        <f t="shared" si="2"/>
        <v>15</v>
      </c>
      <c r="L27" s="7" t="s">
        <v>165</v>
      </c>
      <c r="M27" s="7">
        <v>1.6680567139282735E-3</v>
      </c>
      <c r="N27" s="7">
        <v>4.1701417848206837E-3</v>
      </c>
      <c r="O27" s="7">
        <v>2.5020850708924102E-3</v>
      </c>
      <c r="P27" s="7">
        <v>4.1701417848206837E-3</v>
      </c>
      <c r="Q27" s="7">
        <f t="shared" si="3"/>
        <v>1.2510425354462052E-2</v>
      </c>
    </row>
    <row r="28" spans="2:17">
      <c r="B28">
        <v>2018</v>
      </c>
      <c r="C28" s="4" t="s">
        <v>131</v>
      </c>
      <c r="D28" s="4">
        <v>1424</v>
      </c>
      <c r="E28" s="4">
        <v>5</v>
      </c>
      <c r="F28" s="4"/>
      <c r="G28" s="4">
        <v>4</v>
      </c>
      <c r="H28" s="4">
        <v>1</v>
      </c>
      <c r="I28" s="4">
        <v>7</v>
      </c>
      <c r="J28" s="4">
        <f t="shared" si="2"/>
        <v>17</v>
      </c>
      <c r="L28" s="7">
        <v>3.5112359550561797E-3</v>
      </c>
      <c r="M28" s="7" t="s">
        <v>165</v>
      </c>
      <c r="N28" s="7">
        <v>2.8089887640449437E-3</v>
      </c>
      <c r="O28" s="7">
        <v>7.0224719101123594E-4</v>
      </c>
      <c r="P28" s="7">
        <v>4.9157303370786515E-3</v>
      </c>
      <c r="Q28" s="7">
        <f t="shared" si="3"/>
        <v>1.1938202247191011E-2</v>
      </c>
    </row>
    <row r="29" spans="2:17">
      <c r="B29">
        <v>2018</v>
      </c>
      <c r="C29" s="4" t="s">
        <v>152</v>
      </c>
      <c r="D29" s="4">
        <v>1200</v>
      </c>
      <c r="E29" s="4">
        <v>1</v>
      </c>
      <c r="F29" s="4">
        <v>4</v>
      </c>
      <c r="G29" s="4">
        <v>3</v>
      </c>
      <c r="H29" s="4">
        <v>1</v>
      </c>
      <c r="I29" s="4">
        <v>5</v>
      </c>
      <c r="J29" s="4">
        <f t="shared" si="2"/>
        <v>14</v>
      </c>
      <c r="L29" s="7">
        <v>8.3333333333333339E-4</v>
      </c>
      <c r="M29" s="7">
        <v>3.3333333333333335E-3</v>
      </c>
      <c r="N29" s="7">
        <v>2.5000000000000001E-3</v>
      </c>
      <c r="O29" s="7">
        <v>8.3333333333333339E-4</v>
      </c>
      <c r="P29" s="7">
        <v>4.1666666666666666E-3</v>
      </c>
      <c r="Q29" s="7">
        <f t="shared" si="3"/>
        <v>1.1666666666666667E-2</v>
      </c>
    </row>
    <row r="30" spans="2:17">
      <c r="B30">
        <v>2018</v>
      </c>
      <c r="C30" s="4" t="s">
        <v>127</v>
      </c>
      <c r="D30" s="4">
        <v>300</v>
      </c>
      <c r="E30" s="4"/>
      <c r="F30" s="4"/>
      <c r="G30" s="4"/>
      <c r="H30" s="4">
        <v>1</v>
      </c>
      <c r="I30" s="4">
        <v>2</v>
      </c>
      <c r="J30" s="4">
        <f t="shared" si="2"/>
        <v>3</v>
      </c>
      <c r="L30" s="7" t="s">
        <v>165</v>
      </c>
      <c r="M30" s="7" t="s">
        <v>165</v>
      </c>
      <c r="N30" s="7" t="s">
        <v>165</v>
      </c>
      <c r="O30" s="7">
        <v>3.3333333333333335E-3</v>
      </c>
      <c r="P30" s="7">
        <v>6.6666666666666671E-3</v>
      </c>
      <c r="Q30" s="7">
        <f t="shared" si="3"/>
        <v>0.01</v>
      </c>
    </row>
    <row r="31" spans="2:17">
      <c r="B31">
        <v>2018</v>
      </c>
      <c r="C31" s="4" t="s">
        <v>157</v>
      </c>
      <c r="D31" s="4">
        <v>102</v>
      </c>
      <c r="E31" s="4"/>
      <c r="F31" s="4">
        <v>1</v>
      </c>
      <c r="G31" s="4"/>
      <c r="H31" s="4"/>
      <c r="I31" s="4"/>
      <c r="J31" s="4">
        <f t="shared" si="2"/>
        <v>1</v>
      </c>
      <c r="L31" s="7" t="s">
        <v>165</v>
      </c>
      <c r="M31" s="7">
        <v>9.8039215686274508E-3</v>
      </c>
      <c r="N31" s="7" t="s">
        <v>165</v>
      </c>
      <c r="O31" s="7" t="s">
        <v>165</v>
      </c>
      <c r="P31" s="7" t="s">
        <v>165</v>
      </c>
      <c r="Q31" s="7">
        <f t="shared" si="3"/>
        <v>9.8039215686274508E-3</v>
      </c>
    </row>
    <row r="32" spans="2:17">
      <c r="C32" s="4"/>
      <c r="D32" s="4"/>
      <c r="E32" s="4"/>
      <c r="F32" s="4"/>
      <c r="G32" s="4"/>
      <c r="H32" s="4"/>
      <c r="I32" s="4"/>
      <c r="J32" s="4"/>
      <c r="L32" s="7"/>
      <c r="M32" s="7"/>
      <c r="N32" s="7"/>
      <c r="O32" s="7"/>
      <c r="P32" s="7"/>
      <c r="Q32" s="7"/>
    </row>
    <row r="33" spans="2:17">
      <c r="B33">
        <v>2018</v>
      </c>
      <c r="C33" s="4" t="s">
        <v>156</v>
      </c>
      <c r="D33" s="4">
        <v>118</v>
      </c>
      <c r="E33" s="4"/>
      <c r="F33" s="4"/>
      <c r="G33" s="4">
        <v>1</v>
      </c>
      <c r="H33" s="4"/>
      <c r="I33" s="4"/>
      <c r="J33" s="4">
        <f t="shared" ref="J33:J38" si="4">SUM(E33:I33)</f>
        <v>1</v>
      </c>
      <c r="L33" s="7" t="s">
        <v>165</v>
      </c>
      <c r="M33" s="7" t="s">
        <v>165</v>
      </c>
      <c r="N33" s="7">
        <v>8.4745762711864406E-3</v>
      </c>
      <c r="O33" s="7" t="s">
        <v>165</v>
      </c>
      <c r="P33" s="7" t="s">
        <v>165</v>
      </c>
      <c r="Q33" s="7">
        <f t="shared" ref="Q33:Q38" si="5">IF(J33=0,"",J33/$D33)</f>
        <v>8.4745762711864406E-3</v>
      </c>
    </row>
    <row r="34" spans="2:17">
      <c r="B34">
        <v>2018</v>
      </c>
      <c r="C34" s="4" t="s">
        <v>158</v>
      </c>
      <c r="D34" s="4">
        <v>200</v>
      </c>
      <c r="E34" s="4"/>
      <c r="F34" s="4"/>
      <c r="G34" s="4"/>
      <c r="H34" s="4"/>
      <c r="I34" s="4">
        <v>1</v>
      </c>
      <c r="J34" s="4">
        <f t="shared" si="4"/>
        <v>1</v>
      </c>
      <c r="L34" s="7" t="s">
        <v>165</v>
      </c>
      <c r="M34" s="7" t="s">
        <v>165</v>
      </c>
      <c r="N34" s="7" t="s">
        <v>165</v>
      </c>
      <c r="O34" s="7" t="s">
        <v>165</v>
      </c>
      <c r="P34" s="7">
        <v>5.0000000000000001E-3</v>
      </c>
      <c r="Q34" s="7">
        <f t="shared" si="5"/>
        <v>5.0000000000000001E-3</v>
      </c>
    </row>
    <row r="35" spans="2:17">
      <c r="B35">
        <v>2018</v>
      </c>
      <c r="C35" s="4" t="s">
        <v>164</v>
      </c>
      <c r="D35" s="4">
        <v>300</v>
      </c>
      <c r="E35" s="4"/>
      <c r="F35" s="4"/>
      <c r="G35" s="4"/>
      <c r="H35" s="4">
        <v>1</v>
      </c>
      <c r="I35" s="4"/>
      <c r="J35" s="4">
        <f t="shared" si="4"/>
        <v>1</v>
      </c>
      <c r="L35" s="7" t="s">
        <v>165</v>
      </c>
      <c r="M35" s="7" t="s">
        <v>165</v>
      </c>
      <c r="N35" s="7" t="s">
        <v>165</v>
      </c>
      <c r="O35" s="7">
        <v>3.3333333333333335E-3</v>
      </c>
      <c r="P35" s="7" t="s">
        <v>165</v>
      </c>
      <c r="Q35" s="7">
        <f t="shared" si="5"/>
        <v>3.3333333333333335E-3</v>
      </c>
    </row>
    <row r="36" spans="2:17">
      <c r="B36">
        <v>2018</v>
      </c>
      <c r="C36" s="4" t="s">
        <v>18</v>
      </c>
      <c r="D36" s="4">
        <v>3795</v>
      </c>
      <c r="E36" s="4">
        <v>1</v>
      </c>
      <c r="F36" s="4">
        <v>2</v>
      </c>
      <c r="G36" s="4">
        <v>4</v>
      </c>
      <c r="H36" s="4">
        <v>1</v>
      </c>
      <c r="I36" s="4">
        <v>4</v>
      </c>
      <c r="J36" s="4">
        <f t="shared" si="4"/>
        <v>12</v>
      </c>
      <c r="L36" s="7">
        <v>2.6350461133069827E-4</v>
      </c>
      <c r="M36" s="7">
        <v>5.2700922266139653E-4</v>
      </c>
      <c r="N36" s="7">
        <v>1.0540184453227931E-3</v>
      </c>
      <c r="O36" s="7">
        <v>2.6350461133069827E-4</v>
      </c>
      <c r="P36" s="7">
        <v>1.0540184453227931E-3</v>
      </c>
      <c r="Q36" s="7">
        <f t="shared" si="5"/>
        <v>3.1620553359683794E-3</v>
      </c>
    </row>
    <row r="37" spans="2:17">
      <c r="B37">
        <v>2018</v>
      </c>
      <c r="C37" s="4" t="s">
        <v>163</v>
      </c>
      <c r="D37" s="4">
        <v>318</v>
      </c>
      <c r="E37" s="4"/>
      <c r="F37" s="4"/>
      <c r="G37" s="4">
        <v>1</v>
      </c>
      <c r="H37" s="4"/>
      <c r="I37" s="4"/>
      <c r="J37" s="4">
        <f t="shared" si="4"/>
        <v>1</v>
      </c>
      <c r="L37" s="7" t="s">
        <v>165</v>
      </c>
      <c r="M37" s="7" t="s">
        <v>165</v>
      </c>
      <c r="N37" s="7">
        <v>3.1446540880503146E-3</v>
      </c>
      <c r="O37" s="7" t="s">
        <v>165</v>
      </c>
      <c r="P37" s="7" t="s">
        <v>165</v>
      </c>
      <c r="Q37" s="7">
        <f t="shared" si="5"/>
        <v>3.1446540880503146E-3</v>
      </c>
    </row>
    <row r="38" spans="2:17">
      <c r="B38">
        <v>2018</v>
      </c>
      <c r="C38" s="4" t="s">
        <v>128</v>
      </c>
      <c r="D38" s="4">
        <v>1001</v>
      </c>
      <c r="E38" s="4"/>
      <c r="F38" s="4"/>
      <c r="G38" s="4"/>
      <c r="H38" s="4"/>
      <c r="I38" s="4"/>
      <c r="J38" s="4">
        <f t="shared" si="4"/>
        <v>0</v>
      </c>
      <c r="L38" s="7" t="s">
        <v>165</v>
      </c>
      <c r="M38" s="7" t="s">
        <v>165</v>
      </c>
      <c r="N38" s="7" t="s">
        <v>165</v>
      </c>
      <c r="O38" s="7" t="s">
        <v>165</v>
      </c>
      <c r="P38" s="7" t="s">
        <v>165</v>
      </c>
      <c r="Q38" s="7" t="str">
        <f t="shared" si="5"/>
        <v/>
      </c>
    </row>
  </sheetData>
  <sortState xmlns:xlrd2="http://schemas.microsoft.com/office/spreadsheetml/2017/richdata2" ref="B4:Q34">
    <sortCondition descending="1" ref="Q4:Q34"/>
  </sortState>
  <conditionalFormatting sqref="Q5:Q38">
    <cfRule type="cellIs" dxfId="0" priority="1" operator="greaterThan">
      <formula>#REF!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4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15.53125" bestFit="1" customWidth="1"/>
    <col min="2" max="2" width="88.73046875" customWidth="1"/>
    <col min="3" max="3" width="13.19921875" bestFit="1" customWidth="1"/>
    <col min="4" max="4" width="7.796875" bestFit="1" customWidth="1"/>
    <col min="5" max="9" width="4.73046875" customWidth="1"/>
    <col min="10" max="11" width="5.53125" bestFit="1" customWidth="1"/>
    <col min="12" max="12" width="4.73046875" customWidth="1"/>
    <col min="13" max="13" width="5.53125" bestFit="1" customWidth="1"/>
    <col min="14" max="15" width="4.73046875" customWidth="1"/>
    <col min="16" max="16" width="6.73046875" bestFit="1" customWidth="1"/>
    <col min="17" max="26" width="6.73046875" customWidth="1"/>
    <col min="27" max="27" width="6.265625" customWidth="1"/>
  </cols>
  <sheetData>
    <row r="1" spans="1:27">
      <c r="A1" s="38" t="s">
        <v>108</v>
      </c>
    </row>
    <row r="2" spans="1:27">
      <c r="A2" s="30" t="s">
        <v>107</v>
      </c>
    </row>
    <row r="3" spans="1:27">
      <c r="A3" s="14" t="s">
        <v>42</v>
      </c>
    </row>
    <row r="4" spans="1:27" ht="13.5" thickBot="1">
      <c r="A4" s="2" t="s">
        <v>0</v>
      </c>
      <c r="B4" s="3" t="s">
        <v>7</v>
      </c>
      <c r="C4" s="3" t="s">
        <v>58</v>
      </c>
      <c r="D4" s="2" t="s">
        <v>8</v>
      </c>
      <c r="E4" s="2" t="s">
        <v>106</v>
      </c>
      <c r="F4" s="6" t="s">
        <v>139</v>
      </c>
      <c r="G4" s="2" t="s">
        <v>1</v>
      </c>
      <c r="H4" s="2"/>
      <c r="I4" s="2"/>
      <c r="J4" s="2"/>
      <c r="K4" s="2"/>
      <c r="L4" s="2"/>
      <c r="M4" s="2"/>
      <c r="N4" s="2"/>
      <c r="O4" s="2"/>
      <c r="P4" s="12"/>
      <c r="Q4" s="2" t="s">
        <v>106</v>
      </c>
      <c r="R4" s="6" t="s">
        <v>139</v>
      </c>
      <c r="S4" s="2" t="s">
        <v>1</v>
      </c>
      <c r="T4" s="2"/>
      <c r="U4" s="2"/>
      <c r="V4" s="2"/>
      <c r="W4" s="2"/>
      <c r="X4" s="2"/>
      <c r="Y4" s="2"/>
      <c r="Z4" s="2"/>
      <c r="AA4" s="2"/>
    </row>
    <row r="5" spans="1:27">
      <c r="C5" s="10"/>
      <c r="E5" s="4"/>
      <c r="F5" s="4"/>
      <c r="G5" s="4"/>
      <c r="H5" s="4"/>
      <c r="I5" s="4"/>
      <c r="J5" s="4"/>
      <c r="K5" s="4"/>
      <c r="L5" s="4"/>
      <c r="M5" s="4"/>
      <c r="Q5" s="7" t="str">
        <f t="shared" ref="Q5:AA20" si="0">IF(E5=0,"",E5/$D5)</f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  <c r="U5" s="7" t="str">
        <f t="shared" si="0"/>
        <v/>
      </c>
      <c r="V5" s="7" t="str">
        <f t="shared" si="0"/>
        <v/>
      </c>
      <c r="W5" s="7" t="str">
        <f t="shared" si="0"/>
        <v/>
      </c>
      <c r="X5" s="7" t="str">
        <f t="shared" si="0"/>
        <v/>
      </c>
      <c r="Y5" s="7" t="str">
        <f t="shared" si="0"/>
        <v/>
      </c>
      <c r="Z5" s="7" t="str">
        <f t="shared" si="0"/>
        <v/>
      </c>
      <c r="AA5" s="7" t="str">
        <f t="shared" si="0"/>
        <v/>
      </c>
    </row>
    <row r="6" spans="1:27">
      <c r="C6" s="10"/>
      <c r="E6" s="4"/>
      <c r="F6" s="4"/>
      <c r="G6" s="4"/>
      <c r="H6" s="4"/>
      <c r="I6" s="4"/>
      <c r="J6" s="4"/>
      <c r="K6" s="4"/>
      <c r="L6" s="4"/>
      <c r="M6" s="4"/>
      <c r="Q6" s="7" t="str">
        <f t="shared" si="0"/>
        <v/>
      </c>
      <c r="R6" s="7" t="str">
        <f t="shared" si="0"/>
        <v/>
      </c>
      <c r="S6" s="7" t="str">
        <f t="shared" si="0"/>
        <v/>
      </c>
      <c r="T6" s="7" t="str">
        <f t="shared" si="0"/>
        <v/>
      </c>
      <c r="U6" s="7" t="str">
        <f t="shared" si="0"/>
        <v/>
      </c>
      <c r="V6" s="7" t="str">
        <f t="shared" si="0"/>
        <v/>
      </c>
      <c r="W6" s="7" t="str">
        <f t="shared" si="0"/>
        <v/>
      </c>
      <c r="X6" s="7" t="str">
        <f t="shared" si="0"/>
        <v/>
      </c>
      <c r="Y6" s="7" t="str">
        <f t="shared" si="0"/>
        <v/>
      </c>
      <c r="Z6" s="7" t="str">
        <f t="shared" si="0"/>
        <v/>
      </c>
      <c r="AA6" s="7" t="str">
        <f t="shared" si="0"/>
        <v/>
      </c>
    </row>
    <row r="7" spans="1:27">
      <c r="C7" s="10"/>
      <c r="E7" s="4"/>
      <c r="F7" s="4"/>
      <c r="G7" s="4"/>
      <c r="H7" s="4"/>
      <c r="I7" s="4"/>
      <c r="J7" s="4"/>
      <c r="K7" s="4"/>
      <c r="L7" s="4"/>
      <c r="M7" s="4"/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  <c r="U7" s="7" t="str">
        <f t="shared" si="0"/>
        <v/>
      </c>
      <c r="V7" s="7" t="str">
        <f t="shared" si="0"/>
        <v/>
      </c>
      <c r="W7" s="7" t="str">
        <f t="shared" si="0"/>
        <v/>
      </c>
      <c r="X7" s="7" t="str">
        <f t="shared" si="0"/>
        <v/>
      </c>
      <c r="Y7" s="7" t="str">
        <f t="shared" si="0"/>
        <v/>
      </c>
      <c r="Z7" s="7" t="str">
        <f t="shared" si="0"/>
        <v/>
      </c>
      <c r="AA7" s="7" t="str">
        <f t="shared" si="0"/>
        <v/>
      </c>
    </row>
    <row r="8" spans="1:27">
      <c r="C8" s="10"/>
      <c r="E8" s="4"/>
      <c r="F8" s="4"/>
      <c r="G8" s="4"/>
      <c r="H8" s="4"/>
      <c r="I8" s="4"/>
      <c r="J8" s="4"/>
      <c r="K8" s="4"/>
      <c r="L8" s="4"/>
      <c r="M8" s="4"/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  <c r="U8" s="7" t="str">
        <f t="shared" si="0"/>
        <v/>
      </c>
      <c r="V8" s="7" t="str">
        <f t="shared" si="0"/>
        <v/>
      </c>
      <c r="W8" s="7" t="str">
        <f t="shared" si="0"/>
        <v/>
      </c>
      <c r="X8" s="7" t="str">
        <f t="shared" si="0"/>
        <v/>
      </c>
      <c r="Y8" s="7" t="str">
        <f t="shared" si="0"/>
        <v/>
      </c>
      <c r="Z8" s="7" t="str">
        <f t="shared" si="0"/>
        <v/>
      </c>
      <c r="AA8" s="7" t="str">
        <f t="shared" si="0"/>
        <v/>
      </c>
    </row>
    <row r="9" spans="1:27">
      <c r="C9" s="10"/>
      <c r="E9" s="4"/>
      <c r="F9" s="4"/>
      <c r="G9" s="4"/>
      <c r="H9" s="4"/>
      <c r="I9" s="4"/>
      <c r="J9" s="4"/>
      <c r="K9" s="4"/>
      <c r="L9" s="4"/>
      <c r="M9" s="4"/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  <c r="U9" s="7" t="str">
        <f t="shared" si="0"/>
        <v/>
      </c>
      <c r="V9" s="7" t="str">
        <f t="shared" si="0"/>
        <v/>
      </c>
      <c r="W9" s="7" t="str">
        <f t="shared" si="0"/>
        <v/>
      </c>
      <c r="X9" s="7" t="str">
        <f t="shared" si="0"/>
        <v/>
      </c>
      <c r="Y9" s="7" t="str">
        <f t="shared" si="0"/>
        <v/>
      </c>
      <c r="Z9" s="7" t="str">
        <f t="shared" si="0"/>
        <v/>
      </c>
      <c r="AA9" s="7" t="str">
        <f t="shared" si="0"/>
        <v/>
      </c>
    </row>
    <row r="10" spans="1:27">
      <c r="C10" s="10"/>
      <c r="E10" s="4"/>
      <c r="F10" s="4"/>
      <c r="G10" s="4"/>
      <c r="H10" s="4"/>
      <c r="I10" s="4"/>
      <c r="J10" s="4"/>
      <c r="K10" s="4"/>
      <c r="L10" s="4"/>
      <c r="M10" s="4"/>
      <c r="Q10" s="7" t="str">
        <f t="shared" si="0"/>
        <v/>
      </c>
      <c r="R10" s="7" t="str">
        <f t="shared" si="0"/>
        <v/>
      </c>
      <c r="S10" s="7" t="str">
        <f t="shared" si="0"/>
        <v/>
      </c>
      <c r="T10" s="7" t="str">
        <f t="shared" si="0"/>
        <v/>
      </c>
      <c r="U10" s="7" t="str">
        <f t="shared" si="0"/>
        <v/>
      </c>
      <c r="V10" s="7" t="str">
        <f t="shared" si="0"/>
        <v/>
      </c>
      <c r="W10" s="7" t="str">
        <f t="shared" si="0"/>
        <v/>
      </c>
      <c r="X10" s="7" t="str">
        <f t="shared" si="0"/>
        <v/>
      </c>
      <c r="Y10" s="7" t="str">
        <f t="shared" si="0"/>
        <v/>
      </c>
      <c r="Z10" s="7" t="str">
        <f t="shared" si="0"/>
        <v/>
      </c>
      <c r="AA10" s="7" t="str">
        <f t="shared" si="0"/>
        <v/>
      </c>
    </row>
    <row r="11" spans="1:27">
      <c r="C11" s="10"/>
      <c r="E11" s="4"/>
      <c r="F11" s="4"/>
      <c r="G11" s="4"/>
      <c r="H11" s="4"/>
      <c r="I11" s="4"/>
      <c r="J11" s="4"/>
      <c r="K11" s="4"/>
      <c r="L11" s="4"/>
      <c r="M11" s="4"/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  <c r="U11" s="7" t="str">
        <f t="shared" si="0"/>
        <v/>
      </c>
      <c r="V11" s="7" t="str">
        <f t="shared" si="0"/>
        <v/>
      </c>
      <c r="W11" s="7" t="str">
        <f t="shared" si="0"/>
        <v/>
      </c>
      <c r="X11" s="7" t="str">
        <f t="shared" si="0"/>
        <v/>
      </c>
      <c r="Y11" s="7" t="str">
        <f t="shared" si="0"/>
        <v/>
      </c>
      <c r="Z11" s="7" t="str">
        <f t="shared" si="0"/>
        <v/>
      </c>
      <c r="AA11" s="7" t="str">
        <f t="shared" si="0"/>
        <v/>
      </c>
    </row>
    <row r="12" spans="1:27">
      <c r="C12" s="10"/>
      <c r="E12" s="4"/>
      <c r="F12" s="4"/>
      <c r="G12" s="4"/>
      <c r="H12" s="4"/>
      <c r="I12" s="4"/>
      <c r="J12" s="4"/>
      <c r="K12" s="4"/>
      <c r="L12" s="4"/>
      <c r="M12" s="4"/>
      <c r="Q12" s="7" t="str">
        <f t="shared" si="0"/>
        <v/>
      </c>
      <c r="R12" s="7" t="str">
        <f t="shared" si="0"/>
        <v/>
      </c>
      <c r="S12" s="7" t="str">
        <f t="shared" si="0"/>
        <v/>
      </c>
      <c r="T12" s="7" t="str">
        <f t="shared" si="0"/>
        <v/>
      </c>
      <c r="U12" s="7" t="str">
        <f t="shared" si="0"/>
        <v/>
      </c>
      <c r="V12" s="7" t="str">
        <f t="shared" si="0"/>
        <v/>
      </c>
      <c r="W12" s="7" t="str">
        <f t="shared" si="0"/>
        <v/>
      </c>
      <c r="X12" s="7" t="str">
        <f t="shared" si="0"/>
        <v/>
      </c>
      <c r="Y12" s="7" t="str">
        <f t="shared" si="0"/>
        <v/>
      </c>
      <c r="Z12" s="7" t="str">
        <f t="shared" si="0"/>
        <v/>
      </c>
      <c r="AA12" s="7" t="str">
        <f t="shared" si="0"/>
        <v/>
      </c>
    </row>
    <row r="13" spans="1:27">
      <c r="C13" s="10"/>
      <c r="E13" s="4"/>
      <c r="F13" s="4"/>
      <c r="G13" s="4"/>
      <c r="H13" s="4"/>
      <c r="I13" s="4"/>
      <c r="J13" s="4"/>
      <c r="K13" s="4"/>
      <c r="L13" s="4"/>
      <c r="M13" s="4"/>
      <c r="Q13" s="7" t="str">
        <f t="shared" si="0"/>
        <v/>
      </c>
      <c r="R13" s="7" t="str">
        <f t="shared" si="0"/>
        <v/>
      </c>
      <c r="S13" s="7" t="str">
        <f t="shared" si="0"/>
        <v/>
      </c>
      <c r="T13" s="7" t="str">
        <f t="shared" si="0"/>
        <v/>
      </c>
      <c r="U13" s="7" t="str">
        <f t="shared" si="0"/>
        <v/>
      </c>
      <c r="V13" s="7" t="str">
        <f t="shared" si="0"/>
        <v/>
      </c>
      <c r="W13" s="7" t="str">
        <f t="shared" si="0"/>
        <v/>
      </c>
      <c r="X13" s="7" t="str">
        <f t="shared" si="0"/>
        <v/>
      </c>
      <c r="Y13" s="7" t="str">
        <f t="shared" si="0"/>
        <v/>
      </c>
      <c r="Z13" s="7" t="str">
        <f t="shared" si="0"/>
        <v/>
      </c>
      <c r="AA13" s="7" t="str">
        <f t="shared" si="0"/>
        <v/>
      </c>
    </row>
    <row r="14" spans="1:27">
      <c r="C14" s="10"/>
      <c r="E14" s="4"/>
      <c r="F14" s="4"/>
      <c r="G14" s="4"/>
      <c r="H14" s="4"/>
      <c r="I14" s="4"/>
      <c r="J14" s="4"/>
      <c r="K14" s="4"/>
      <c r="L14" s="4"/>
      <c r="M14" s="4"/>
      <c r="Q14" s="7" t="str">
        <f t="shared" si="0"/>
        <v/>
      </c>
      <c r="R14" s="7" t="str">
        <f t="shared" si="0"/>
        <v/>
      </c>
      <c r="S14" s="7" t="str">
        <f t="shared" si="0"/>
        <v/>
      </c>
      <c r="T14" s="7" t="str">
        <f t="shared" si="0"/>
        <v/>
      </c>
      <c r="U14" s="7" t="str">
        <f t="shared" si="0"/>
        <v/>
      </c>
      <c r="V14" s="7" t="str">
        <f t="shared" si="0"/>
        <v/>
      </c>
      <c r="W14" s="7" t="str">
        <f t="shared" si="0"/>
        <v/>
      </c>
      <c r="X14" s="7" t="str">
        <f t="shared" si="0"/>
        <v/>
      </c>
      <c r="Y14" s="7" t="str">
        <f t="shared" si="0"/>
        <v/>
      </c>
      <c r="Z14" s="7" t="str">
        <f t="shared" si="0"/>
        <v/>
      </c>
      <c r="AA14" s="7" t="str">
        <f t="shared" si="0"/>
        <v/>
      </c>
    </row>
    <row r="15" spans="1:27">
      <c r="C15" s="10"/>
      <c r="E15" s="4"/>
      <c r="F15" s="4"/>
      <c r="G15" s="4"/>
      <c r="H15" s="4"/>
      <c r="I15" s="4"/>
      <c r="J15" s="4"/>
      <c r="K15" s="4"/>
      <c r="L15" s="4"/>
      <c r="M15" s="4"/>
      <c r="Q15" s="7" t="str">
        <f t="shared" si="0"/>
        <v/>
      </c>
      <c r="R15" s="7" t="str">
        <f t="shared" si="0"/>
        <v/>
      </c>
      <c r="S15" s="7" t="str">
        <f t="shared" si="0"/>
        <v/>
      </c>
      <c r="T15" s="7" t="str">
        <f t="shared" si="0"/>
        <v/>
      </c>
      <c r="U15" s="7" t="str">
        <f t="shared" si="0"/>
        <v/>
      </c>
      <c r="V15" s="7" t="str">
        <f t="shared" si="0"/>
        <v/>
      </c>
      <c r="W15" s="7" t="str">
        <f t="shared" si="0"/>
        <v/>
      </c>
      <c r="X15" s="7" t="str">
        <f t="shared" si="0"/>
        <v/>
      </c>
      <c r="Y15" s="7" t="str">
        <f t="shared" si="0"/>
        <v/>
      </c>
      <c r="Z15" s="7" t="str">
        <f t="shared" si="0"/>
        <v/>
      </c>
      <c r="AA15" s="7" t="str">
        <f t="shared" si="0"/>
        <v/>
      </c>
    </row>
    <row r="16" spans="1:27">
      <c r="C16" s="10"/>
      <c r="E16" s="4"/>
      <c r="F16" s="4"/>
      <c r="G16" s="4"/>
      <c r="H16" s="4"/>
      <c r="I16" s="4"/>
      <c r="J16" s="4"/>
      <c r="K16" s="4"/>
      <c r="L16" s="4"/>
      <c r="M16" s="4"/>
      <c r="Q16" s="7" t="str">
        <f t="shared" si="0"/>
        <v/>
      </c>
      <c r="R16" s="7" t="str">
        <f t="shared" si="0"/>
        <v/>
      </c>
      <c r="S16" s="7" t="str">
        <f t="shared" si="0"/>
        <v/>
      </c>
      <c r="T16" s="7" t="str">
        <f t="shared" si="0"/>
        <v/>
      </c>
      <c r="U16" s="7" t="str">
        <f t="shared" si="0"/>
        <v/>
      </c>
      <c r="V16" s="7" t="str">
        <f t="shared" si="0"/>
        <v/>
      </c>
      <c r="W16" s="7" t="str">
        <f t="shared" si="0"/>
        <v/>
      </c>
      <c r="X16" s="7" t="str">
        <f t="shared" si="0"/>
        <v/>
      </c>
      <c r="Y16" s="7" t="str">
        <f t="shared" si="0"/>
        <v/>
      </c>
      <c r="Z16" s="7" t="str">
        <f t="shared" si="0"/>
        <v/>
      </c>
      <c r="AA16" s="7" t="str">
        <f t="shared" si="0"/>
        <v/>
      </c>
    </row>
    <row r="17" spans="3:27">
      <c r="C17" s="10"/>
      <c r="E17" s="4"/>
      <c r="F17" s="4"/>
      <c r="G17" s="4"/>
      <c r="H17" s="4"/>
      <c r="I17" s="4"/>
      <c r="J17" s="4"/>
      <c r="K17" s="4"/>
      <c r="L17" s="4"/>
      <c r="M17" s="4"/>
      <c r="Q17" s="7" t="str">
        <f t="shared" si="0"/>
        <v/>
      </c>
      <c r="R17" s="7" t="str">
        <f t="shared" si="0"/>
        <v/>
      </c>
      <c r="S17" s="7" t="str">
        <f t="shared" si="0"/>
        <v/>
      </c>
      <c r="T17" s="7" t="str">
        <f t="shared" si="0"/>
        <v/>
      </c>
      <c r="U17" s="7" t="str">
        <f t="shared" si="0"/>
        <v/>
      </c>
      <c r="V17" s="7" t="str">
        <f t="shared" si="0"/>
        <v/>
      </c>
      <c r="W17" s="7" t="str">
        <f t="shared" si="0"/>
        <v/>
      </c>
      <c r="X17" s="7" t="str">
        <f t="shared" si="0"/>
        <v/>
      </c>
      <c r="Y17" s="7" t="str">
        <f t="shared" si="0"/>
        <v/>
      </c>
      <c r="Z17" s="7" t="str">
        <f t="shared" si="0"/>
        <v/>
      </c>
      <c r="AA17" s="7" t="str">
        <f t="shared" si="0"/>
        <v/>
      </c>
    </row>
    <row r="18" spans="3:27">
      <c r="C18" s="10"/>
      <c r="E18" s="4"/>
      <c r="F18" s="4"/>
      <c r="G18" s="4"/>
      <c r="H18" s="4"/>
      <c r="I18" s="4"/>
      <c r="J18" s="4"/>
      <c r="K18" s="4"/>
      <c r="L18" s="4"/>
      <c r="M18" s="4"/>
      <c r="Q18" s="7" t="str">
        <f t="shared" si="0"/>
        <v/>
      </c>
      <c r="R18" s="7" t="str">
        <f t="shared" si="0"/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7" t="str">
        <f t="shared" si="0"/>
        <v/>
      </c>
      <c r="W18" s="7" t="str">
        <f t="shared" si="0"/>
        <v/>
      </c>
      <c r="X18" s="7" t="str">
        <f t="shared" si="0"/>
        <v/>
      </c>
      <c r="Y18" s="7" t="str">
        <f t="shared" si="0"/>
        <v/>
      </c>
      <c r="Z18" s="7" t="str">
        <f t="shared" si="0"/>
        <v/>
      </c>
      <c r="AA18" s="7" t="str">
        <f t="shared" si="0"/>
        <v/>
      </c>
    </row>
    <row r="19" spans="3:27">
      <c r="C19" s="10"/>
      <c r="E19" s="4"/>
      <c r="F19" s="4"/>
      <c r="G19" s="4"/>
      <c r="H19" s="4"/>
      <c r="I19" s="4"/>
      <c r="J19" s="4"/>
      <c r="K19" s="4"/>
      <c r="L19" s="4"/>
      <c r="M19" s="4"/>
      <c r="Q19" s="7" t="str">
        <f t="shared" si="0"/>
        <v/>
      </c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7" t="str">
        <f t="shared" si="0"/>
        <v/>
      </c>
      <c r="W19" s="7" t="str">
        <f t="shared" si="0"/>
        <v/>
      </c>
      <c r="X19" s="7" t="str">
        <f t="shared" si="0"/>
        <v/>
      </c>
      <c r="Y19" s="7" t="str">
        <f t="shared" si="0"/>
        <v/>
      </c>
      <c r="Z19" s="7" t="str">
        <f t="shared" si="0"/>
        <v/>
      </c>
      <c r="AA19" s="7" t="str">
        <f t="shared" si="0"/>
        <v/>
      </c>
    </row>
    <row r="20" spans="3:27">
      <c r="C20" s="10"/>
      <c r="E20" s="4"/>
      <c r="F20" s="4"/>
      <c r="G20" s="4"/>
      <c r="H20" s="4"/>
      <c r="I20" s="4"/>
      <c r="J20" s="4"/>
      <c r="K20" s="4"/>
      <c r="L20" s="4"/>
      <c r="M20" s="4"/>
      <c r="Q20" s="7" t="str">
        <f t="shared" si="0"/>
        <v/>
      </c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7" t="str">
        <f t="shared" si="0"/>
        <v/>
      </c>
      <c r="W20" s="7" t="str">
        <f t="shared" si="0"/>
        <v/>
      </c>
      <c r="X20" s="7" t="str">
        <f t="shared" si="0"/>
        <v/>
      </c>
      <c r="Y20" s="7" t="str">
        <f t="shared" si="0"/>
        <v/>
      </c>
      <c r="Z20" s="7" t="str">
        <f t="shared" si="0"/>
        <v/>
      </c>
      <c r="AA20" s="7" t="str">
        <f t="shared" si="0"/>
        <v/>
      </c>
    </row>
    <row r="21" spans="3:27">
      <c r="C21" s="10"/>
      <c r="E21" s="4"/>
      <c r="F21" s="4"/>
      <c r="G21" s="4"/>
      <c r="H21" s="4"/>
      <c r="I21" s="4"/>
      <c r="J21" s="4"/>
      <c r="K21" s="4"/>
      <c r="L21" s="4"/>
      <c r="M21" s="4"/>
      <c r="Q21" s="7" t="str">
        <f t="shared" ref="Q21:AA29" si="1">IF(E21=0,"",E21/$D21)</f>
        <v/>
      </c>
      <c r="R21" s="7" t="str">
        <f t="shared" si="1"/>
        <v/>
      </c>
      <c r="S21" s="7" t="str">
        <f t="shared" si="1"/>
        <v/>
      </c>
      <c r="T21" s="7" t="str">
        <f t="shared" si="1"/>
        <v/>
      </c>
      <c r="U21" s="7" t="str">
        <f t="shared" si="1"/>
        <v/>
      </c>
      <c r="V21" s="7" t="str">
        <f t="shared" si="1"/>
        <v/>
      </c>
      <c r="W21" s="7" t="str">
        <f t="shared" si="1"/>
        <v/>
      </c>
      <c r="X21" s="7" t="str">
        <f t="shared" si="1"/>
        <v/>
      </c>
      <c r="Y21" s="7" t="str">
        <f t="shared" si="1"/>
        <v/>
      </c>
      <c r="Z21" s="7" t="str">
        <f t="shared" si="1"/>
        <v/>
      </c>
      <c r="AA21" s="7" t="str">
        <f t="shared" si="1"/>
        <v/>
      </c>
    </row>
    <row r="22" spans="3:27">
      <c r="C22" s="10"/>
      <c r="E22" s="4"/>
      <c r="F22" s="4"/>
      <c r="G22" s="4"/>
      <c r="H22" s="4"/>
      <c r="I22" s="4"/>
      <c r="J22" s="4"/>
      <c r="K22" s="4"/>
      <c r="L22" s="4"/>
      <c r="M22" s="4"/>
      <c r="Q22" s="7" t="str">
        <f t="shared" si="1"/>
        <v/>
      </c>
      <c r="R22" s="7" t="str">
        <f t="shared" si="1"/>
        <v/>
      </c>
      <c r="S22" s="7" t="str">
        <f t="shared" si="1"/>
        <v/>
      </c>
      <c r="T22" s="7" t="str">
        <f t="shared" si="1"/>
        <v/>
      </c>
      <c r="U22" s="7" t="str">
        <f t="shared" si="1"/>
        <v/>
      </c>
      <c r="V22" s="7" t="str">
        <f t="shared" si="1"/>
        <v/>
      </c>
      <c r="W22" s="7" t="str">
        <f t="shared" si="1"/>
        <v/>
      </c>
      <c r="X22" s="7" t="str">
        <f t="shared" si="1"/>
        <v/>
      </c>
      <c r="Y22" s="7" t="str">
        <f t="shared" si="1"/>
        <v/>
      </c>
      <c r="Z22" s="7" t="str">
        <f t="shared" si="1"/>
        <v/>
      </c>
      <c r="AA22" s="7" t="str">
        <f t="shared" si="1"/>
        <v/>
      </c>
    </row>
    <row r="23" spans="3:27">
      <c r="C23" s="10"/>
      <c r="E23" s="4"/>
      <c r="F23" s="4"/>
      <c r="G23" s="4"/>
      <c r="H23" s="4"/>
      <c r="I23" s="4"/>
      <c r="J23" s="4"/>
      <c r="K23" s="4"/>
      <c r="L23" s="4"/>
      <c r="M23" s="4"/>
      <c r="Q23" s="7" t="str">
        <f t="shared" si="1"/>
        <v/>
      </c>
      <c r="R23" s="7" t="str">
        <f t="shared" si="1"/>
        <v/>
      </c>
      <c r="S23" s="7" t="str">
        <f t="shared" si="1"/>
        <v/>
      </c>
      <c r="T23" s="7" t="str">
        <f t="shared" si="1"/>
        <v/>
      </c>
      <c r="U23" s="7" t="str">
        <f t="shared" si="1"/>
        <v/>
      </c>
      <c r="V23" s="7" t="str">
        <f t="shared" si="1"/>
        <v/>
      </c>
      <c r="W23" s="7" t="str">
        <f t="shared" si="1"/>
        <v/>
      </c>
      <c r="X23" s="7" t="str">
        <f t="shared" si="1"/>
        <v/>
      </c>
      <c r="Y23" s="7" t="str">
        <f t="shared" si="1"/>
        <v/>
      </c>
      <c r="Z23" s="7" t="str">
        <f t="shared" si="1"/>
        <v/>
      </c>
      <c r="AA23" s="7" t="str">
        <f t="shared" si="1"/>
        <v/>
      </c>
    </row>
    <row r="24" spans="3:27">
      <c r="C24" s="10"/>
      <c r="E24" s="4"/>
      <c r="F24" s="4"/>
      <c r="G24" s="4"/>
      <c r="H24" s="4"/>
      <c r="I24" s="4"/>
      <c r="J24" s="4"/>
      <c r="K24" s="4"/>
      <c r="L24" s="4"/>
      <c r="M24" s="4"/>
      <c r="Q24" s="7" t="str">
        <f t="shared" si="1"/>
        <v/>
      </c>
      <c r="R24" s="7" t="str">
        <f t="shared" si="1"/>
        <v/>
      </c>
      <c r="S24" s="7" t="str">
        <f t="shared" si="1"/>
        <v/>
      </c>
      <c r="T24" s="7" t="str">
        <f t="shared" si="1"/>
        <v/>
      </c>
      <c r="U24" s="7" t="str">
        <f t="shared" si="1"/>
        <v/>
      </c>
      <c r="V24" s="7" t="str">
        <f t="shared" si="1"/>
        <v/>
      </c>
      <c r="W24" s="7" t="str">
        <f t="shared" si="1"/>
        <v/>
      </c>
      <c r="X24" s="7" t="str">
        <f t="shared" si="1"/>
        <v/>
      </c>
      <c r="Y24" s="7" t="str">
        <f t="shared" si="1"/>
        <v/>
      </c>
      <c r="Z24" s="7" t="str">
        <f t="shared" si="1"/>
        <v/>
      </c>
      <c r="AA24" s="7" t="str">
        <f t="shared" si="1"/>
        <v/>
      </c>
    </row>
    <row r="25" spans="3:27">
      <c r="C25" s="10"/>
      <c r="E25" s="4"/>
      <c r="F25" s="4"/>
      <c r="G25" s="4"/>
      <c r="H25" s="4"/>
      <c r="I25" s="4"/>
      <c r="J25" s="4"/>
      <c r="K25" s="4"/>
      <c r="L25" s="4"/>
      <c r="M25" s="4"/>
      <c r="Q25" s="7" t="str">
        <f t="shared" si="1"/>
        <v/>
      </c>
      <c r="R25" s="7" t="str">
        <f t="shared" si="1"/>
        <v/>
      </c>
      <c r="S25" s="7" t="str">
        <f t="shared" si="1"/>
        <v/>
      </c>
      <c r="T25" s="7" t="str">
        <f t="shared" si="1"/>
        <v/>
      </c>
      <c r="U25" s="7" t="str">
        <f t="shared" si="1"/>
        <v/>
      </c>
      <c r="V25" s="7" t="str">
        <f t="shared" si="1"/>
        <v/>
      </c>
      <c r="W25" s="7" t="str">
        <f t="shared" si="1"/>
        <v/>
      </c>
      <c r="X25" s="7" t="str">
        <f t="shared" si="1"/>
        <v/>
      </c>
      <c r="Y25" s="7" t="str">
        <f t="shared" si="1"/>
        <v/>
      </c>
      <c r="Z25" s="7" t="str">
        <f t="shared" si="1"/>
        <v/>
      </c>
      <c r="AA25" s="7" t="str">
        <f t="shared" si="1"/>
        <v/>
      </c>
    </row>
    <row r="26" spans="3:27">
      <c r="C26" s="10"/>
      <c r="E26" s="4"/>
      <c r="F26" s="4"/>
      <c r="G26" s="4"/>
      <c r="H26" s="4"/>
      <c r="I26" s="4"/>
      <c r="J26" s="4"/>
      <c r="K26" s="4"/>
      <c r="L26" s="4"/>
      <c r="M26" s="4"/>
      <c r="Q26" s="7" t="str">
        <f t="shared" si="1"/>
        <v/>
      </c>
      <c r="R26" s="7" t="str">
        <f t="shared" si="1"/>
        <v/>
      </c>
      <c r="S26" s="7" t="str">
        <f t="shared" si="1"/>
        <v/>
      </c>
      <c r="T26" s="7" t="str">
        <f t="shared" si="1"/>
        <v/>
      </c>
      <c r="U26" s="7" t="str">
        <f t="shared" si="1"/>
        <v/>
      </c>
      <c r="V26" s="7" t="str">
        <f t="shared" si="1"/>
        <v/>
      </c>
      <c r="W26" s="7" t="str">
        <f t="shared" si="1"/>
        <v/>
      </c>
      <c r="X26" s="7" t="str">
        <f t="shared" si="1"/>
        <v/>
      </c>
      <c r="Y26" s="7" t="str">
        <f t="shared" si="1"/>
        <v/>
      </c>
      <c r="Z26" s="7" t="str">
        <f t="shared" si="1"/>
        <v/>
      </c>
      <c r="AA26" s="7" t="str">
        <f t="shared" si="1"/>
        <v/>
      </c>
    </row>
    <row r="27" spans="3:27">
      <c r="C27" s="10"/>
      <c r="E27" s="4"/>
      <c r="F27" s="4"/>
      <c r="G27" s="4"/>
      <c r="H27" s="4"/>
      <c r="I27" s="4"/>
      <c r="J27" s="4"/>
      <c r="K27" s="4"/>
      <c r="L27" s="4"/>
      <c r="M27" s="4"/>
      <c r="Q27" s="7" t="str">
        <f t="shared" si="1"/>
        <v/>
      </c>
      <c r="R27" s="7" t="str">
        <f t="shared" si="1"/>
        <v/>
      </c>
      <c r="S27" s="7" t="str">
        <f t="shared" si="1"/>
        <v/>
      </c>
      <c r="T27" s="7" t="str">
        <f t="shared" si="1"/>
        <v/>
      </c>
      <c r="U27" s="7" t="str">
        <f t="shared" si="1"/>
        <v/>
      </c>
      <c r="V27" s="7" t="str">
        <f t="shared" si="1"/>
        <v/>
      </c>
      <c r="W27" s="7" t="str">
        <f t="shared" si="1"/>
        <v/>
      </c>
      <c r="X27" s="7" t="str">
        <f t="shared" si="1"/>
        <v/>
      </c>
      <c r="Y27" s="7" t="str">
        <f t="shared" si="1"/>
        <v/>
      </c>
      <c r="Z27" s="7" t="str">
        <f t="shared" si="1"/>
        <v/>
      </c>
      <c r="AA27" s="7" t="str">
        <f t="shared" si="1"/>
        <v/>
      </c>
    </row>
    <row r="28" spans="3:27">
      <c r="C28" s="10"/>
      <c r="E28" s="4"/>
      <c r="F28" s="4"/>
      <c r="G28" s="4"/>
      <c r="H28" s="4"/>
      <c r="I28" s="4"/>
      <c r="J28" s="4"/>
      <c r="K28" s="4"/>
      <c r="L28" s="4"/>
      <c r="M28" s="4"/>
      <c r="Q28" s="7" t="str">
        <f t="shared" si="1"/>
        <v/>
      </c>
      <c r="R28" s="7" t="str">
        <f t="shared" si="1"/>
        <v/>
      </c>
      <c r="S28" s="7" t="str">
        <f t="shared" si="1"/>
        <v/>
      </c>
      <c r="T28" s="7" t="str">
        <f t="shared" si="1"/>
        <v/>
      </c>
      <c r="U28" s="7" t="str">
        <f t="shared" si="1"/>
        <v/>
      </c>
      <c r="V28" s="7" t="str">
        <f t="shared" si="1"/>
        <v/>
      </c>
      <c r="W28" s="7" t="str">
        <f t="shared" si="1"/>
        <v/>
      </c>
      <c r="X28" s="7" t="str">
        <f t="shared" si="1"/>
        <v/>
      </c>
      <c r="Y28" s="7" t="str">
        <f t="shared" si="1"/>
        <v/>
      </c>
      <c r="Z28" s="7" t="str">
        <f t="shared" si="1"/>
        <v/>
      </c>
      <c r="AA28" s="7" t="str">
        <f t="shared" si="1"/>
        <v/>
      </c>
    </row>
    <row r="29" spans="3:27">
      <c r="C29" s="10"/>
      <c r="E29" s="4"/>
      <c r="F29" s="4"/>
      <c r="G29" s="4"/>
      <c r="H29" s="4"/>
      <c r="I29" s="4"/>
      <c r="J29" s="4"/>
      <c r="K29" s="4"/>
      <c r="L29" s="4"/>
      <c r="M29" s="4"/>
      <c r="Q29" s="7" t="str">
        <f t="shared" si="1"/>
        <v/>
      </c>
      <c r="R29" s="7" t="str">
        <f t="shared" si="1"/>
        <v/>
      </c>
      <c r="S29" s="7" t="str">
        <f t="shared" si="1"/>
        <v/>
      </c>
      <c r="T29" s="7" t="str">
        <f t="shared" si="1"/>
        <v/>
      </c>
      <c r="U29" s="7" t="str">
        <f t="shared" si="1"/>
        <v/>
      </c>
      <c r="V29" s="7" t="str">
        <f t="shared" si="1"/>
        <v/>
      </c>
      <c r="W29" s="7" t="str">
        <f t="shared" si="1"/>
        <v/>
      </c>
      <c r="X29" s="7" t="str">
        <f t="shared" si="1"/>
        <v/>
      </c>
      <c r="Y29" s="7" t="str">
        <f t="shared" si="1"/>
        <v/>
      </c>
      <c r="Z29" s="7" t="str">
        <f t="shared" si="1"/>
        <v/>
      </c>
      <c r="AA29" s="7" t="str">
        <f t="shared" si="1"/>
        <v/>
      </c>
    </row>
    <row r="30" spans="3:27">
      <c r="C30" s="10"/>
      <c r="E30" s="4"/>
      <c r="F30" s="4"/>
      <c r="G30" s="4"/>
      <c r="H30" s="4"/>
      <c r="I30" s="4"/>
      <c r="J30" s="4"/>
      <c r="K30" s="4"/>
      <c r="L30" s="4"/>
      <c r="M30" s="4"/>
      <c r="T30" s="7"/>
      <c r="U30" s="7"/>
      <c r="V30" s="7"/>
      <c r="W30" s="7"/>
      <c r="X30" s="7"/>
      <c r="Y30" s="7"/>
      <c r="Z30" s="7"/>
    </row>
    <row r="31" spans="3:27" ht="13.15">
      <c r="C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2"/>
      <c r="T31" s="7" t="str">
        <f t="shared" ref="T31:AA31" si="2">IF(H31=0,"",H31/$D31)</f>
        <v/>
      </c>
      <c r="U31" s="7" t="str">
        <f t="shared" si="2"/>
        <v/>
      </c>
      <c r="V31" s="7" t="str">
        <f t="shared" si="2"/>
        <v/>
      </c>
      <c r="W31" s="7" t="str">
        <f t="shared" si="2"/>
        <v/>
      </c>
      <c r="X31" s="7" t="str">
        <f t="shared" si="2"/>
        <v/>
      </c>
      <c r="Y31" s="7" t="str">
        <f t="shared" si="2"/>
        <v/>
      </c>
      <c r="Z31" s="7" t="str">
        <f t="shared" si="2"/>
        <v/>
      </c>
      <c r="AA31" s="7" t="str">
        <f t="shared" si="2"/>
        <v/>
      </c>
    </row>
    <row r="32" spans="3:27">
      <c r="D32">
        <f>SUM(D5:D31)</f>
        <v>0</v>
      </c>
      <c r="E32">
        <f t="shared" ref="E32:O32" si="3">SUM(E5:E31)</f>
        <v>0</v>
      </c>
      <c r="F32">
        <f t="shared" si="3"/>
        <v>0</v>
      </c>
      <c r="G32">
        <f t="shared" si="3"/>
        <v>0</v>
      </c>
      <c r="H32">
        <f t="shared" si="3"/>
        <v>0</v>
      </c>
      <c r="I32">
        <f t="shared" si="3"/>
        <v>0</v>
      </c>
      <c r="J32">
        <f t="shared" si="3"/>
        <v>0</v>
      </c>
      <c r="K32">
        <f t="shared" si="3"/>
        <v>0</v>
      </c>
      <c r="L32">
        <f t="shared" si="3"/>
        <v>0</v>
      </c>
      <c r="M32">
        <f t="shared" si="3"/>
        <v>0</v>
      </c>
      <c r="N32">
        <f t="shared" si="3"/>
        <v>0</v>
      </c>
      <c r="O32">
        <f t="shared" si="3"/>
        <v>0</v>
      </c>
      <c r="P32">
        <f>SUM(E32:O32)</f>
        <v>0</v>
      </c>
      <c r="T32" s="7"/>
      <c r="U32" s="7"/>
      <c r="V32" s="7"/>
      <c r="W32" s="7"/>
      <c r="X32" s="7"/>
      <c r="Y32" s="7"/>
      <c r="Z32" s="7"/>
    </row>
    <row r="33" spans="5:26">
      <c r="E33" s="4"/>
      <c r="F33" s="4"/>
      <c r="G33" s="4"/>
      <c r="H33" s="4"/>
      <c r="I33" s="4"/>
      <c r="J33" s="4"/>
      <c r="K33" s="4"/>
      <c r="L33" s="4"/>
      <c r="M33" s="4"/>
      <c r="T33" s="7"/>
      <c r="U33" s="7"/>
      <c r="V33" s="7"/>
      <c r="W33" s="7"/>
      <c r="X33" s="7"/>
      <c r="Y33" s="7"/>
      <c r="Z33" s="7"/>
    </row>
    <row r="34" spans="5:26">
      <c r="E34" s="4"/>
      <c r="F34" s="4"/>
      <c r="G34" s="4"/>
      <c r="H34" s="4"/>
      <c r="I34" s="4"/>
      <c r="J34" s="4"/>
      <c r="K34" s="4"/>
      <c r="L34" s="4"/>
      <c r="M34" s="4"/>
      <c r="T34" s="7"/>
      <c r="U34" s="7"/>
      <c r="V34" s="7"/>
      <c r="W34" s="7"/>
      <c r="X34" s="7"/>
      <c r="Y34" s="7"/>
      <c r="Z34" s="7"/>
    </row>
    <row r="35" spans="5:26">
      <c r="E35" s="4"/>
      <c r="F35" s="4"/>
      <c r="G35" s="4"/>
      <c r="H35" s="4"/>
      <c r="I35" s="4"/>
      <c r="J35" s="4"/>
      <c r="K35" s="4"/>
      <c r="L35" s="4"/>
      <c r="M35" s="4"/>
      <c r="T35" s="7"/>
      <c r="U35" s="7"/>
      <c r="V35" s="7"/>
      <c r="W35" s="7"/>
      <c r="X35" s="7"/>
      <c r="Y35" s="7"/>
      <c r="Z35" s="7"/>
    </row>
    <row r="36" spans="5:26">
      <c r="E36" s="4"/>
      <c r="F36" s="4"/>
      <c r="G36" s="4"/>
      <c r="H36" s="4"/>
      <c r="I36" s="4"/>
      <c r="J36" s="4"/>
      <c r="K36" s="4"/>
      <c r="L36" s="4"/>
      <c r="M36" s="4"/>
      <c r="T36" s="7"/>
      <c r="U36" s="7"/>
      <c r="V36" s="7"/>
      <c r="W36" s="7"/>
      <c r="X36" s="7"/>
      <c r="Y36" s="7"/>
      <c r="Z36" s="7"/>
    </row>
    <row r="37" spans="5:26">
      <c r="T37" s="7"/>
      <c r="U37" s="7"/>
      <c r="V37" s="7"/>
      <c r="W37" s="7"/>
      <c r="X37" s="7"/>
      <c r="Y37" s="7"/>
      <c r="Z37" s="7"/>
    </row>
    <row r="38" spans="5:26">
      <c r="T38" s="7"/>
      <c r="U38" s="7"/>
      <c r="V38" s="7"/>
      <c r="W38" s="7"/>
      <c r="X38" s="7"/>
      <c r="Y38" s="7"/>
      <c r="Z38" s="7"/>
    </row>
    <row r="39" spans="5:26">
      <c r="T39" s="7"/>
      <c r="U39" s="7"/>
      <c r="V39" s="7"/>
      <c r="W39" s="7"/>
      <c r="X39" s="7"/>
      <c r="Y39" s="7"/>
      <c r="Z39" s="7"/>
    </row>
    <row r="40" spans="5:26">
      <c r="T40" s="7"/>
      <c r="U40" s="7"/>
      <c r="V40" s="7"/>
      <c r="W40" s="7"/>
      <c r="X40" s="7"/>
      <c r="Y40" s="7"/>
      <c r="Z40" s="7"/>
    </row>
    <row r="41" spans="5:26">
      <c r="T41" s="7"/>
      <c r="U41" s="7"/>
      <c r="V41" s="7"/>
      <c r="W41" s="7"/>
      <c r="X41" s="7"/>
      <c r="Y41" s="7"/>
      <c r="Z41" s="7"/>
    </row>
    <row r="42" spans="5:26">
      <c r="T42" s="7"/>
      <c r="U42" s="7"/>
      <c r="V42" s="7"/>
      <c r="W42" s="7"/>
      <c r="X42" s="7"/>
      <c r="Y42" s="7"/>
      <c r="Z42" s="7"/>
    </row>
    <row r="43" spans="5:26">
      <c r="T43" s="7"/>
      <c r="U43" s="7"/>
      <c r="V43" s="7"/>
      <c r="W43" s="7"/>
      <c r="X43" s="7"/>
      <c r="Y43" s="7"/>
      <c r="Z43" s="7"/>
    </row>
    <row r="44" spans="5:26">
      <c r="T44" s="7"/>
      <c r="U44" s="7"/>
      <c r="V44" s="7"/>
      <c r="W44" s="7"/>
      <c r="X44" s="7"/>
      <c r="Y44" s="7"/>
      <c r="Z44" s="7"/>
    </row>
    <row r="45" spans="5:26">
      <c r="T45" s="7"/>
      <c r="U45" s="7"/>
      <c r="V45" s="7"/>
      <c r="W45" s="7"/>
      <c r="X45" s="7"/>
      <c r="Y45" s="7"/>
      <c r="Z45" s="7"/>
    </row>
    <row r="46" spans="5:26">
      <c r="T46" s="7"/>
      <c r="U46" s="7"/>
      <c r="V46" s="7"/>
      <c r="W46" s="7"/>
      <c r="X46" s="7"/>
      <c r="Y46" s="7"/>
      <c r="Z46" s="7"/>
    </row>
    <row r="47" spans="5:26">
      <c r="T47" s="7"/>
      <c r="U47" s="7"/>
      <c r="V47" s="7"/>
      <c r="W47" s="7"/>
      <c r="X47" s="7"/>
      <c r="Y47" s="7"/>
      <c r="Z47" s="7"/>
    </row>
  </sheetData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4:B24"/>
  <sheetViews>
    <sheetView workbookViewId="0">
      <selection activeCell="B26" sqref="B26"/>
    </sheetView>
  </sheetViews>
  <sheetFormatPr defaultRowHeight="12.75"/>
  <sheetData>
    <row r="4" spans="2:2">
      <c r="B4" t="s">
        <v>17</v>
      </c>
    </row>
    <row r="5" spans="2:2">
      <c r="B5" t="s">
        <v>11</v>
      </c>
    </row>
    <row r="6" spans="2:2">
      <c r="B6" t="s">
        <v>12</v>
      </c>
    </row>
    <row r="7" spans="2:2">
      <c r="B7" t="s">
        <v>132</v>
      </c>
    </row>
    <row r="9" spans="2:2">
      <c r="B9" t="s">
        <v>129</v>
      </c>
    </row>
    <row r="10" spans="2:2">
      <c r="B10" t="s">
        <v>130</v>
      </c>
    </row>
    <row r="11" spans="2:2">
      <c r="B11" t="s">
        <v>125</v>
      </c>
    </row>
    <row r="12" spans="2:2">
      <c r="B12" t="s">
        <v>126</v>
      </c>
    </row>
    <row r="13" spans="2:2">
      <c r="B13" t="s">
        <v>131</v>
      </c>
    </row>
    <row r="14" spans="2:2">
      <c r="B14" t="s">
        <v>124</v>
      </c>
    </row>
    <row r="15" spans="2:2">
      <c r="B15" t="s">
        <v>16</v>
      </c>
    </row>
    <row r="17" spans="2:2">
      <c r="B17" t="s">
        <v>127</v>
      </c>
    </row>
    <row r="18" spans="2:2">
      <c r="B18" t="s">
        <v>24</v>
      </c>
    </row>
    <row r="19" spans="2:2">
      <c r="B19" t="s">
        <v>25</v>
      </c>
    </row>
    <row r="20" spans="2:2">
      <c r="B20" t="s">
        <v>47</v>
      </c>
    </row>
    <row r="21" spans="2:2">
      <c r="B21" t="s">
        <v>23</v>
      </c>
    </row>
    <row r="22" spans="2:2">
      <c r="B22" t="s">
        <v>128</v>
      </c>
    </row>
    <row r="23" spans="2:2">
      <c r="B23" t="s">
        <v>18</v>
      </c>
    </row>
    <row r="24" spans="2:2">
      <c r="B24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"/>
  <sheetViews>
    <sheetView zoomScaleNormal="100" workbookViewId="0">
      <pane ySplit="2" topLeftCell="A3" activePane="bottomLeft" state="frozen"/>
      <selection activeCell="A3" sqref="A3:L8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3" width="13.19921875" bestFit="1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6" width="6.73046875" customWidth="1"/>
    <col min="17" max="17" width="6.73046875" bestFit="1" customWidth="1"/>
    <col min="18" max="19" width="5.53125" bestFit="1" customWidth="1"/>
    <col min="20" max="20" width="5.46484375" bestFit="1" customWidth="1"/>
  </cols>
  <sheetData>
    <row r="1" spans="1:20">
      <c r="A1" s="14" t="s">
        <v>81</v>
      </c>
      <c r="E1" s="14" t="s">
        <v>59</v>
      </c>
    </row>
    <row r="2" spans="1:20" ht="30" customHeight="1" thickBot="1">
      <c r="A2" s="2" t="s">
        <v>0</v>
      </c>
      <c r="B2" s="2" t="s">
        <v>7</v>
      </c>
      <c r="C2" s="11" t="s">
        <v>58</v>
      </c>
      <c r="D2" s="6" t="s">
        <v>8</v>
      </c>
      <c r="E2" s="6" t="s">
        <v>19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6</v>
      </c>
      <c r="N2" s="6" t="s">
        <v>1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</row>
    <row r="3" spans="1:20" ht="15" customHeight="1">
      <c r="B3" s="1"/>
      <c r="C3" s="31"/>
      <c r="D3" s="9"/>
      <c r="E3" s="5"/>
      <c r="N3" s="7" t="str">
        <f t="shared" ref="N3:T13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3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31"/>
      <c r="D5" s="9"/>
      <c r="E5" s="5"/>
      <c r="N5" s="7" t="str">
        <f t="shared" si="0"/>
        <v/>
      </c>
      <c r="O5" s="7" t="str">
        <f t="shared" si="0"/>
        <v/>
      </c>
      <c r="P5" s="7" t="str">
        <f t="shared" si="0"/>
        <v/>
      </c>
      <c r="Q5" s="7" t="str">
        <f t="shared" si="0"/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</row>
    <row r="6" spans="1:20" ht="15" customHeight="1">
      <c r="B6" s="1"/>
      <c r="C6" s="31"/>
      <c r="D6" s="9"/>
      <c r="E6" s="5"/>
      <c r="N6" s="7"/>
      <c r="O6" s="7" t="str">
        <f t="shared" ref="O6" si="1">IF(G6=0,"",G6/$D6)</f>
        <v/>
      </c>
      <c r="P6" s="7" t="str">
        <f t="shared" ref="P6" si="2">IF(H6=0,"",H6/$D6)</f>
        <v/>
      </c>
      <c r="Q6" s="7" t="str">
        <f t="shared" ref="Q6" si="3">IF(I6=0,"",I6/$D6)</f>
        <v/>
      </c>
      <c r="R6" s="7" t="str">
        <f t="shared" ref="R6" si="4">IF(J6=0,"",J6/$D6)</f>
        <v/>
      </c>
      <c r="S6" s="7" t="str">
        <f t="shared" ref="S6" si="5">IF(K6=0,"",K6/$D6)</f>
        <v/>
      </c>
      <c r="T6" s="7" t="str">
        <f t="shared" ref="T6" si="6">IF(L6=0,"",L6/$D6)</f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C8" s="4"/>
      <c r="E8" s="10"/>
      <c r="N8" s="7" t="str">
        <f t="shared" si="0"/>
        <v/>
      </c>
      <c r="O8" s="7" t="str">
        <f t="shared" si="0"/>
        <v/>
      </c>
      <c r="P8" s="7" t="str">
        <f t="shared" si="0"/>
        <v/>
      </c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</row>
    <row r="9" spans="1:20" ht="15" customHeight="1">
      <c r="C9" s="4"/>
      <c r="E9" s="10"/>
      <c r="N9" s="7" t="str">
        <f t="shared" si="0"/>
        <v/>
      </c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17"/>
      <c r="D10" s="19"/>
      <c r="E10" s="10"/>
      <c r="F10" s="19"/>
      <c r="G10" s="19"/>
      <c r="H10" s="19"/>
      <c r="I10" s="19"/>
      <c r="J10" s="19"/>
      <c r="K10" s="19"/>
      <c r="L10" s="19"/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  <c r="S10" s="20" t="str">
        <f t="shared" si="0"/>
        <v/>
      </c>
      <c r="T10" s="20" t="str">
        <f t="shared" si="0"/>
        <v/>
      </c>
    </row>
    <row r="11" spans="1:20" ht="15" customHeight="1">
      <c r="C11" s="4"/>
      <c r="D11">
        <f>SUM(D3:D10)</f>
        <v>0</v>
      </c>
      <c r="E11" s="10"/>
      <c r="F11">
        <f t="shared" ref="F11:L11" si="7">SUM(F3:F10)</f>
        <v>0</v>
      </c>
      <c r="G11">
        <f t="shared" si="7"/>
        <v>0</v>
      </c>
      <c r="H11">
        <f t="shared" si="7"/>
        <v>0</v>
      </c>
      <c r="I11">
        <f t="shared" si="7"/>
        <v>0</v>
      </c>
      <c r="J11">
        <f t="shared" si="7"/>
        <v>0</v>
      </c>
      <c r="K11">
        <f t="shared" si="7"/>
        <v>0</v>
      </c>
      <c r="L11">
        <f t="shared" si="7"/>
        <v>0</v>
      </c>
      <c r="N11" s="7" t="str">
        <f t="shared" si="0"/>
        <v/>
      </c>
      <c r="O11" s="7" t="str">
        <f t="shared" si="0"/>
        <v/>
      </c>
      <c r="P11" s="7" t="str">
        <f t="shared" si="0"/>
        <v/>
      </c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</row>
    <row r="12" spans="1:20" ht="15" customHeight="1">
      <c r="C12" s="17"/>
      <c r="E12" s="10"/>
      <c r="N12" s="7" t="str">
        <f t="shared" si="0"/>
        <v/>
      </c>
      <c r="O12" s="7"/>
      <c r="P12" s="7"/>
      <c r="Q12" s="7"/>
      <c r="R12" s="7"/>
      <c r="S12" s="7"/>
      <c r="T12" s="7"/>
    </row>
    <row r="13" spans="1:20" ht="15" customHeight="1">
      <c r="C13" s="17"/>
      <c r="E13" s="10"/>
      <c r="N13" s="7" t="str">
        <f t="shared" si="0"/>
        <v/>
      </c>
      <c r="O13" s="7"/>
      <c r="P13" s="7"/>
      <c r="Q13" s="7"/>
      <c r="R13" s="7"/>
      <c r="S13" s="7"/>
      <c r="T13" s="7"/>
    </row>
    <row r="14" spans="1:20">
      <c r="E14" s="10"/>
    </row>
    <row r="15" spans="1:20">
      <c r="E15" s="10"/>
    </row>
    <row r="16" spans="1:20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0"/>
    </row>
    <row r="21" spans="5:5">
      <c r="E21" s="10"/>
    </row>
    <row r="22" spans="5:5">
      <c r="E22" s="1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"/>
  <sheetViews>
    <sheetView zoomScaleNormal="100" workbookViewId="0">
      <pane ySplit="2" topLeftCell="A3" activePane="bottomLeft" state="frozen"/>
      <selection activeCell="A3" sqref="A3"/>
      <selection pane="bottomLeft"/>
    </sheetView>
  </sheetViews>
  <sheetFormatPr defaultRowHeight="12.75"/>
  <cols>
    <col min="1" max="1" width="14.796875" bestFit="1" customWidth="1"/>
    <col min="2" max="2" width="75.46484375" bestFit="1" customWidth="1"/>
    <col min="3" max="3" width="6.73046875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5" width="7.265625" bestFit="1" customWidth="1"/>
    <col min="16" max="16" width="6.73046875" customWidth="1"/>
    <col min="17" max="17" width="6.265625" bestFit="1" customWidth="1"/>
    <col min="18" max="19" width="5.53125" bestFit="1" customWidth="1"/>
    <col min="20" max="20" width="5.46484375" bestFit="1" customWidth="1"/>
  </cols>
  <sheetData>
    <row r="1" spans="1:20">
      <c r="A1" s="14" t="s">
        <v>27</v>
      </c>
    </row>
    <row r="2" spans="1:20" ht="15" customHeight="1" thickBot="1">
      <c r="A2" s="2" t="s">
        <v>0</v>
      </c>
      <c r="B2" s="2" t="s">
        <v>7</v>
      </c>
      <c r="C2" s="2"/>
      <c r="D2" s="6" t="s">
        <v>8</v>
      </c>
      <c r="E2" s="6" t="s">
        <v>9</v>
      </c>
      <c r="F2" s="6" t="s">
        <v>19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N2" s="6" t="s">
        <v>19</v>
      </c>
      <c r="O2" s="6" t="s">
        <v>1</v>
      </c>
      <c r="P2" s="6" t="s">
        <v>2</v>
      </c>
      <c r="Q2" s="6" t="s">
        <v>3</v>
      </c>
      <c r="R2" s="6" t="s">
        <v>4</v>
      </c>
      <c r="S2" s="6" t="s">
        <v>5</v>
      </c>
      <c r="T2" s="6" t="s">
        <v>6</v>
      </c>
    </row>
    <row r="3" spans="1:20" ht="15" customHeight="1">
      <c r="B3" s="1"/>
      <c r="C3" s="1"/>
      <c r="D3" s="9"/>
      <c r="E3" s="5"/>
      <c r="N3" s="7" t="str">
        <f t="shared" ref="N3:T9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1"/>
      <c r="D5" s="9"/>
      <c r="E5" s="5"/>
      <c r="N5" s="7"/>
      <c r="O5" s="7" t="str">
        <f t="shared" ref="O5:O6" si="1">IF(G5=0,"",G5/$D5)</f>
        <v/>
      </c>
      <c r="P5" s="7" t="str">
        <f t="shared" ref="P5:P6" si="2">IF(H5=0,"",H5/$D5)</f>
        <v/>
      </c>
      <c r="Q5" s="7" t="str">
        <f t="shared" ref="Q5:Q6" si="3">IF(I5=0,"",I5/$D5)</f>
        <v/>
      </c>
      <c r="R5" s="7" t="str">
        <f t="shared" ref="R5:R6" si="4">IF(J5=0,"",J5/$D5)</f>
        <v/>
      </c>
      <c r="S5" s="7" t="str">
        <f t="shared" ref="S5:S6" si="5">IF(K5=0,"",K5/$D5)</f>
        <v/>
      </c>
      <c r="T5" s="7" t="str">
        <f t="shared" ref="T5:T6" si="6">IF(L5=0,"",L5/$D5)</f>
        <v/>
      </c>
    </row>
    <row r="6" spans="1:20" ht="15" customHeight="1">
      <c r="B6" s="1"/>
      <c r="C6" s="1"/>
      <c r="D6" s="9"/>
      <c r="E6" s="5"/>
      <c r="N6" s="7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B8" s="1"/>
      <c r="C8" s="1"/>
      <c r="D8" s="21"/>
      <c r="E8" s="5"/>
      <c r="F8" s="19"/>
      <c r="G8" s="19"/>
      <c r="H8" s="19"/>
      <c r="I8" s="19"/>
      <c r="J8" s="19"/>
      <c r="K8" s="19"/>
      <c r="L8" s="19"/>
      <c r="N8" s="7" t="str">
        <f t="shared" si="0"/>
        <v/>
      </c>
      <c r="O8" s="20" t="str">
        <f t="shared" si="0"/>
        <v/>
      </c>
      <c r="P8" s="20" t="str">
        <f t="shared" si="0"/>
        <v/>
      </c>
      <c r="Q8" s="20" t="str">
        <f t="shared" si="0"/>
        <v/>
      </c>
      <c r="R8" s="20" t="str">
        <f t="shared" si="0"/>
        <v/>
      </c>
      <c r="S8" s="20" t="str">
        <f t="shared" si="0"/>
        <v/>
      </c>
      <c r="T8" s="20" t="str">
        <f t="shared" si="0"/>
        <v/>
      </c>
    </row>
    <row r="9" spans="1:20" ht="15" customHeight="1">
      <c r="C9" s="4"/>
      <c r="D9">
        <f>SUM(D3:D8)</f>
        <v>0</v>
      </c>
      <c r="E9" s="10"/>
      <c r="F9">
        <f t="shared" ref="F9:L9" si="7">SUM(F3:F8)</f>
        <v>0</v>
      </c>
      <c r="G9">
        <f t="shared" si="7"/>
        <v>0</v>
      </c>
      <c r="H9">
        <f t="shared" si="7"/>
        <v>0</v>
      </c>
      <c r="I9">
        <f t="shared" si="7"/>
        <v>0</v>
      </c>
      <c r="J9">
        <f t="shared" si="7"/>
        <v>0</v>
      </c>
      <c r="K9">
        <f t="shared" si="7"/>
        <v>0</v>
      </c>
      <c r="L9">
        <f t="shared" si="7"/>
        <v>0</v>
      </c>
      <c r="N9" s="7"/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4"/>
      <c r="E10" s="10"/>
      <c r="N10" s="7"/>
      <c r="O10" s="7"/>
      <c r="P10" s="7"/>
      <c r="Q10" s="7"/>
      <c r="R10" s="7"/>
      <c r="S10" s="7"/>
      <c r="T10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23.73046875" customWidth="1"/>
    <col min="2" max="2" width="60.73046875" customWidth="1"/>
    <col min="3" max="3" width="13.19921875" bestFit="1" customWidth="1"/>
    <col min="4" max="4" width="13.19921875" customWidth="1"/>
    <col min="5" max="5" width="7.796875" bestFit="1" customWidth="1"/>
    <col min="6" max="7" width="5.53125" bestFit="1" customWidth="1"/>
    <col min="8" max="11" width="4.73046875" customWidth="1"/>
    <col min="12" max="12" width="6.73046875" bestFit="1" customWidth="1"/>
    <col min="13" max="16" width="6.73046875" customWidth="1"/>
    <col min="17" max="17" width="6.265625" customWidth="1"/>
    <col min="18" max="18" width="6.73046875" bestFit="1" customWidth="1"/>
    <col min="19" max="19" width="5.53125" bestFit="1" customWidth="1"/>
    <col min="20" max="20" width="9.19921875" bestFit="1" customWidth="1"/>
    <col min="21" max="21" width="9.19921875" customWidth="1"/>
    <col min="23" max="23" width="10.19921875" customWidth="1"/>
  </cols>
  <sheetData>
    <row r="1" spans="1:26">
      <c r="A1" s="38" t="s">
        <v>213</v>
      </c>
    </row>
    <row r="2" spans="1:26">
      <c r="A2" s="14" t="s">
        <v>149</v>
      </c>
      <c r="Y2" s="16" t="s">
        <v>217</v>
      </c>
    </row>
    <row r="3" spans="1:26">
      <c r="A3" s="14" t="s">
        <v>42</v>
      </c>
      <c r="U3" s="106" t="s">
        <v>220</v>
      </c>
      <c r="W3" s="16" t="s">
        <v>214</v>
      </c>
    </row>
    <row r="4" spans="1:26" ht="13.5" thickBot="1">
      <c r="A4" s="2" t="s">
        <v>0</v>
      </c>
      <c r="B4" s="3" t="s">
        <v>7</v>
      </c>
      <c r="C4" s="3" t="s">
        <v>136</v>
      </c>
      <c r="D4" s="3" t="s">
        <v>58</v>
      </c>
      <c r="E4" s="2" t="s">
        <v>8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12"/>
      <c r="M4" s="12"/>
      <c r="N4" s="2" t="str">
        <f t="shared" ref="N4:S4" si="0">F4</f>
        <v>PRO</v>
      </c>
      <c r="O4" s="2" t="str">
        <f t="shared" si="0"/>
        <v>MCJ</v>
      </c>
      <c r="P4" s="2" t="str">
        <f t="shared" si="0"/>
        <v>JDJ</v>
      </c>
      <c r="Q4" s="2" t="str">
        <f t="shared" si="0"/>
        <v>B2J</v>
      </c>
      <c r="R4" s="2" t="str">
        <f t="shared" si="0"/>
        <v>BCC</v>
      </c>
      <c r="S4" s="2" t="str">
        <f t="shared" si="0"/>
        <v>TWX</v>
      </c>
      <c r="T4" s="12" t="s">
        <v>219</v>
      </c>
      <c r="U4" s="106"/>
      <c r="X4" t="s">
        <v>215</v>
      </c>
      <c r="Y4" t="s">
        <v>216</v>
      </c>
      <c r="Z4" t="s">
        <v>218</v>
      </c>
    </row>
    <row r="5" spans="1:26">
      <c r="C5" s="10"/>
      <c r="D5" s="10"/>
      <c r="F5" s="4"/>
      <c r="G5" s="4"/>
      <c r="N5" s="7"/>
      <c r="O5" s="7"/>
      <c r="P5" s="7"/>
      <c r="Q5" s="7"/>
      <c r="R5" s="7"/>
      <c r="S5" s="7"/>
      <c r="T5" s="76" t="e">
        <f t="shared" ref="T5:T28" si="1">(130+VLOOKUP(D5,$W$5:$Z$137,3))/VLOOKUP(D5,$W$5:$Z$137,4)</f>
        <v>#N/A</v>
      </c>
      <c r="U5" s="76" t="e">
        <f>F5/E5</f>
        <v>#DIV/0!</v>
      </c>
      <c r="W5" s="33"/>
      <c r="Z5">
        <f>SUM(X5:Y5)</f>
        <v>0</v>
      </c>
    </row>
    <row r="6" spans="1:26">
      <c r="C6" s="10"/>
      <c r="D6" s="10"/>
      <c r="F6" s="4"/>
      <c r="G6" s="4"/>
      <c r="N6" s="7"/>
      <c r="O6" s="7"/>
      <c r="P6" s="7"/>
      <c r="Q6" s="7"/>
      <c r="R6" s="7"/>
      <c r="S6" s="7"/>
      <c r="T6" s="76" t="e">
        <f t="shared" si="1"/>
        <v>#N/A</v>
      </c>
      <c r="U6" s="76" t="e">
        <f t="shared" ref="U6:U28" si="2">F6/E6</f>
        <v>#DIV/0!</v>
      </c>
      <c r="W6" s="33"/>
      <c r="Z6">
        <f t="shared" ref="Z6:Z69" si="3">SUM(X6:Y6)</f>
        <v>0</v>
      </c>
    </row>
    <row r="7" spans="1:26">
      <c r="C7" s="10"/>
      <c r="D7" s="10"/>
      <c r="F7" s="4"/>
      <c r="G7" s="4"/>
      <c r="N7" s="7"/>
      <c r="O7" s="7"/>
      <c r="P7" s="7"/>
      <c r="Q7" s="7"/>
      <c r="R7" s="7"/>
      <c r="S7" s="7"/>
      <c r="T7" s="76" t="e">
        <f t="shared" si="1"/>
        <v>#N/A</v>
      </c>
      <c r="U7" s="76" t="e">
        <f t="shared" si="2"/>
        <v>#DIV/0!</v>
      </c>
      <c r="W7" s="33"/>
      <c r="Z7">
        <f t="shared" si="3"/>
        <v>0</v>
      </c>
    </row>
    <row r="8" spans="1:26">
      <c r="C8" s="10"/>
      <c r="D8" s="10"/>
      <c r="F8" s="4"/>
      <c r="G8" s="4"/>
      <c r="N8" s="7"/>
      <c r="O8" s="7"/>
      <c r="P8" s="7"/>
      <c r="Q8" s="7"/>
      <c r="R8" s="7"/>
      <c r="S8" s="7"/>
      <c r="T8" s="76" t="e">
        <f t="shared" si="1"/>
        <v>#N/A</v>
      </c>
      <c r="U8" s="76" t="e">
        <f t="shared" si="2"/>
        <v>#DIV/0!</v>
      </c>
      <c r="W8" s="33"/>
      <c r="Z8">
        <f t="shared" si="3"/>
        <v>0</v>
      </c>
    </row>
    <row r="9" spans="1:26">
      <c r="C9" s="10"/>
      <c r="D9" s="10"/>
      <c r="F9" s="4"/>
      <c r="G9" s="4"/>
      <c r="N9" s="7"/>
      <c r="O9" s="7"/>
      <c r="P9" s="7"/>
      <c r="Q9" s="7"/>
      <c r="R9" s="7"/>
      <c r="S9" s="7"/>
      <c r="T9" s="76" t="e">
        <f t="shared" si="1"/>
        <v>#N/A</v>
      </c>
      <c r="U9" s="76" t="e">
        <f t="shared" si="2"/>
        <v>#DIV/0!</v>
      </c>
      <c r="W9" s="33"/>
      <c r="Z9">
        <f t="shared" si="3"/>
        <v>0</v>
      </c>
    </row>
    <row r="10" spans="1:26">
      <c r="C10" s="10"/>
      <c r="D10" s="10"/>
      <c r="F10" s="4"/>
      <c r="G10" s="4"/>
      <c r="N10" s="7"/>
      <c r="O10" s="7"/>
      <c r="P10" s="7"/>
      <c r="Q10" s="7"/>
      <c r="R10" s="7"/>
      <c r="S10" s="7"/>
      <c r="T10" s="76" t="e">
        <f t="shared" si="1"/>
        <v>#N/A</v>
      </c>
      <c r="U10" s="76" t="e">
        <f t="shared" si="2"/>
        <v>#DIV/0!</v>
      </c>
      <c r="W10" s="33"/>
      <c r="Z10">
        <f t="shared" si="3"/>
        <v>0</v>
      </c>
    </row>
    <row r="11" spans="1:26">
      <c r="C11" s="10"/>
      <c r="D11" s="10"/>
      <c r="F11" s="4"/>
      <c r="G11" s="4"/>
      <c r="N11" s="7"/>
      <c r="O11" s="7"/>
      <c r="P11" s="7"/>
      <c r="Q11" s="7"/>
      <c r="R11" s="7"/>
      <c r="S11" s="7"/>
      <c r="T11" s="76" t="e">
        <f t="shared" si="1"/>
        <v>#N/A</v>
      </c>
      <c r="U11" s="76" t="e">
        <f t="shared" si="2"/>
        <v>#DIV/0!</v>
      </c>
      <c r="W11" s="33"/>
      <c r="Z11">
        <f t="shared" si="3"/>
        <v>0</v>
      </c>
    </row>
    <row r="12" spans="1:26">
      <c r="C12" s="10"/>
      <c r="D12" s="10"/>
      <c r="F12" s="4"/>
      <c r="G12" s="4"/>
      <c r="N12" s="7"/>
      <c r="O12" s="7"/>
      <c r="P12" s="7"/>
      <c r="Q12" s="7"/>
      <c r="R12" s="7"/>
      <c r="S12" s="7"/>
      <c r="T12" s="76" t="e">
        <f t="shared" si="1"/>
        <v>#N/A</v>
      </c>
      <c r="U12" s="76" t="e">
        <f t="shared" si="2"/>
        <v>#DIV/0!</v>
      </c>
      <c r="W12" s="33"/>
      <c r="Z12">
        <f t="shared" si="3"/>
        <v>0</v>
      </c>
    </row>
    <row r="13" spans="1:26">
      <c r="C13" s="10"/>
      <c r="D13" s="10"/>
      <c r="F13" s="4"/>
      <c r="G13" s="4"/>
      <c r="N13" s="7"/>
      <c r="O13" s="7"/>
      <c r="P13" s="7"/>
      <c r="Q13" s="7"/>
      <c r="R13" s="7"/>
      <c r="S13" s="7"/>
      <c r="T13" s="76" t="e">
        <f t="shared" si="1"/>
        <v>#N/A</v>
      </c>
      <c r="U13" s="76" t="e">
        <f t="shared" si="2"/>
        <v>#DIV/0!</v>
      </c>
      <c r="W13" s="33"/>
      <c r="Z13">
        <f t="shared" si="3"/>
        <v>0</v>
      </c>
    </row>
    <row r="14" spans="1:26">
      <c r="C14" s="10"/>
      <c r="D14" s="10"/>
      <c r="F14" s="4"/>
      <c r="G14" s="4"/>
      <c r="N14" s="7"/>
      <c r="O14" s="7"/>
      <c r="P14" s="7"/>
      <c r="Q14" s="7"/>
      <c r="R14" s="7"/>
      <c r="S14" s="7"/>
      <c r="T14" s="76" t="e">
        <f t="shared" si="1"/>
        <v>#N/A</v>
      </c>
      <c r="U14" s="76" t="e">
        <f t="shared" si="2"/>
        <v>#DIV/0!</v>
      </c>
      <c r="W14" s="33"/>
      <c r="Z14">
        <f t="shared" si="3"/>
        <v>0</v>
      </c>
    </row>
    <row r="15" spans="1:26">
      <c r="C15" s="10"/>
      <c r="D15" s="10"/>
      <c r="F15" s="4"/>
      <c r="G15" s="4"/>
      <c r="N15" s="7"/>
      <c r="O15" s="7"/>
      <c r="P15" s="7"/>
      <c r="Q15" s="7"/>
      <c r="R15" s="7"/>
      <c r="S15" s="7"/>
      <c r="T15" s="76" t="e">
        <f t="shared" si="1"/>
        <v>#N/A</v>
      </c>
      <c r="U15" s="76" t="e">
        <f t="shared" si="2"/>
        <v>#DIV/0!</v>
      </c>
      <c r="W15" s="33"/>
      <c r="Z15">
        <f t="shared" si="3"/>
        <v>0</v>
      </c>
    </row>
    <row r="16" spans="1:26">
      <c r="C16" s="10"/>
      <c r="D16" s="10"/>
      <c r="F16" s="4"/>
      <c r="G16" s="4"/>
      <c r="N16" s="7"/>
      <c r="O16" s="7"/>
      <c r="P16" s="7"/>
      <c r="Q16" s="7"/>
      <c r="R16" s="7"/>
      <c r="S16" s="7"/>
      <c r="T16" s="76" t="e">
        <f t="shared" si="1"/>
        <v>#N/A</v>
      </c>
      <c r="U16" s="76" t="e">
        <f t="shared" si="2"/>
        <v>#DIV/0!</v>
      </c>
      <c r="W16" s="33"/>
      <c r="Z16">
        <f t="shared" si="3"/>
        <v>0</v>
      </c>
    </row>
    <row r="17" spans="3:26">
      <c r="C17" s="10"/>
      <c r="D17" s="10"/>
      <c r="F17" s="4"/>
      <c r="G17" s="4"/>
      <c r="N17" s="7"/>
      <c r="O17" s="7"/>
      <c r="P17" s="7"/>
      <c r="Q17" s="7"/>
      <c r="R17" s="7"/>
      <c r="S17" s="7"/>
      <c r="T17" s="76" t="e">
        <f t="shared" si="1"/>
        <v>#N/A</v>
      </c>
      <c r="U17" s="76" t="e">
        <f t="shared" si="2"/>
        <v>#DIV/0!</v>
      </c>
      <c r="W17" s="33"/>
      <c r="Z17">
        <f t="shared" si="3"/>
        <v>0</v>
      </c>
    </row>
    <row r="18" spans="3:26">
      <c r="C18" s="10"/>
      <c r="D18" s="10"/>
      <c r="F18" s="4"/>
      <c r="G18" s="4"/>
      <c r="N18" s="7"/>
      <c r="O18" s="7"/>
      <c r="P18" s="7"/>
      <c r="Q18" s="7"/>
      <c r="R18" s="7"/>
      <c r="S18" s="7"/>
      <c r="T18" s="76" t="e">
        <f t="shared" si="1"/>
        <v>#N/A</v>
      </c>
      <c r="U18" s="76" t="e">
        <f t="shared" si="2"/>
        <v>#DIV/0!</v>
      </c>
      <c r="W18" s="33"/>
      <c r="Z18">
        <f t="shared" si="3"/>
        <v>0</v>
      </c>
    </row>
    <row r="19" spans="3:26">
      <c r="C19" s="10"/>
      <c r="D19" s="10"/>
      <c r="F19" s="4"/>
      <c r="G19" s="4"/>
      <c r="N19" s="7"/>
      <c r="O19" s="7"/>
      <c r="P19" s="7"/>
      <c r="Q19" s="7"/>
      <c r="R19" s="7"/>
      <c r="S19" s="7"/>
      <c r="T19" s="76" t="e">
        <f t="shared" si="1"/>
        <v>#N/A</v>
      </c>
      <c r="U19" s="76" t="e">
        <f t="shared" si="2"/>
        <v>#DIV/0!</v>
      </c>
      <c r="W19" s="33"/>
      <c r="Z19">
        <f t="shared" si="3"/>
        <v>0</v>
      </c>
    </row>
    <row r="20" spans="3:26">
      <c r="C20" s="10"/>
      <c r="D20" s="10"/>
      <c r="F20" s="4"/>
      <c r="G20" s="4"/>
      <c r="N20" s="7"/>
      <c r="O20" s="7"/>
      <c r="P20" s="7"/>
      <c r="Q20" s="7"/>
      <c r="R20" s="7"/>
      <c r="S20" s="7"/>
      <c r="T20" s="76" t="e">
        <f t="shared" si="1"/>
        <v>#N/A</v>
      </c>
      <c r="U20" s="76" t="e">
        <f t="shared" si="2"/>
        <v>#DIV/0!</v>
      </c>
      <c r="W20" s="33"/>
      <c r="Z20">
        <f t="shared" si="3"/>
        <v>0</v>
      </c>
    </row>
    <row r="21" spans="3:26">
      <c r="C21" s="10"/>
      <c r="D21" s="10"/>
      <c r="F21" s="4"/>
      <c r="G21" s="4"/>
      <c r="N21" s="7"/>
      <c r="O21" s="7"/>
      <c r="P21" s="7"/>
      <c r="Q21" s="7"/>
      <c r="R21" s="7"/>
      <c r="S21" s="7"/>
      <c r="T21" s="76" t="e">
        <f t="shared" si="1"/>
        <v>#N/A</v>
      </c>
      <c r="U21" s="76" t="e">
        <f t="shared" si="2"/>
        <v>#DIV/0!</v>
      </c>
      <c r="W21" s="33"/>
      <c r="Z21">
        <f t="shared" si="3"/>
        <v>0</v>
      </c>
    </row>
    <row r="22" spans="3:26">
      <c r="C22" s="10"/>
      <c r="D22" s="10"/>
      <c r="F22" s="4"/>
      <c r="G22" s="4"/>
      <c r="N22" s="7"/>
      <c r="O22" s="7"/>
      <c r="P22" s="7"/>
      <c r="Q22" s="7"/>
      <c r="R22" s="7"/>
      <c r="S22" s="7"/>
      <c r="T22" s="76" t="e">
        <f t="shared" si="1"/>
        <v>#N/A</v>
      </c>
      <c r="U22" s="76" t="e">
        <f t="shared" si="2"/>
        <v>#DIV/0!</v>
      </c>
      <c r="W22" s="33"/>
      <c r="Z22">
        <f t="shared" si="3"/>
        <v>0</v>
      </c>
    </row>
    <row r="23" spans="3:26">
      <c r="C23" s="10"/>
      <c r="D23" s="10"/>
      <c r="F23" s="4"/>
      <c r="G23" s="4"/>
      <c r="N23" s="7"/>
      <c r="O23" s="7"/>
      <c r="P23" s="7"/>
      <c r="Q23" s="7"/>
      <c r="R23" s="7"/>
      <c r="S23" s="7"/>
      <c r="T23" s="76" t="e">
        <f t="shared" si="1"/>
        <v>#N/A</v>
      </c>
      <c r="U23" s="76" t="e">
        <f t="shared" si="2"/>
        <v>#DIV/0!</v>
      </c>
      <c r="W23" s="33"/>
      <c r="Z23">
        <f t="shared" si="3"/>
        <v>0</v>
      </c>
    </row>
    <row r="24" spans="3:26">
      <c r="C24" s="10"/>
      <c r="D24" s="10"/>
      <c r="F24" s="4"/>
      <c r="G24" s="4"/>
      <c r="N24" s="7"/>
      <c r="O24" s="7"/>
      <c r="P24" s="7"/>
      <c r="Q24" s="7"/>
      <c r="R24" s="7"/>
      <c r="S24" s="7"/>
      <c r="T24" s="76" t="e">
        <f t="shared" si="1"/>
        <v>#N/A</v>
      </c>
      <c r="U24" s="76" t="e">
        <f t="shared" si="2"/>
        <v>#DIV/0!</v>
      </c>
      <c r="W24" s="33"/>
      <c r="Z24">
        <f t="shared" si="3"/>
        <v>0</v>
      </c>
    </row>
    <row r="25" spans="3:26">
      <c r="C25" s="10"/>
      <c r="D25" s="10"/>
      <c r="F25" s="4"/>
      <c r="G25" s="4"/>
      <c r="N25" s="7"/>
      <c r="O25" s="7"/>
      <c r="P25" s="7"/>
      <c r="Q25" s="7"/>
      <c r="R25" s="7"/>
      <c r="S25" s="7"/>
      <c r="T25" s="76" t="e">
        <f t="shared" si="1"/>
        <v>#N/A</v>
      </c>
      <c r="U25" s="76" t="e">
        <f t="shared" si="2"/>
        <v>#DIV/0!</v>
      </c>
      <c r="W25" s="33"/>
      <c r="Z25">
        <f t="shared" si="3"/>
        <v>0</v>
      </c>
    </row>
    <row r="26" spans="3:26">
      <c r="C26" s="10"/>
      <c r="D26" s="10"/>
      <c r="F26" s="4"/>
      <c r="G26" s="4"/>
      <c r="N26" s="7"/>
      <c r="O26" s="7"/>
      <c r="P26" s="7"/>
      <c r="Q26" s="7"/>
      <c r="R26" s="7"/>
      <c r="S26" s="7"/>
      <c r="T26" s="76" t="e">
        <f t="shared" si="1"/>
        <v>#N/A</v>
      </c>
      <c r="U26" s="76" t="e">
        <f t="shared" si="2"/>
        <v>#DIV/0!</v>
      </c>
      <c r="W26" s="33"/>
      <c r="Z26">
        <f t="shared" si="3"/>
        <v>0</v>
      </c>
    </row>
    <row r="27" spans="3:26">
      <c r="C27" s="10"/>
      <c r="D27" s="10"/>
      <c r="F27" s="4"/>
      <c r="G27" s="4"/>
      <c r="N27" s="7"/>
      <c r="O27" s="7"/>
      <c r="P27" s="7"/>
      <c r="Q27" s="7"/>
      <c r="R27" s="7"/>
      <c r="S27" s="7"/>
      <c r="T27" s="76" t="e">
        <f t="shared" si="1"/>
        <v>#N/A</v>
      </c>
      <c r="U27" s="76" t="e">
        <f t="shared" si="2"/>
        <v>#DIV/0!</v>
      </c>
      <c r="W27" s="33"/>
      <c r="Z27">
        <f t="shared" si="3"/>
        <v>0</v>
      </c>
    </row>
    <row r="28" spans="3:26">
      <c r="C28" s="10"/>
      <c r="D28" s="10"/>
      <c r="F28" s="4"/>
      <c r="G28" s="4"/>
      <c r="N28" s="7"/>
      <c r="O28" s="7"/>
      <c r="P28" s="7"/>
      <c r="Q28" s="7"/>
      <c r="R28" s="7"/>
      <c r="S28" s="7"/>
      <c r="T28" s="76" t="e">
        <f t="shared" si="1"/>
        <v>#N/A</v>
      </c>
      <c r="U28" s="76" t="e">
        <f t="shared" si="2"/>
        <v>#DIV/0!</v>
      </c>
      <c r="W28" s="33"/>
      <c r="Z28">
        <f t="shared" si="3"/>
        <v>0</v>
      </c>
    </row>
    <row r="29" spans="3:26">
      <c r="C29" s="10"/>
      <c r="D29" s="10"/>
      <c r="F29" s="4"/>
      <c r="G29" s="4"/>
      <c r="N29" s="7" t="str">
        <f t="shared" ref="N29" si="4">IF(F29=0,"",F29/$E29)</f>
        <v/>
      </c>
      <c r="O29" s="7" t="str">
        <f t="shared" ref="O29" si="5">IF(G29=0,"",G29/$E29)</f>
        <v/>
      </c>
      <c r="P29" s="7" t="str">
        <f t="shared" ref="P29" si="6">IF(H29=0,"",H29/$E29)</f>
        <v/>
      </c>
      <c r="Q29" s="7" t="str">
        <f t="shared" ref="Q29" si="7">IF(I29=0,"",I29/$E29)</f>
        <v/>
      </c>
      <c r="R29" s="7" t="str">
        <f t="shared" ref="R29" si="8">IF(J29=0,"",J29/$E29)</f>
        <v/>
      </c>
      <c r="S29" s="7" t="str">
        <f t="shared" ref="S29" si="9">IF(K29=0,"",K29/$E29)</f>
        <v/>
      </c>
      <c r="T29" s="7"/>
      <c r="U29" s="7"/>
      <c r="W29" s="33"/>
      <c r="Z29">
        <f t="shared" si="3"/>
        <v>0</v>
      </c>
    </row>
    <row r="30" spans="3:26">
      <c r="C30" s="10"/>
      <c r="D30" s="10"/>
      <c r="F30" s="4"/>
      <c r="G30" s="4"/>
      <c r="W30" s="33"/>
      <c r="Z30">
        <f t="shared" si="3"/>
        <v>0</v>
      </c>
    </row>
    <row r="31" spans="3:26" ht="13.15">
      <c r="C31" s="10"/>
      <c r="D31" s="10"/>
      <c r="E31" s="19"/>
      <c r="F31" s="32"/>
      <c r="G31" s="32"/>
      <c r="H31" s="32"/>
      <c r="I31" s="32"/>
      <c r="J31" s="32"/>
      <c r="K31" s="32"/>
      <c r="L31" s="59"/>
      <c r="M31" s="22"/>
      <c r="N31" s="7" t="str">
        <f t="shared" ref="N31:Q32" si="10">IF(F31=0,"",F31/$E31)</f>
        <v/>
      </c>
      <c r="O31" s="7" t="str">
        <f t="shared" si="10"/>
        <v/>
      </c>
      <c r="P31" s="7" t="str">
        <f t="shared" si="10"/>
        <v/>
      </c>
      <c r="Q31" s="7" t="str">
        <f t="shared" si="10"/>
        <v/>
      </c>
      <c r="W31" s="33"/>
      <c r="Z31">
        <f t="shared" si="3"/>
        <v>0</v>
      </c>
    </row>
    <row r="32" spans="3:26">
      <c r="E32">
        <f>SUM(E5:E31)</f>
        <v>0</v>
      </c>
      <c r="F32">
        <f t="shared" ref="F32:K32" si="11">SUM(F5:F31)</f>
        <v>0</v>
      </c>
      <c r="G32">
        <f t="shared" si="11"/>
        <v>0</v>
      </c>
      <c r="H32">
        <f t="shared" si="11"/>
        <v>0</v>
      </c>
      <c r="I32">
        <f t="shared" si="11"/>
        <v>0</v>
      </c>
      <c r="J32">
        <f t="shared" si="11"/>
        <v>0</v>
      </c>
      <c r="K32">
        <f t="shared" si="11"/>
        <v>0</v>
      </c>
      <c r="L32">
        <f>SUM(F32:K32)</f>
        <v>0</v>
      </c>
      <c r="N32" s="7" t="str">
        <f t="shared" si="10"/>
        <v/>
      </c>
      <c r="O32" s="7" t="str">
        <f t="shared" si="10"/>
        <v/>
      </c>
      <c r="P32" s="7" t="str">
        <f t="shared" si="10"/>
        <v/>
      </c>
      <c r="Q32" s="7" t="str">
        <f t="shared" si="10"/>
        <v/>
      </c>
      <c r="R32" s="7" t="str">
        <f>IF(J32=0,"",J32/$E32)</f>
        <v/>
      </c>
      <c r="S32" s="7" t="str">
        <f>IF(K32=0,"",K32/$E32)</f>
        <v/>
      </c>
      <c r="T32" s="7"/>
      <c r="U32" s="7"/>
      <c r="W32" s="33"/>
      <c r="Z32">
        <f t="shared" si="3"/>
        <v>0</v>
      </c>
    </row>
    <row r="33" spans="6:26">
      <c r="F33" s="4"/>
      <c r="G33" s="4"/>
      <c r="N33" s="7"/>
      <c r="O33" s="7"/>
      <c r="P33" s="7"/>
      <c r="W33" s="33"/>
      <c r="Z33">
        <f t="shared" si="3"/>
        <v>0</v>
      </c>
    </row>
    <row r="34" spans="6:26">
      <c r="F34" s="4"/>
      <c r="G34" s="4"/>
      <c r="N34" s="7"/>
      <c r="O34" s="7"/>
      <c r="P34" s="7"/>
      <c r="W34" s="33"/>
      <c r="Z34">
        <f t="shared" si="3"/>
        <v>0</v>
      </c>
    </row>
    <row r="35" spans="6:26">
      <c r="F35" s="4"/>
      <c r="G35" s="4"/>
      <c r="N35" s="7"/>
      <c r="O35" s="7"/>
      <c r="P35" s="7"/>
      <c r="W35" s="33"/>
      <c r="Z35">
        <f t="shared" si="3"/>
        <v>0</v>
      </c>
    </row>
    <row r="36" spans="6:26">
      <c r="F36" s="4"/>
      <c r="G36" s="4"/>
      <c r="N36" s="7"/>
      <c r="O36" s="7"/>
      <c r="P36" s="7"/>
      <c r="W36" s="33"/>
      <c r="Z36">
        <f t="shared" si="3"/>
        <v>0</v>
      </c>
    </row>
    <row r="37" spans="6:26">
      <c r="N37" s="7"/>
      <c r="O37" s="7"/>
      <c r="P37" s="7"/>
      <c r="W37" s="33"/>
      <c r="Z37">
        <f t="shared" si="3"/>
        <v>0</v>
      </c>
    </row>
    <row r="38" spans="6:26">
      <c r="N38" s="7"/>
      <c r="O38" s="7"/>
      <c r="P38" s="7"/>
      <c r="W38" s="33"/>
      <c r="Z38">
        <f t="shared" si="3"/>
        <v>0</v>
      </c>
    </row>
    <row r="39" spans="6:26">
      <c r="N39" s="7"/>
      <c r="O39" s="7"/>
      <c r="P39" s="7"/>
      <c r="W39" s="33"/>
      <c r="Z39">
        <f t="shared" si="3"/>
        <v>0</v>
      </c>
    </row>
    <row r="40" spans="6:26">
      <c r="N40" s="7"/>
      <c r="O40" s="7"/>
      <c r="P40" s="7"/>
      <c r="W40" s="33"/>
      <c r="Z40">
        <f t="shared" si="3"/>
        <v>0</v>
      </c>
    </row>
    <row r="41" spans="6:26">
      <c r="N41" s="7"/>
      <c r="O41" s="7"/>
      <c r="P41" s="7"/>
      <c r="W41" s="33"/>
      <c r="Z41">
        <f t="shared" si="3"/>
        <v>0</v>
      </c>
    </row>
    <row r="42" spans="6:26">
      <c r="N42" s="7"/>
      <c r="O42" s="7"/>
      <c r="P42" s="7"/>
      <c r="W42" s="33"/>
      <c r="Z42">
        <f t="shared" si="3"/>
        <v>0</v>
      </c>
    </row>
    <row r="43" spans="6:26">
      <c r="N43" s="7"/>
      <c r="O43" s="7"/>
      <c r="P43" s="7"/>
      <c r="W43" s="33"/>
      <c r="Z43">
        <f t="shared" si="3"/>
        <v>0</v>
      </c>
    </row>
    <row r="44" spans="6:26">
      <c r="N44" s="7"/>
      <c r="O44" s="7"/>
      <c r="P44" s="7"/>
      <c r="W44" s="33"/>
      <c r="Z44">
        <f t="shared" si="3"/>
        <v>0</v>
      </c>
    </row>
    <row r="45" spans="6:26">
      <c r="N45" s="7"/>
      <c r="O45" s="7"/>
      <c r="P45" s="7"/>
      <c r="W45" s="33"/>
      <c r="Z45">
        <f t="shared" si="3"/>
        <v>0</v>
      </c>
    </row>
    <row r="46" spans="6:26">
      <c r="N46" s="7"/>
      <c r="O46" s="7"/>
      <c r="P46" s="7"/>
      <c r="W46" s="33"/>
      <c r="Z46">
        <f t="shared" si="3"/>
        <v>0</v>
      </c>
    </row>
    <row r="47" spans="6:26">
      <c r="N47" s="7"/>
      <c r="O47" s="7"/>
      <c r="P47" s="7"/>
      <c r="W47" s="33"/>
      <c r="Z47">
        <f t="shared" si="3"/>
        <v>0</v>
      </c>
    </row>
    <row r="48" spans="6:26">
      <c r="W48" s="33"/>
      <c r="Z48">
        <f t="shared" si="3"/>
        <v>0</v>
      </c>
    </row>
    <row r="49" spans="23:26">
      <c r="W49" s="33"/>
      <c r="Z49">
        <f t="shared" si="3"/>
        <v>0</v>
      </c>
    </row>
    <row r="50" spans="23:26">
      <c r="W50" s="33"/>
      <c r="Z50">
        <f t="shared" si="3"/>
        <v>0</v>
      </c>
    </row>
    <row r="51" spans="23:26">
      <c r="W51" s="33"/>
      <c r="Z51">
        <f t="shared" si="3"/>
        <v>0</v>
      </c>
    </row>
    <row r="52" spans="23:26">
      <c r="W52" s="33"/>
      <c r="Z52">
        <f t="shared" si="3"/>
        <v>0</v>
      </c>
    </row>
    <row r="53" spans="23:26">
      <c r="W53" s="33"/>
      <c r="Z53">
        <f t="shared" si="3"/>
        <v>0</v>
      </c>
    </row>
    <row r="54" spans="23:26">
      <c r="W54" s="33"/>
      <c r="Z54">
        <f t="shared" si="3"/>
        <v>0</v>
      </c>
    </row>
    <row r="55" spans="23:26">
      <c r="W55" s="33"/>
      <c r="Z55">
        <f t="shared" si="3"/>
        <v>0</v>
      </c>
    </row>
    <row r="56" spans="23:26">
      <c r="W56" s="33"/>
      <c r="Z56">
        <f t="shared" si="3"/>
        <v>0</v>
      </c>
    </row>
    <row r="57" spans="23:26">
      <c r="W57" s="33"/>
      <c r="Z57">
        <f t="shared" si="3"/>
        <v>0</v>
      </c>
    </row>
    <row r="58" spans="23:26">
      <c r="W58" s="33"/>
      <c r="Z58">
        <f t="shared" si="3"/>
        <v>0</v>
      </c>
    </row>
    <row r="59" spans="23:26">
      <c r="W59" s="33"/>
      <c r="Z59">
        <f t="shared" si="3"/>
        <v>0</v>
      </c>
    </row>
    <row r="60" spans="23:26">
      <c r="W60" s="33"/>
      <c r="Z60">
        <f t="shared" si="3"/>
        <v>0</v>
      </c>
    </row>
    <row r="61" spans="23:26">
      <c r="W61" s="33"/>
      <c r="Z61">
        <f t="shared" si="3"/>
        <v>0</v>
      </c>
    </row>
    <row r="62" spans="23:26">
      <c r="W62" s="33"/>
      <c r="Z62">
        <f t="shared" si="3"/>
        <v>0</v>
      </c>
    </row>
    <row r="63" spans="23:26">
      <c r="W63" s="33"/>
      <c r="Z63">
        <f t="shared" si="3"/>
        <v>0</v>
      </c>
    </row>
    <row r="64" spans="23:26">
      <c r="W64" s="33"/>
      <c r="Z64">
        <f t="shared" si="3"/>
        <v>0</v>
      </c>
    </row>
    <row r="65" spans="23:26">
      <c r="W65" s="33"/>
      <c r="Z65">
        <f t="shared" si="3"/>
        <v>0</v>
      </c>
    </row>
    <row r="66" spans="23:26">
      <c r="W66" s="33"/>
      <c r="Z66">
        <f t="shared" si="3"/>
        <v>0</v>
      </c>
    </row>
    <row r="67" spans="23:26">
      <c r="W67" s="33"/>
      <c r="Z67">
        <f t="shared" si="3"/>
        <v>0</v>
      </c>
    </row>
    <row r="68" spans="23:26">
      <c r="W68" s="33"/>
      <c r="Z68">
        <f t="shared" si="3"/>
        <v>0</v>
      </c>
    </row>
    <row r="69" spans="23:26">
      <c r="W69" s="33"/>
      <c r="Z69">
        <f t="shared" si="3"/>
        <v>0</v>
      </c>
    </row>
    <row r="70" spans="23:26">
      <c r="W70" s="33"/>
      <c r="Z70">
        <f t="shared" ref="Z70:Z133" si="12">SUM(X70:Y70)</f>
        <v>0</v>
      </c>
    </row>
    <row r="71" spans="23:26">
      <c r="W71" s="33"/>
      <c r="Z71">
        <f t="shared" si="12"/>
        <v>0</v>
      </c>
    </row>
    <row r="72" spans="23:26">
      <c r="W72" s="33"/>
      <c r="Z72">
        <f t="shared" si="12"/>
        <v>0</v>
      </c>
    </row>
    <row r="73" spans="23:26">
      <c r="W73" s="33"/>
      <c r="Z73">
        <f t="shared" si="12"/>
        <v>0</v>
      </c>
    </row>
    <row r="74" spans="23:26">
      <c r="W74" s="33"/>
      <c r="Z74">
        <f t="shared" si="12"/>
        <v>0</v>
      </c>
    </row>
    <row r="75" spans="23:26">
      <c r="W75" s="33"/>
      <c r="Z75">
        <f t="shared" si="12"/>
        <v>0</v>
      </c>
    </row>
    <row r="76" spans="23:26">
      <c r="W76" s="33"/>
      <c r="Z76">
        <f t="shared" si="12"/>
        <v>0</v>
      </c>
    </row>
    <row r="77" spans="23:26">
      <c r="W77" s="33"/>
      <c r="Z77">
        <f t="shared" si="12"/>
        <v>0</v>
      </c>
    </row>
    <row r="78" spans="23:26">
      <c r="W78" s="33"/>
      <c r="Z78">
        <f t="shared" si="12"/>
        <v>0</v>
      </c>
    </row>
    <row r="79" spans="23:26">
      <c r="W79" s="33"/>
      <c r="Z79">
        <f t="shared" si="12"/>
        <v>0</v>
      </c>
    </row>
    <row r="80" spans="23:26">
      <c r="W80" s="33"/>
      <c r="Z80">
        <f t="shared" si="12"/>
        <v>0</v>
      </c>
    </row>
    <row r="81" spans="23:26">
      <c r="W81" s="33"/>
      <c r="Z81">
        <f t="shared" si="12"/>
        <v>0</v>
      </c>
    </row>
    <row r="82" spans="23:26">
      <c r="W82" s="33"/>
      <c r="Z82">
        <f t="shared" si="12"/>
        <v>0</v>
      </c>
    </row>
    <row r="83" spans="23:26">
      <c r="W83" s="33"/>
      <c r="Z83">
        <f t="shared" si="12"/>
        <v>0</v>
      </c>
    </row>
    <row r="84" spans="23:26">
      <c r="W84" s="33"/>
      <c r="Z84">
        <f t="shared" si="12"/>
        <v>0</v>
      </c>
    </row>
    <row r="85" spans="23:26">
      <c r="W85" s="33"/>
      <c r="Z85">
        <f t="shared" si="12"/>
        <v>0</v>
      </c>
    </row>
    <row r="86" spans="23:26">
      <c r="W86" s="33"/>
      <c r="Z86">
        <f t="shared" si="12"/>
        <v>0</v>
      </c>
    </row>
    <row r="87" spans="23:26">
      <c r="W87" s="33"/>
      <c r="Z87">
        <f t="shared" si="12"/>
        <v>0</v>
      </c>
    </row>
    <row r="88" spans="23:26">
      <c r="W88" s="33"/>
      <c r="Z88">
        <f t="shared" si="12"/>
        <v>0</v>
      </c>
    </row>
    <row r="89" spans="23:26">
      <c r="W89" s="33"/>
      <c r="Z89">
        <f t="shared" si="12"/>
        <v>0</v>
      </c>
    </row>
    <row r="90" spans="23:26">
      <c r="W90" s="33"/>
      <c r="Z90">
        <f t="shared" si="12"/>
        <v>0</v>
      </c>
    </row>
    <row r="91" spans="23:26">
      <c r="W91" s="33"/>
      <c r="Z91">
        <f t="shared" si="12"/>
        <v>0</v>
      </c>
    </row>
    <row r="92" spans="23:26">
      <c r="W92" s="33"/>
      <c r="Z92">
        <f t="shared" si="12"/>
        <v>0</v>
      </c>
    </row>
    <row r="93" spans="23:26">
      <c r="W93" s="33"/>
      <c r="Z93">
        <f t="shared" si="12"/>
        <v>0</v>
      </c>
    </row>
    <row r="94" spans="23:26">
      <c r="W94" s="33"/>
      <c r="Z94">
        <f t="shared" si="12"/>
        <v>0</v>
      </c>
    </row>
    <row r="95" spans="23:26">
      <c r="W95" s="33"/>
      <c r="Z95">
        <f t="shared" si="12"/>
        <v>0</v>
      </c>
    </row>
    <row r="96" spans="23:26">
      <c r="W96" s="33"/>
      <c r="Z96">
        <f t="shared" si="12"/>
        <v>0</v>
      </c>
    </row>
    <row r="97" spans="23:26">
      <c r="W97" s="33"/>
      <c r="Z97">
        <f t="shared" si="12"/>
        <v>0</v>
      </c>
    </row>
    <row r="98" spans="23:26">
      <c r="W98" s="33"/>
      <c r="Z98">
        <f t="shared" si="12"/>
        <v>0</v>
      </c>
    </row>
    <row r="99" spans="23:26">
      <c r="W99" s="33"/>
      <c r="Z99">
        <f t="shared" si="12"/>
        <v>0</v>
      </c>
    </row>
    <row r="100" spans="23:26">
      <c r="W100" s="33"/>
      <c r="Z100">
        <f t="shared" si="12"/>
        <v>0</v>
      </c>
    </row>
    <row r="101" spans="23:26">
      <c r="W101" s="33"/>
      <c r="Z101">
        <f t="shared" si="12"/>
        <v>0</v>
      </c>
    </row>
    <row r="102" spans="23:26">
      <c r="W102" s="33"/>
      <c r="Z102">
        <f t="shared" si="12"/>
        <v>0</v>
      </c>
    </row>
    <row r="103" spans="23:26">
      <c r="W103" s="33"/>
      <c r="Z103">
        <f t="shared" si="12"/>
        <v>0</v>
      </c>
    </row>
    <row r="104" spans="23:26">
      <c r="W104" s="33"/>
      <c r="Z104">
        <f t="shared" si="12"/>
        <v>0</v>
      </c>
    </row>
    <row r="105" spans="23:26">
      <c r="W105" s="33"/>
      <c r="Z105">
        <f t="shared" si="12"/>
        <v>0</v>
      </c>
    </row>
    <row r="106" spans="23:26">
      <c r="W106" s="33"/>
      <c r="Z106">
        <f t="shared" si="12"/>
        <v>0</v>
      </c>
    </row>
    <row r="107" spans="23:26">
      <c r="W107" s="33"/>
      <c r="Z107">
        <f t="shared" si="12"/>
        <v>0</v>
      </c>
    </row>
    <row r="108" spans="23:26">
      <c r="W108" s="33"/>
      <c r="Z108">
        <f t="shared" si="12"/>
        <v>0</v>
      </c>
    </row>
    <row r="109" spans="23:26">
      <c r="W109" s="33"/>
      <c r="Z109">
        <f t="shared" si="12"/>
        <v>0</v>
      </c>
    </row>
    <row r="110" spans="23:26">
      <c r="W110" s="33"/>
      <c r="Z110">
        <f t="shared" si="12"/>
        <v>0</v>
      </c>
    </row>
    <row r="111" spans="23:26">
      <c r="W111" s="33"/>
      <c r="Z111">
        <f t="shared" si="12"/>
        <v>0</v>
      </c>
    </row>
    <row r="112" spans="23:26">
      <c r="W112" s="33"/>
      <c r="Z112">
        <f t="shared" si="12"/>
        <v>0</v>
      </c>
    </row>
    <row r="113" spans="23:26">
      <c r="W113" s="33"/>
      <c r="Z113">
        <f t="shared" si="12"/>
        <v>0</v>
      </c>
    </row>
    <row r="114" spans="23:26">
      <c r="W114" s="33"/>
      <c r="Z114">
        <f t="shared" si="12"/>
        <v>0</v>
      </c>
    </row>
    <row r="115" spans="23:26">
      <c r="W115" s="33"/>
      <c r="Z115">
        <f t="shared" si="12"/>
        <v>0</v>
      </c>
    </row>
    <row r="116" spans="23:26">
      <c r="W116" s="33"/>
      <c r="Z116">
        <f t="shared" si="12"/>
        <v>0</v>
      </c>
    </row>
    <row r="117" spans="23:26">
      <c r="W117" s="33"/>
      <c r="Z117">
        <f t="shared" si="12"/>
        <v>0</v>
      </c>
    </row>
    <row r="118" spans="23:26">
      <c r="W118" s="33"/>
      <c r="Z118">
        <f t="shared" si="12"/>
        <v>0</v>
      </c>
    </row>
    <row r="119" spans="23:26">
      <c r="W119" s="33"/>
      <c r="Z119">
        <f t="shared" si="12"/>
        <v>0</v>
      </c>
    </row>
    <row r="120" spans="23:26">
      <c r="W120" s="33"/>
      <c r="Z120">
        <f t="shared" si="12"/>
        <v>0</v>
      </c>
    </row>
    <row r="121" spans="23:26">
      <c r="W121" s="33"/>
      <c r="Z121">
        <f t="shared" si="12"/>
        <v>0</v>
      </c>
    </row>
    <row r="122" spans="23:26">
      <c r="W122" s="33"/>
      <c r="Z122">
        <f t="shared" si="12"/>
        <v>0</v>
      </c>
    </row>
    <row r="123" spans="23:26">
      <c r="W123" s="33"/>
      <c r="Z123">
        <f t="shared" si="12"/>
        <v>0</v>
      </c>
    </row>
    <row r="124" spans="23:26">
      <c r="W124" s="33"/>
      <c r="Z124">
        <f t="shared" si="12"/>
        <v>0</v>
      </c>
    </row>
    <row r="125" spans="23:26">
      <c r="W125" s="33"/>
      <c r="Z125">
        <f t="shared" si="12"/>
        <v>0</v>
      </c>
    </row>
    <row r="126" spans="23:26">
      <c r="W126" s="33"/>
      <c r="Z126">
        <f t="shared" si="12"/>
        <v>0</v>
      </c>
    </row>
    <row r="127" spans="23:26">
      <c r="W127" s="33"/>
      <c r="Z127">
        <f t="shared" si="12"/>
        <v>0</v>
      </c>
    </row>
    <row r="128" spans="23:26">
      <c r="W128" s="33"/>
      <c r="Z128">
        <f t="shared" si="12"/>
        <v>0</v>
      </c>
    </row>
    <row r="129" spans="23:26">
      <c r="W129" s="33"/>
      <c r="Z129">
        <f t="shared" si="12"/>
        <v>0</v>
      </c>
    </row>
    <row r="130" spans="23:26">
      <c r="W130" s="33"/>
      <c r="Z130">
        <f t="shared" si="12"/>
        <v>0</v>
      </c>
    </row>
    <row r="131" spans="23:26">
      <c r="W131" s="33"/>
      <c r="Z131">
        <f t="shared" si="12"/>
        <v>0</v>
      </c>
    </row>
    <row r="132" spans="23:26">
      <c r="W132" s="33"/>
      <c r="Z132">
        <f t="shared" si="12"/>
        <v>0</v>
      </c>
    </row>
    <row r="133" spans="23:26">
      <c r="W133" s="33"/>
      <c r="Z133">
        <f t="shared" si="12"/>
        <v>0</v>
      </c>
    </row>
    <row r="134" spans="23:26">
      <c r="W134" s="33"/>
      <c r="Z134">
        <f t="shared" ref="Z134:Z137" si="13">SUM(X134:Y134)</f>
        <v>0</v>
      </c>
    </row>
    <row r="135" spans="23:26">
      <c r="W135" s="33"/>
      <c r="Z135">
        <f t="shared" si="13"/>
        <v>0</v>
      </c>
    </row>
    <row r="136" spans="23:26">
      <c r="W136" s="33"/>
      <c r="Z136">
        <f t="shared" si="13"/>
        <v>0</v>
      </c>
    </row>
    <row r="137" spans="23:26">
      <c r="W137" s="33"/>
      <c r="Z137">
        <f t="shared" si="13"/>
        <v>0</v>
      </c>
    </row>
  </sheetData>
  <mergeCells count="1">
    <mergeCell ref="U3:U4"/>
  </mergeCells>
  <hyperlinks>
    <hyperlink ref="W3" r:id="rId1" xr:uid="{00000000-0004-0000-0400-000000000000}"/>
    <hyperlink ref="Y2" r:id="rId2" xr:uid="{00000000-0004-0000-0400-000001000000}"/>
  </hyperlinks>
  <pageMargins left="0.7" right="0.7" top="0.75" bottom="0.75" header="0.3" footer="0.3"/>
  <pageSetup orientation="portrait" horizontalDpi="4294967293" verticalDpi="4294967293" r:id="rId3"/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workbookViewId="0"/>
  </sheetViews>
  <sheetFormatPr defaultRowHeight="12.75"/>
  <cols>
    <col min="1" max="1" width="7.53125" bestFit="1" customWidth="1"/>
    <col min="2" max="2" width="80" customWidth="1"/>
  </cols>
  <sheetData>
    <row r="1" spans="1:3">
      <c r="A1" s="38" t="s">
        <v>105</v>
      </c>
    </row>
    <row r="2" spans="1:3" ht="15">
      <c r="A2" s="34" t="s">
        <v>22</v>
      </c>
    </row>
    <row r="3" spans="1:3" ht="15">
      <c r="A3" s="34"/>
    </row>
    <row r="4" spans="1:3" ht="13.15">
      <c r="A4" s="22" t="s">
        <v>20</v>
      </c>
      <c r="B4" s="12" t="s">
        <v>104</v>
      </c>
      <c r="C4" s="12" t="s">
        <v>21</v>
      </c>
    </row>
    <row r="5" spans="1:3">
      <c r="A5" s="4" t="s">
        <v>19</v>
      </c>
      <c r="B5" t="s">
        <v>89</v>
      </c>
      <c r="C5">
        <v>1768</v>
      </c>
    </row>
    <row r="6" spans="1:3">
      <c r="A6" s="4" t="s">
        <v>19</v>
      </c>
      <c r="B6" t="s">
        <v>90</v>
      </c>
      <c r="C6">
        <v>60</v>
      </c>
    </row>
    <row r="7" spans="1:3">
      <c r="A7" s="4" t="s">
        <v>19</v>
      </c>
      <c r="B7" t="s">
        <v>86</v>
      </c>
      <c r="C7">
        <v>54</v>
      </c>
    </row>
    <row r="8" spans="1:3">
      <c r="A8" s="4" t="s">
        <v>19</v>
      </c>
      <c r="B8" t="s">
        <v>98</v>
      </c>
      <c r="C8">
        <v>34</v>
      </c>
    </row>
    <row r="9" spans="1:3">
      <c r="A9" s="4" t="s">
        <v>19</v>
      </c>
      <c r="B9" t="s">
        <v>109</v>
      </c>
      <c r="C9">
        <v>34</v>
      </c>
    </row>
    <row r="10" spans="1:3">
      <c r="A10" s="4" t="s">
        <v>19</v>
      </c>
      <c r="B10" t="s">
        <v>97</v>
      </c>
      <c r="C10">
        <v>28</v>
      </c>
    </row>
    <row r="11" spans="1:3">
      <c r="A11" s="4" t="s">
        <v>19</v>
      </c>
      <c r="B11" t="s">
        <v>84</v>
      </c>
      <c r="C11">
        <v>16</v>
      </c>
    </row>
    <row r="12" spans="1:3">
      <c r="A12" s="4" t="s">
        <v>19</v>
      </c>
      <c r="B12" t="s">
        <v>110</v>
      </c>
      <c r="C12">
        <v>12</v>
      </c>
    </row>
    <row r="13" spans="1:3">
      <c r="A13" s="4" t="s">
        <v>19</v>
      </c>
      <c r="B13" t="s">
        <v>116</v>
      </c>
      <c r="C13">
        <v>12</v>
      </c>
    </row>
    <row r="14" spans="1:3">
      <c r="A14" s="4" t="s">
        <v>19</v>
      </c>
      <c r="B14" t="s">
        <v>100</v>
      </c>
      <c r="C14">
        <v>10</v>
      </c>
    </row>
    <row r="15" spans="1:3">
      <c r="A15" s="4" t="s">
        <v>19</v>
      </c>
      <c r="B15" t="s">
        <v>115</v>
      </c>
      <c r="C15">
        <v>9</v>
      </c>
    </row>
    <row r="16" spans="1:3">
      <c r="A16" s="4" t="s">
        <v>19</v>
      </c>
      <c r="B16" t="s">
        <v>99</v>
      </c>
      <c r="C16">
        <v>9</v>
      </c>
    </row>
    <row r="17" spans="1:3">
      <c r="A17" s="4" t="s">
        <v>19</v>
      </c>
      <c r="B17" t="s">
        <v>87</v>
      </c>
      <c r="C17">
        <v>6</v>
      </c>
    </row>
    <row r="18" spans="1:3">
      <c r="A18" s="4" t="s">
        <v>19</v>
      </c>
      <c r="B18" t="s">
        <v>91</v>
      </c>
      <c r="C18">
        <v>6</v>
      </c>
    </row>
    <row r="19" spans="1:3">
      <c r="A19" s="13" t="s">
        <v>19</v>
      </c>
      <c r="B19" t="s">
        <v>85</v>
      </c>
      <c r="C19">
        <v>6</v>
      </c>
    </row>
    <row r="20" spans="1:3">
      <c r="A20" s="13" t="s">
        <v>19</v>
      </c>
      <c r="B20" t="s">
        <v>102</v>
      </c>
      <c r="C20">
        <v>6</v>
      </c>
    </row>
    <row r="21" spans="1:3">
      <c r="A21" s="13" t="s">
        <v>19</v>
      </c>
      <c r="B21" t="s">
        <v>111</v>
      </c>
      <c r="C21">
        <v>6</v>
      </c>
    </row>
    <row r="22" spans="1:3">
      <c r="A22" s="13" t="s">
        <v>19</v>
      </c>
      <c r="B22" t="s">
        <v>101</v>
      </c>
      <c r="C22">
        <v>3</v>
      </c>
    </row>
    <row r="23" spans="1:3">
      <c r="A23" s="13" t="s">
        <v>19</v>
      </c>
      <c r="B23" t="s">
        <v>114</v>
      </c>
      <c r="C23">
        <v>3</v>
      </c>
    </row>
    <row r="24" spans="1:3">
      <c r="A24" s="13" t="s">
        <v>19</v>
      </c>
      <c r="B24" t="s">
        <v>92</v>
      </c>
      <c r="C24">
        <v>2</v>
      </c>
    </row>
    <row r="25" spans="1:3">
      <c r="A25" s="13" t="s">
        <v>19</v>
      </c>
      <c r="B25" t="s">
        <v>117</v>
      </c>
      <c r="C25">
        <v>2</v>
      </c>
    </row>
    <row r="26" spans="1:3">
      <c r="A26" s="13" t="s">
        <v>19</v>
      </c>
      <c r="B26" t="s">
        <v>112</v>
      </c>
      <c r="C26">
        <v>2</v>
      </c>
    </row>
    <row r="27" spans="1:3">
      <c r="A27" s="13" t="s">
        <v>19</v>
      </c>
      <c r="B27" t="s">
        <v>113</v>
      </c>
      <c r="C27">
        <v>2</v>
      </c>
    </row>
    <row r="28" spans="1:3">
      <c r="A28" s="13" t="s">
        <v>19</v>
      </c>
      <c r="B28" t="s">
        <v>96</v>
      </c>
      <c r="C28">
        <v>1</v>
      </c>
    </row>
    <row r="29" spans="1:3">
      <c r="A29" s="13" t="s">
        <v>19</v>
      </c>
      <c r="B29" t="s">
        <v>93</v>
      </c>
      <c r="C29">
        <v>1</v>
      </c>
    </row>
    <row r="30" spans="1:3">
      <c r="A30" s="13"/>
      <c r="C30">
        <f>SUM(C5:C28)</f>
        <v>2091</v>
      </c>
    </row>
    <row r="31" spans="1:3">
      <c r="A31" s="13"/>
    </row>
    <row r="32" spans="1:3">
      <c r="A32" s="13"/>
    </row>
    <row r="33" spans="1:1">
      <c r="A33" s="13"/>
    </row>
    <row r="34" spans="1:1">
      <c r="A34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5"/>
  <sheetViews>
    <sheetView workbookViewId="0"/>
  </sheetViews>
  <sheetFormatPr defaultRowHeight="12.75"/>
  <cols>
    <col min="1" max="1" width="10.46484375" bestFit="1" customWidth="1"/>
    <col min="2" max="2" width="23.73046875" bestFit="1" customWidth="1"/>
    <col min="3" max="3" width="26" customWidth="1"/>
    <col min="4" max="4" width="19.46484375" bestFit="1" customWidth="1"/>
    <col min="6" max="6" width="11.796875" bestFit="1" customWidth="1"/>
  </cols>
  <sheetData>
    <row r="1" spans="1:7">
      <c r="A1" s="40" t="s">
        <v>94</v>
      </c>
    </row>
    <row r="2" spans="1:7">
      <c r="A2" t="s">
        <v>39</v>
      </c>
      <c r="B2" t="s">
        <v>54</v>
      </c>
      <c r="C2" t="s">
        <v>55</v>
      </c>
      <c r="D2" t="s">
        <v>95</v>
      </c>
      <c r="G2" s="16" t="s">
        <v>46</v>
      </c>
    </row>
    <row r="3" spans="1:7">
      <c r="A3" s="10">
        <v>42401</v>
      </c>
      <c r="B3" s="18">
        <v>1933.34</v>
      </c>
      <c r="C3" s="18">
        <v>810</v>
      </c>
      <c r="D3">
        <v>0</v>
      </c>
      <c r="G3" s="16"/>
    </row>
    <row r="4" spans="1:7">
      <c r="A4" s="10">
        <v>42402</v>
      </c>
      <c r="B4" s="18">
        <v>1820.95</v>
      </c>
      <c r="C4" s="18">
        <v>694.45</v>
      </c>
      <c r="D4">
        <v>0</v>
      </c>
      <c r="E4" s="51"/>
      <c r="F4" s="51"/>
    </row>
    <row r="5" spans="1:7">
      <c r="A5" s="10">
        <v>42403</v>
      </c>
      <c r="B5" s="18">
        <v>1726.16</v>
      </c>
      <c r="C5" s="18">
        <v>595.08000000000004</v>
      </c>
      <c r="D5">
        <v>0</v>
      </c>
    </row>
    <row r="6" spans="1:7">
      <c r="A6" s="10">
        <v>42404</v>
      </c>
      <c r="B6" s="18">
        <v>1678.86</v>
      </c>
      <c r="C6" s="18">
        <v>544.66999999999996</v>
      </c>
      <c r="D6">
        <v>0</v>
      </c>
    </row>
    <row r="7" spans="1:7">
      <c r="A7" s="10">
        <v>42405</v>
      </c>
      <c r="B7" s="18">
        <v>1643.8</v>
      </c>
      <c r="C7" s="18">
        <v>507.86</v>
      </c>
      <c r="D7">
        <v>0</v>
      </c>
    </row>
    <row r="8" spans="1:7">
      <c r="A8" s="10">
        <v>42406</v>
      </c>
      <c r="B8" s="18">
        <v>1649.82</v>
      </c>
      <c r="C8" s="18">
        <v>513.79</v>
      </c>
      <c r="D8">
        <v>0</v>
      </c>
    </row>
    <row r="9" spans="1:7">
      <c r="A9" s="10">
        <v>42407</v>
      </c>
      <c r="B9" s="18">
        <v>1685.46</v>
      </c>
      <c r="C9" s="18">
        <v>549.37</v>
      </c>
      <c r="D9">
        <v>0</v>
      </c>
    </row>
    <row r="10" spans="1:7">
      <c r="A10" s="10">
        <v>42408</v>
      </c>
      <c r="B10" s="18">
        <v>1631.76</v>
      </c>
      <c r="C10" s="18">
        <v>495.82</v>
      </c>
      <c r="D10">
        <v>0</v>
      </c>
    </row>
    <row r="11" spans="1:7">
      <c r="A11" s="10">
        <v>42409</v>
      </c>
      <c r="B11" s="18">
        <v>1607.31</v>
      </c>
      <c r="C11" s="18">
        <v>471.48</v>
      </c>
      <c r="D11">
        <v>0</v>
      </c>
    </row>
    <row r="12" spans="1:7">
      <c r="A12" s="10">
        <v>42410</v>
      </c>
      <c r="B12" s="18">
        <v>1619.83</v>
      </c>
      <c r="C12" s="18">
        <v>484.81</v>
      </c>
      <c r="D12">
        <v>0</v>
      </c>
    </row>
    <row r="13" spans="1:7">
      <c r="A13" s="10">
        <v>42411</v>
      </c>
      <c r="B13" s="18">
        <v>1669.72</v>
      </c>
      <c r="C13" s="18">
        <v>535.13</v>
      </c>
      <c r="D13">
        <v>0</v>
      </c>
    </row>
    <row r="14" spans="1:7">
      <c r="A14" s="10">
        <v>42412</v>
      </c>
      <c r="B14" s="18">
        <v>2134.66</v>
      </c>
      <c r="C14" s="18">
        <v>998.47</v>
      </c>
      <c r="D14">
        <v>0</v>
      </c>
    </row>
    <row r="15" spans="1:7">
      <c r="A15" s="10">
        <v>42413</v>
      </c>
      <c r="B15" s="18">
        <v>2662.88</v>
      </c>
      <c r="C15" s="18">
        <v>1526.72</v>
      </c>
      <c r="D15">
        <v>0</v>
      </c>
    </row>
    <row r="16" spans="1:7">
      <c r="A16" s="10">
        <v>42414</v>
      </c>
      <c r="B16" s="18">
        <v>3051.73</v>
      </c>
      <c r="C16" s="18">
        <v>1915.46</v>
      </c>
      <c r="D16">
        <v>0</v>
      </c>
    </row>
    <row r="17" spans="1:8">
      <c r="A17" s="10">
        <v>42415</v>
      </c>
      <c r="B17" s="18">
        <v>7867.72</v>
      </c>
      <c r="C17" s="18">
        <v>6738.47</v>
      </c>
      <c r="D17">
        <v>0</v>
      </c>
    </row>
    <row r="18" spans="1:8">
      <c r="A18" s="10">
        <v>42416</v>
      </c>
      <c r="B18" s="18">
        <v>10480.049999999999</v>
      </c>
      <c r="C18" s="18">
        <v>9717.8700000000008</v>
      </c>
      <c r="D18">
        <v>0</v>
      </c>
      <c r="H18" s="15"/>
    </row>
    <row r="19" spans="1:8">
      <c r="A19" s="10">
        <v>42417</v>
      </c>
      <c r="B19" s="18">
        <v>8623.33</v>
      </c>
      <c r="C19" s="18">
        <v>8505.61</v>
      </c>
      <c r="D19">
        <v>0</v>
      </c>
    </row>
    <row r="20" spans="1:8">
      <c r="A20" s="10">
        <v>42418</v>
      </c>
      <c r="B20" s="18">
        <v>7200.65</v>
      </c>
      <c r="C20" s="18">
        <v>7200.65</v>
      </c>
      <c r="D20">
        <v>0</v>
      </c>
    </row>
    <row r="21" spans="1:8">
      <c r="A21" s="10">
        <v>42419</v>
      </c>
      <c r="B21" s="18">
        <v>6116.99</v>
      </c>
      <c r="C21" s="18">
        <v>6116.99</v>
      </c>
      <c r="D21">
        <v>0</v>
      </c>
    </row>
    <row r="22" spans="1:8">
      <c r="A22" s="10">
        <v>42420</v>
      </c>
      <c r="B22" s="18">
        <v>5371.71</v>
      </c>
      <c r="C22" s="18">
        <v>5371.71</v>
      </c>
      <c r="D22">
        <v>0</v>
      </c>
    </row>
    <row r="23" spans="1:8">
      <c r="A23" s="10">
        <v>42421</v>
      </c>
      <c r="B23" s="18">
        <v>4563.26</v>
      </c>
      <c r="C23" s="18">
        <v>4563.26</v>
      </c>
      <c r="D23">
        <v>0</v>
      </c>
    </row>
    <row r="24" spans="1:8">
      <c r="A24" s="10">
        <v>42422</v>
      </c>
      <c r="B24" s="18">
        <v>4001.93</v>
      </c>
      <c r="C24" s="18">
        <v>4001.93</v>
      </c>
      <c r="D24">
        <v>0</v>
      </c>
    </row>
    <row r="25" spans="1:8">
      <c r="A25" s="10">
        <v>42423</v>
      </c>
      <c r="B25" s="18">
        <v>3554.99</v>
      </c>
      <c r="C25" s="18">
        <v>3394.16</v>
      </c>
      <c r="D25">
        <v>0</v>
      </c>
    </row>
    <row r="26" spans="1:8">
      <c r="A26" s="10">
        <v>42424</v>
      </c>
      <c r="B26" s="18">
        <v>3230.05</v>
      </c>
      <c r="C26" s="18">
        <v>2504.5700000000002</v>
      </c>
      <c r="D26">
        <v>0</v>
      </c>
    </row>
    <row r="27" spans="1:8">
      <c r="A27" s="10">
        <v>42425</v>
      </c>
      <c r="B27" s="18">
        <v>2967.8</v>
      </c>
      <c r="C27" s="18">
        <v>1860.94</v>
      </c>
      <c r="D27">
        <v>1</v>
      </c>
    </row>
    <row r="28" spans="1:8">
      <c r="A28" s="10">
        <v>42426</v>
      </c>
      <c r="B28" s="18">
        <v>2795.17</v>
      </c>
      <c r="C28" s="18">
        <v>1671.2</v>
      </c>
      <c r="D28">
        <v>1</v>
      </c>
    </row>
    <row r="29" spans="1:8">
      <c r="A29" s="10">
        <v>42427</v>
      </c>
      <c r="B29" s="18">
        <v>2737.68</v>
      </c>
      <c r="C29" s="18">
        <v>1607.51</v>
      </c>
      <c r="D29">
        <v>2</v>
      </c>
    </row>
    <row r="30" spans="1:8">
      <c r="A30" s="10">
        <v>42428</v>
      </c>
      <c r="B30" s="18">
        <v>2832.32</v>
      </c>
      <c r="C30" s="18">
        <v>1699.23</v>
      </c>
      <c r="D30">
        <v>0</v>
      </c>
      <c r="E30">
        <v>1</v>
      </c>
    </row>
    <row r="31" spans="1:8">
      <c r="A31" s="10">
        <v>42429</v>
      </c>
      <c r="B31" s="18">
        <v>2947.65</v>
      </c>
      <c r="C31" s="18">
        <v>1814.65</v>
      </c>
      <c r="D31">
        <v>0</v>
      </c>
      <c r="H31" s="15"/>
    </row>
    <row r="32" spans="1:8">
      <c r="A32" s="10">
        <v>42430</v>
      </c>
      <c r="B32" s="18">
        <v>3077.57</v>
      </c>
      <c r="C32" s="18">
        <v>1944.57</v>
      </c>
      <c r="D32">
        <v>1</v>
      </c>
    </row>
    <row r="33" spans="1:11">
      <c r="A33" s="10">
        <v>42431</v>
      </c>
      <c r="B33" s="18">
        <v>3507.03</v>
      </c>
      <c r="C33" s="18">
        <v>2374.12</v>
      </c>
      <c r="D33">
        <v>0</v>
      </c>
    </row>
    <row r="34" spans="1:11">
      <c r="A34" s="10">
        <v>42432</v>
      </c>
      <c r="B34" s="18">
        <v>3368.82</v>
      </c>
      <c r="C34" s="18">
        <v>2235.85</v>
      </c>
      <c r="D34">
        <v>1</v>
      </c>
    </row>
    <row r="35" spans="1:11">
      <c r="A35" s="10">
        <v>42433</v>
      </c>
      <c r="B35" s="18">
        <v>3333.59</v>
      </c>
      <c r="C35" s="18">
        <v>2201.96</v>
      </c>
      <c r="D35">
        <v>0</v>
      </c>
    </row>
    <row r="36" spans="1:11">
      <c r="A36" s="10">
        <v>42434</v>
      </c>
      <c r="B36" s="18">
        <v>3283.66</v>
      </c>
      <c r="C36" s="18">
        <v>2151.36</v>
      </c>
      <c r="D36">
        <v>1</v>
      </c>
    </row>
    <row r="37" spans="1:11">
      <c r="A37" s="10">
        <v>42435</v>
      </c>
      <c r="B37" s="18">
        <v>5432.01</v>
      </c>
      <c r="C37" s="18">
        <v>4300.17</v>
      </c>
      <c r="D37">
        <v>0</v>
      </c>
    </row>
    <row r="38" spans="1:11">
      <c r="A38" s="10">
        <v>42436</v>
      </c>
      <c r="B38" s="18">
        <v>5873.93</v>
      </c>
      <c r="C38" s="18">
        <v>4743.18</v>
      </c>
      <c r="D38">
        <v>0</v>
      </c>
      <c r="E38">
        <v>1</v>
      </c>
      <c r="H38" s="15"/>
    </row>
    <row r="39" spans="1:11">
      <c r="A39" s="10">
        <v>42437</v>
      </c>
      <c r="B39" s="18">
        <v>4939.74</v>
      </c>
      <c r="C39" s="18">
        <v>3808.76</v>
      </c>
      <c r="D39">
        <v>0</v>
      </c>
    </row>
    <row r="40" spans="1:11">
      <c r="A40" s="10">
        <v>42438</v>
      </c>
      <c r="B40" s="18">
        <v>4348.4399999999996</v>
      </c>
      <c r="C40" s="18">
        <v>3216.8</v>
      </c>
      <c r="D40">
        <v>0</v>
      </c>
    </row>
    <row r="41" spans="1:11">
      <c r="A41" s="10">
        <v>42439</v>
      </c>
      <c r="B41" s="18">
        <v>4857.1899999999996</v>
      </c>
      <c r="C41" s="18">
        <v>3726.86</v>
      </c>
      <c r="D41">
        <v>0</v>
      </c>
    </row>
    <row r="42" spans="1:11">
      <c r="A42" s="10">
        <v>42440</v>
      </c>
      <c r="B42" s="18">
        <v>4285.87</v>
      </c>
      <c r="C42" s="18">
        <v>3153.31</v>
      </c>
      <c r="D42">
        <v>0</v>
      </c>
    </row>
    <row r="43" spans="1:11">
      <c r="A43" s="10">
        <v>42441</v>
      </c>
      <c r="B43" s="18">
        <v>3941.95</v>
      </c>
      <c r="C43" s="18">
        <v>2808.34</v>
      </c>
      <c r="D43">
        <v>0</v>
      </c>
    </row>
    <row r="44" spans="1:11">
      <c r="A44" s="10">
        <v>42442</v>
      </c>
      <c r="B44" s="18">
        <v>3727.49</v>
      </c>
      <c r="C44" s="18">
        <v>2594.04</v>
      </c>
      <c r="D44">
        <v>0</v>
      </c>
    </row>
    <row r="45" spans="1:11">
      <c r="A45" s="10">
        <v>42443</v>
      </c>
      <c r="B45" s="18">
        <v>3691.66</v>
      </c>
      <c r="C45" s="18">
        <v>2555.71</v>
      </c>
      <c r="D45">
        <v>1</v>
      </c>
      <c r="H45" s="15"/>
      <c r="K45" s="10"/>
    </row>
    <row r="46" spans="1:11">
      <c r="A46" s="10">
        <v>42444</v>
      </c>
      <c r="B46" s="18">
        <v>3316.13</v>
      </c>
      <c r="C46" s="18">
        <v>1904.49</v>
      </c>
      <c r="D46">
        <v>1</v>
      </c>
      <c r="K46" s="10"/>
    </row>
    <row r="47" spans="1:11">
      <c r="A47" s="10">
        <v>42445</v>
      </c>
      <c r="B47" s="18">
        <v>3060.4</v>
      </c>
      <c r="C47" s="18">
        <v>1470.33</v>
      </c>
      <c r="D47">
        <v>56</v>
      </c>
      <c r="K47" s="10"/>
    </row>
    <row r="48" spans="1:11">
      <c r="A48" s="10">
        <v>42446</v>
      </c>
      <c r="B48" s="18">
        <v>2850.05</v>
      </c>
      <c r="C48" s="18">
        <v>1243.2</v>
      </c>
      <c r="D48">
        <v>139</v>
      </c>
      <c r="K48" s="10"/>
    </row>
    <row r="49" spans="1:11">
      <c r="A49" s="10">
        <v>42447</v>
      </c>
      <c r="B49" s="18">
        <v>2688.43</v>
      </c>
      <c r="C49" s="18">
        <v>1080.8599999999999</v>
      </c>
      <c r="D49">
        <v>206</v>
      </c>
      <c r="K49" s="10"/>
    </row>
    <row r="50" spans="1:11">
      <c r="A50" s="10">
        <v>42448</v>
      </c>
      <c r="B50" s="18">
        <v>2571.65</v>
      </c>
      <c r="C50" s="18">
        <v>964.82</v>
      </c>
      <c r="D50">
        <v>45</v>
      </c>
      <c r="E50">
        <v>1</v>
      </c>
      <c r="K50" s="10"/>
    </row>
    <row r="51" spans="1:11">
      <c r="A51" s="10">
        <v>42449</v>
      </c>
      <c r="B51" s="18">
        <v>2495.7199999999998</v>
      </c>
      <c r="C51" s="18">
        <v>888.82</v>
      </c>
      <c r="D51">
        <v>15</v>
      </c>
      <c r="K51" s="10"/>
    </row>
    <row r="52" spans="1:11">
      <c r="A52" s="10">
        <v>42450</v>
      </c>
      <c r="B52" s="18">
        <v>2493.33</v>
      </c>
      <c r="C52" s="18">
        <v>886.4</v>
      </c>
      <c r="D52">
        <v>16</v>
      </c>
      <c r="K52" s="10"/>
    </row>
    <row r="53" spans="1:11">
      <c r="A53" s="10">
        <v>42451</v>
      </c>
      <c r="B53" s="18">
        <v>2456.65</v>
      </c>
      <c r="C53" s="18">
        <v>848.2</v>
      </c>
      <c r="D53">
        <v>16</v>
      </c>
      <c r="I53" s="10"/>
      <c r="K53" s="10"/>
    </row>
    <row r="54" spans="1:11">
      <c r="A54" s="10">
        <v>42452</v>
      </c>
      <c r="B54" s="18">
        <v>2453.69</v>
      </c>
      <c r="C54" s="18">
        <v>813.37</v>
      </c>
      <c r="D54">
        <v>47</v>
      </c>
      <c r="H54" s="15"/>
      <c r="I54" s="10"/>
      <c r="K54" s="10"/>
    </row>
    <row r="55" spans="1:11">
      <c r="A55" s="10">
        <v>42453</v>
      </c>
      <c r="B55" s="18">
        <v>2554.54</v>
      </c>
      <c r="C55" s="18">
        <v>854.77</v>
      </c>
      <c r="D55">
        <v>104</v>
      </c>
      <c r="I55" s="10"/>
      <c r="K55" s="10"/>
    </row>
    <row r="56" spans="1:11">
      <c r="A56" s="10">
        <v>42454</v>
      </c>
      <c r="B56" s="18">
        <v>2584.84</v>
      </c>
      <c r="C56" s="18">
        <v>861.45</v>
      </c>
      <c r="D56">
        <v>94</v>
      </c>
      <c r="I56" s="10"/>
      <c r="K56" s="10"/>
    </row>
    <row r="57" spans="1:11">
      <c r="A57" s="10">
        <v>42455</v>
      </c>
      <c r="B57" s="18">
        <v>2616.1999999999998</v>
      </c>
      <c r="C57" s="18">
        <v>893.02</v>
      </c>
      <c r="D57">
        <v>134</v>
      </c>
      <c r="I57" s="10"/>
      <c r="K57" s="10"/>
    </row>
    <row r="58" spans="1:11">
      <c r="A58" s="10">
        <v>42456</v>
      </c>
      <c r="B58" s="18">
        <v>2605.84</v>
      </c>
      <c r="C58" s="18">
        <v>883.06</v>
      </c>
      <c r="D58">
        <v>182</v>
      </c>
      <c r="F58">
        <v>2</v>
      </c>
      <c r="I58" s="10"/>
      <c r="K58" s="10"/>
    </row>
    <row r="59" spans="1:11">
      <c r="A59" s="10">
        <v>42457</v>
      </c>
      <c r="B59" s="18">
        <v>2675.25</v>
      </c>
      <c r="C59" s="18">
        <v>946.61</v>
      </c>
      <c r="D59">
        <v>293</v>
      </c>
      <c r="I59" s="10"/>
      <c r="K59" s="10"/>
    </row>
    <row r="60" spans="1:11">
      <c r="A60" s="10">
        <v>42458</v>
      </c>
      <c r="B60" s="18">
        <v>2572.17</v>
      </c>
      <c r="C60" s="18">
        <v>840.95</v>
      </c>
      <c r="D60">
        <v>72</v>
      </c>
      <c r="I60" s="10"/>
      <c r="K60" s="10"/>
    </row>
    <row r="61" spans="1:11">
      <c r="A61" s="10">
        <v>42459</v>
      </c>
      <c r="B61" s="18">
        <v>2528.14</v>
      </c>
      <c r="C61" s="18">
        <v>797.24</v>
      </c>
      <c r="D61">
        <v>63</v>
      </c>
      <c r="I61" s="10"/>
      <c r="K61" s="10"/>
    </row>
    <row r="62" spans="1:11">
      <c r="A62" s="10">
        <v>42460</v>
      </c>
      <c r="B62" s="18">
        <v>2724.66</v>
      </c>
      <c r="C62" s="18">
        <v>969.89</v>
      </c>
      <c r="D62">
        <v>63</v>
      </c>
      <c r="I62" s="10"/>
      <c r="K62" s="10"/>
    </row>
    <row r="63" spans="1:11">
      <c r="A63" s="10">
        <v>42461</v>
      </c>
      <c r="B63" s="18">
        <v>3235.37</v>
      </c>
      <c r="C63" s="18">
        <v>1490.31</v>
      </c>
      <c r="D63">
        <v>44</v>
      </c>
      <c r="I63" s="10"/>
      <c r="K63" s="10"/>
    </row>
    <row r="64" spans="1:11">
      <c r="A64" s="10">
        <v>42462</v>
      </c>
      <c r="B64" s="18">
        <v>3902</v>
      </c>
      <c r="C64" s="18">
        <v>2236.04</v>
      </c>
      <c r="D64">
        <v>53</v>
      </c>
      <c r="K64" s="10"/>
    </row>
    <row r="65" spans="1:11">
      <c r="A65" s="10">
        <v>42463</v>
      </c>
      <c r="B65" s="18">
        <v>4568.84</v>
      </c>
      <c r="C65" s="18">
        <v>2907.29</v>
      </c>
      <c r="D65">
        <v>19</v>
      </c>
      <c r="K65" s="10"/>
    </row>
    <row r="66" spans="1:11">
      <c r="A66" s="10">
        <v>42464</v>
      </c>
      <c r="B66" s="18">
        <v>4806.54</v>
      </c>
      <c r="C66" s="18">
        <v>3142.65</v>
      </c>
      <c r="D66">
        <v>12</v>
      </c>
      <c r="K66" s="10"/>
    </row>
    <row r="67" spans="1:11">
      <c r="A67" s="10">
        <v>42465</v>
      </c>
      <c r="B67" s="18">
        <v>4658.46</v>
      </c>
      <c r="C67" s="18">
        <v>2995.46</v>
      </c>
      <c r="D67">
        <v>6</v>
      </c>
      <c r="I67" s="10"/>
      <c r="K67" s="10"/>
    </row>
    <row r="68" spans="1:11">
      <c r="A68" s="10">
        <v>42466</v>
      </c>
      <c r="B68" s="18">
        <v>4219.93</v>
      </c>
      <c r="C68" s="18">
        <v>2556.14</v>
      </c>
      <c r="D68">
        <v>5</v>
      </c>
      <c r="I68" s="10"/>
      <c r="K68" s="10"/>
    </row>
    <row r="69" spans="1:11">
      <c r="A69" s="10">
        <v>42467</v>
      </c>
      <c r="B69" s="18">
        <v>4112.78</v>
      </c>
      <c r="C69" s="18">
        <v>2442.17</v>
      </c>
      <c r="D69">
        <v>14</v>
      </c>
      <c r="I69" s="10"/>
      <c r="K69" s="10"/>
    </row>
    <row r="70" spans="1:11">
      <c r="A70" s="10">
        <v>42468</v>
      </c>
      <c r="B70" s="18">
        <v>4799.8100000000004</v>
      </c>
      <c r="C70" s="18">
        <v>3122.89</v>
      </c>
      <c r="D70">
        <v>19</v>
      </c>
      <c r="I70" s="10"/>
      <c r="K70" s="10"/>
    </row>
    <row r="71" spans="1:11">
      <c r="A71" s="10">
        <v>42469</v>
      </c>
      <c r="B71" s="18">
        <v>6008.16</v>
      </c>
      <c r="C71" s="18">
        <v>4336.83</v>
      </c>
      <c r="D71">
        <v>4</v>
      </c>
      <c r="I71" s="10"/>
      <c r="K71" s="10"/>
    </row>
    <row r="72" spans="1:11">
      <c r="A72" s="10">
        <v>42470</v>
      </c>
      <c r="B72" s="18">
        <v>6529.08</v>
      </c>
      <c r="C72" s="18">
        <v>4865.87</v>
      </c>
      <c r="D72">
        <v>3</v>
      </c>
      <c r="I72" s="10"/>
      <c r="K72" s="10"/>
    </row>
    <row r="73" spans="1:11">
      <c r="A73" s="10">
        <v>42471</v>
      </c>
      <c r="B73" s="18">
        <v>6290.44</v>
      </c>
      <c r="C73" s="18">
        <v>4589.88</v>
      </c>
      <c r="D73">
        <v>4</v>
      </c>
      <c r="I73" s="10"/>
      <c r="K73" s="10"/>
    </row>
    <row r="74" spans="1:11">
      <c r="A74" s="10">
        <v>42472</v>
      </c>
      <c r="B74" s="18">
        <v>5990.27</v>
      </c>
      <c r="C74" s="18">
        <v>4313.3599999999997</v>
      </c>
      <c r="D74">
        <v>0</v>
      </c>
      <c r="I74" s="10"/>
      <c r="K74" s="10"/>
    </row>
    <row r="75" spans="1:11">
      <c r="A75" s="10">
        <v>42473</v>
      </c>
      <c r="B75" s="18">
        <v>5531.41</v>
      </c>
      <c r="C75" s="18">
        <v>3765.71</v>
      </c>
      <c r="D75">
        <v>1</v>
      </c>
      <c r="I75" s="10"/>
      <c r="K75" s="10"/>
    </row>
    <row r="76" spans="1:11">
      <c r="A76" s="10">
        <v>42474</v>
      </c>
      <c r="B76" s="18">
        <v>5308.78</v>
      </c>
      <c r="C76" s="18">
        <v>3539.64</v>
      </c>
      <c r="D76">
        <v>0</v>
      </c>
      <c r="I76" s="10"/>
      <c r="K76" s="10"/>
    </row>
    <row r="77" spans="1:11">
      <c r="A77" s="10">
        <v>42475</v>
      </c>
      <c r="B77" s="18">
        <v>4832.1000000000004</v>
      </c>
      <c r="C77" s="18">
        <v>3104.17</v>
      </c>
      <c r="D77">
        <v>4</v>
      </c>
      <c r="I77" s="10"/>
      <c r="K77" s="10"/>
    </row>
    <row r="78" spans="1:11">
      <c r="A78" s="10">
        <v>42476</v>
      </c>
      <c r="B78" s="18">
        <v>4722.8599999999997</v>
      </c>
      <c r="C78" s="18">
        <v>3016.8</v>
      </c>
      <c r="D78">
        <v>1</v>
      </c>
      <c r="I78" s="10"/>
      <c r="K78" s="10"/>
    </row>
    <row r="79" spans="1:11">
      <c r="A79" s="10">
        <v>42477</v>
      </c>
      <c r="B79" s="18">
        <v>4985.8999999999996</v>
      </c>
      <c r="C79" s="18">
        <v>3280.87</v>
      </c>
      <c r="D79">
        <v>3</v>
      </c>
      <c r="I79" s="10"/>
      <c r="K79" s="10"/>
    </row>
    <row r="80" spans="1:11">
      <c r="A80" s="10">
        <v>42478</v>
      </c>
      <c r="B80" s="18">
        <v>5114.34</v>
      </c>
      <c r="C80" s="18">
        <v>3363.58</v>
      </c>
      <c r="D80">
        <v>1</v>
      </c>
      <c r="H80" s="15"/>
      <c r="I80" s="10"/>
      <c r="K80" s="10"/>
    </row>
    <row r="81" spans="1:11">
      <c r="A81" s="10">
        <v>42479</v>
      </c>
      <c r="B81" s="18">
        <v>5240.54</v>
      </c>
      <c r="C81" s="18">
        <v>3426.01</v>
      </c>
      <c r="D81">
        <v>2</v>
      </c>
      <c r="I81" s="10"/>
      <c r="K81" s="10"/>
    </row>
    <row r="82" spans="1:11">
      <c r="A82" s="10">
        <v>42480</v>
      </c>
      <c r="B82" s="18">
        <v>5420.68</v>
      </c>
      <c r="C82" s="18">
        <v>3605.29</v>
      </c>
      <c r="D82">
        <v>0</v>
      </c>
      <c r="I82" s="10"/>
      <c r="K82" s="10"/>
    </row>
    <row r="83" spans="1:11">
      <c r="A83" s="10">
        <v>42481</v>
      </c>
      <c r="B83" s="18">
        <v>5639.78</v>
      </c>
      <c r="C83" s="18">
        <v>3838.67</v>
      </c>
      <c r="D83">
        <v>0</v>
      </c>
      <c r="I83" s="10"/>
      <c r="K83" s="10"/>
    </row>
    <row r="84" spans="1:11">
      <c r="A84" s="10">
        <v>42482</v>
      </c>
      <c r="B84" s="18">
        <v>5680.06</v>
      </c>
      <c r="C84" s="18">
        <v>3915.5</v>
      </c>
      <c r="D84">
        <v>0</v>
      </c>
      <c r="I84" s="10"/>
      <c r="K84" s="10"/>
    </row>
    <row r="85" spans="1:11">
      <c r="A85" s="10">
        <v>42483</v>
      </c>
      <c r="B85" s="18">
        <v>5239.0200000000004</v>
      </c>
      <c r="C85" s="18">
        <v>3489.39</v>
      </c>
      <c r="D85">
        <v>0</v>
      </c>
      <c r="I85" s="10"/>
      <c r="K85" s="10"/>
    </row>
    <row r="86" spans="1:11">
      <c r="A86" s="10">
        <v>42484</v>
      </c>
      <c r="B86" s="18">
        <v>4766.63</v>
      </c>
      <c r="C86" s="18">
        <v>3015.6</v>
      </c>
      <c r="D86">
        <v>2</v>
      </c>
      <c r="I86" s="10"/>
      <c r="K86" s="10"/>
    </row>
    <row r="87" spans="1:11">
      <c r="A87" s="10">
        <v>42485</v>
      </c>
      <c r="B87" s="18">
        <v>4759.5200000000004</v>
      </c>
      <c r="C87" s="18">
        <v>2995.84</v>
      </c>
      <c r="D87">
        <v>2</v>
      </c>
      <c r="I87" s="10"/>
      <c r="K87" s="10"/>
    </row>
    <row r="88" spans="1:11">
      <c r="A88" s="10">
        <v>42486</v>
      </c>
      <c r="B88" s="18">
        <v>4775.17</v>
      </c>
      <c r="C88" s="18">
        <v>3011.24</v>
      </c>
      <c r="D88">
        <v>0</v>
      </c>
      <c r="I88" s="10"/>
      <c r="K88" s="10"/>
    </row>
    <row r="89" spans="1:11">
      <c r="A89" s="10">
        <v>42487</v>
      </c>
      <c r="B89" s="18">
        <v>4965.92</v>
      </c>
      <c r="C89" s="18">
        <v>3165.25</v>
      </c>
      <c r="D89">
        <v>6</v>
      </c>
      <c r="I89" s="10"/>
      <c r="K89" s="10"/>
    </row>
    <row r="90" spans="1:11">
      <c r="A90" s="10">
        <v>42488</v>
      </c>
      <c r="B90" s="18">
        <v>5214.51</v>
      </c>
      <c r="C90" s="18">
        <v>3399.17</v>
      </c>
      <c r="D90">
        <v>9</v>
      </c>
      <c r="I90" s="10"/>
      <c r="K90" s="10"/>
    </row>
    <row r="91" spans="1:11">
      <c r="A91" s="10">
        <v>42489</v>
      </c>
      <c r="B91" s="18">
        <v>5267.1</v>
      </c>
      <c r="C91" s="18">
        <v>3454.18</v>
      </c>
      <c r="D91">
        <v>2</v>
      </c>
      <c r="I91" s="10"/>
    </row>
    <row r="92" spans="1:11">
      <c r="A92" s="10">
        <v>42490</v>
      </c>
      <c r="B92" s="18">
        <v>5209.37</v>
      </c>
      <c r="C92" s="18">
        <v>3398.95</v>
      </c>
      <c r="D92">
        <v>1</v>
      </c>
      <c r="I92" s="10"/>
    </row>
    <row r="93" spans="1:11">
      <c r="A93" s="10">
        <v>42491</v>
      </c>
      <c r="B93" s="18">
        <v>5123.24</v>
      </c>
      <c r="C93" s="18">
        <v>3312.79</v>
      </c>
      <c r="D93">
        <v>4</v>
      </c>
    </row>
    <row r="94" spans="1:11">
      <c r="A94" s="10">
        <v>42492</v>
      </c>
      <c r="B94" s="18">
        <v>5083.24</v>
      </c>
      <c r="C94" s="18">
        <v>3265.76</v>
      </c>
      <c r="D94">
        <v>2</v>
      </c>
    </row>
    <row r="95" spans="1:11">
      <c r="A95" s="10">
        <v>42493</v>
      </c>
      <c r="B95" s="18">
        <v>4844.28</v>
      </c>
      <c r="C95" s="18">
        <v>3032.17</v>
      </c>
      <c r="D95">
        <v>2</v>
      </c>
    </row>
    <row r="96" spans="1:11">
      <c r="A96" s="10">
        <v>42494</v>
      </c>
      <c r="B96" s="18">
        <v>4699.7299999999996</v>
      </c>
      <c r="C96" s="18">
        <v>2876.48</v>
      </c>
      <c r="D96">
        <v>3</v>
      </c>
    </row>
    <row r="97" spans="1:4">
      <c r="A97" s="10">
        <v>42495</v>
      </c>
      <c r="B97" s="18">
        <v>4581.4799999999996</v>
      </c>
      <c r="C97" s="18">
        <v>2723.14</v>
      </c>
      <c r="D97">
        <v>6</v>
      </c>
    </row>
    <row r="98" spans="1:4">
      <c r="A98" s="10">
        <v>42496</v>
      </c>
      <c r="B98" s="18">
        <v>4230.53</v>
      </c>
      <c r="C98" s="18">
        <v>2407.98</v>
      </c>
      <c r="D98">
        <v>4</v>
      </c>
    </row>
    <row r="99" spans="1:4">
      <c r="A99" s="10">
        <v>42497</v>
      </c>
      <c r="B99" s="18">
        <v>4121.3100000000004</v>
      </c>
      <c r="C99" s="18">
        <v>2322.17</v>
      </c>
      <c r="D99">
        <v>2</v>
      </c>
    </row>
    <row r="100" spans="1:4">
      <c r="A100" s="10">
        <v>42498</v>
      </c>
      <c r="B100" s="18">
        <v>4160.01</v>
      </c>
      <c r="C100" s="18">
        <v>2398.64</v>
      </c>
      <c r="D100">
        <v>4</v>
      </c>
    </row>
    <row r="101" spans="1:4">
      <c r="A101" s="10">
        <v>42499</v>
      </c>
      <c r="B101" s="18">
        <v>4115.8500000000004</v>
      </c>
      <c r="C101" s="18">
        <v>2270.79</v>
      </c>
      <c r="D101">
        <v>4</v>
      </c>
    </row>
    <row r="102" spans="1:4">
      <c r="A102" s="10">
        <v>42500</v>
      </c>
      <c r="B102" s="18">
        <v>3851.03</v>
      </c>
      <c r="C102" s="18">
        <v>2019.87</v>
      </c>
      <c r="D102">
        <v>9</v>
      </c>
    </row>
    <row r="103" spans="1:4">
      <c r="A103" s="10">
        <v>42501</v>
      </c>
      <c r="B103" s="18">
        <v>3661.5</v>
      </c>
      <c r="C103" s="18">
        <v>1870.11</v>
      </c>
      <c r="D103">
        <v>5</v>
      </c>
    </row>
    <row r="104" spans="1:4">
      <c r="A104" s="10">
        <v>42502</v>
      </c>
      <c r="B104" s="18">
        <v>3445.42</v>
      </c>
      <c r="C104" s="18">
        <v>1641.33</v>
      </c>
      <c r="D104">
        <v>11</v>
      </c>
    </row>
    <row r="105" spans="1:4">
      <c r="A105" s="10">
        <v>42503</v>
      </c>
      <c r="B105" s="18">
        <v>3210.78</v>
      </c>
      <c r="C105" s="18">
        <v>1499.35</v>
      </c>
      <c r="D105">
        <v>13</v>
      </c>
    </row>
    <row r="106" spans="1:4">
      <c r="A106" s="10">
        <v>42504</v>
      </c>
      <c r="B106" s="18">
        <v>3199.62</v>
      </c>
      <c r="C106" s="18">
        <v>1638.35</v>
      </c>
      <c r="D106">
        <v>10</v>
      </c>
    </row>
    <row r="107" spans="1:4">
      <c r="A107" s="10">
        <v>42505</v>
      </c>
      <c r="B107" s="18">
        <v>3527.57</v>
      </c>
      <c r="C107" s="18">
        <v>1789.45</v>
      </c>
      <c r="D107">
        <v>2</v>
      </c>
    </row>
    <row r="108" spans="1:4">
      <c r="A108" s="10">
        <v>42506</v>
      </c>
      <c r="B108" s="18">
        <v>3838.07</v>
      </c>
      <c r="C108" s="18">
        <v>2048.9</v>
      </c>
      <c r="D108">
        <v>8</v>
      </c>
    </row>
    <row r="109" spans="1:4">
      <c r="A109" s="10">
        <v>42507</v>
      </c>
      <c r="B109" s="18">
        <v>3648.85</v>
      </c>
      <c r="C109" s="18">
        <v>1866.84</v>
      </c>
      <c r="D109">
        <v>2</v>
      </c>
    </row>
    <row r="110" spans="1:4">
      <c r="A110" s="10">
        <v>42508</v>
      </c>
      <c r="B110" s="18">
        <v>3976.33</v>
      </c>
      <c r="C110" s="18">
        <v>2266.1</v>
      </c>
      <c r="D110">
        <v>2</v>
      </c>
    </row>
    <row r="111" spans="1:4">
      <c r="A111" s="10">
        <v>42509</v>
      </c>
      <c r="B111" s="18">
        <v>3951.35</v>
      </c>
      <c r="C111" s="18">
        <v>2229.27</v>
      </c>
      <c r="D111">
        <v>6</v>
      </c>
    </row>
    <row r="112" spans="1:4">
      <c r="A112" s="10">
        <v>42510</v>
      </c>
      <c r="B112" s="18">
        <v>3906.49</v>
      </c>
      <c r="C112" s="18">
        <v>2186.0100000000002</v>
      </c>
      <c r="D112">
        <v>0</v>
      </c>
    </row>
    <row r="113" spans="1:10">
      <c r="A113" s="10">
        <v>42511</v>
      </c>
      <c r="B113" s="18">
        <v>4055.66</v>
      </c>
      <c r="C113" s="18">
        <v>2335.08</v>
      </c>
      <c r="D113">
        <v>1</v>
      </c>
    </row>
    <row r="114" spans="1:10">
      <c r="A114" s="10">
        <v>42512</v>
      </c>
      <c r="B114" s="18">
        <v>4008.97</v>
      </c>
      <c r="C114" s="18">
        <v>2291.4299999999998</v>
      </c>
      <c r="D114">
        <v>1</v>
      </c>
    </row>
    <row r="115" spans="1:10">
      <c r="A115" s="10">
        <v>42513</v>
      </c>
      <c r="B115" s="18">
        <v>3600.51</v>
      </c>
      <c r="C115" s="18">
        <v>1847.69</v>
      </c>
      <c r="D115">
        <v>1</v>
      </c>
    </row>
    <row r="116" spans="1:10">
      <c r="A116" s="10">
        <v>42514</v>
      </c>
      <c r="B116" s="18">
        <v>3352.53</v>
      </c>
      <c r="C116" s="18">
        <v>1611.22</v>
      </c>
      <c r="D116">
        <v>1</v>
      </c>
      <c r="J116" s="10"/>
    </row>
    <row r="117" spans="1:10">
      <c r="A117" s="10">
        <v>42515</v>
      </c>
      <c r="B117" s="18">
        <v>2982.24</v>
      </c>
      <c r="C117" s="18">
        <v>1539.31</v>
      </c>
      <c r="D117">
        <v>2</v>
      </c>
      <c r="J117" s="10"/>
    </row>
    <row r="118" spans="1:10">
      <c r="A118" s="10">
        <v>42516</v>
      </c>
      <c r="B118" s="18">
        <v>2705.17</v>
      </c>
      <c r="C118" s="18">
        <v>1892.12</v>
      </c>
      <c r="D118">
        <v>6</v>
      </c>
      <c r="J118" s="10"/>
    </row>
    <row r="119" spans="1:10">
      <c r="A119" s="10">
        <v>42517</v>
      </c>
      <c r="B119" s="18">
        <v>2780.4</v>
      </c>
      <c r="C119" s="18">
        <v>2089.3200000000002</v>
      </c>
      <c r="D119">
        <v>0</v>
      </c>
      <c r="J119" s="10"/>
    </row>
    <row r="120" spans="1:10">
      <c r="A120" s="10">
        <v>42518</v>
      </c>
      <c r="B120" s="18">
        <v>2861.22</v>
      </c>
      <c r="C120" s="18">
        <v>2170.04</v>
      </c>
      <c r="D120">
        <v>1</v>
      </c>
      <c r="J120" s="10"/>
    </row>
    <row r="121" spans="1:10">
      <c r="A121" s="10">
        <v>42519</v>
      </c>
      <c r="B121" s="18">
        <v>2704.46</v>
      </c>
      <c r="C121" s="18">
        <v>2008.44</v>
      </c>
      <c r="D121">
        <v>0</v>
      </c>
      <c r="J121" s="10"/>
    </row>
    <row r="122" spans="1:10">
      <c r="A122" s="10">
        <v>42520</v>
      </c>
      <c r="B122" s="18">
        <v>2505.5300000000002</v>
      </c>
      <c r="C122" s="18">
        <v>1808.76</v>
      </c>
      <c r="D122">
        <v>0</v>
      </c>
      <c r="J122" s="10"/>
    </row>
    <row r="123" spans="1:10">
      <c r="A123" s="10">
        <v>42521</v>
      </c>
      <c r="B123" s="18">
        <v>2464.75</v>
      </c>
      <c r="C123" s="18">
        <v>1704.87</v>
      </c>
      <c r="D123">
        <v>5</v>
      </c>
    </row>
    <row r="124" spans="1:10">
      <c r="A124" s="10">
        <v>42522</v>
      </c>
      <c r="B124" s="18">
        <v>2543.58</v>
      </c>
      <c r="C124" s="18">
        <v>1398.33</v>
      </c>
      <c r="D124">
        <v>3</v>
      </c>
    </row>
    <row r="125" spans="1:10">
      <c r="A125" s="10">
        <v>42523</v>
      </c>
      <c r="B125" s="18">
        <v>2680.77</v>
      </c>
      <c r="C125" s="18">
        <v>862.52</v>
      </c>
      <c r="D125">
        <v>22</v>
      </c>
    </row>
    <row r="126" spans="1:10">
      <c r="A126" s="10">
        <v>42524</v>
      </c>
      <c r="B126" s="18">
        <v>3171.98</v>
      </c>
      <c r="C126" s="18">
        <v>1286.07</v>
      </c>
      <c r="D126">
        <v>4</v>
      </c>
    </row>
    <row r="127" spans="1:10">
      <c r="A127" s="10">
        <v>42525</v>
      </c>
      <c r="B127">
        <v>3201.26</v>
      </c>
      <c r="C127">
        <v>1298.46</v>
      </c>
      <c r="D127">
        <v>8</v>
      </c>
    </row>
    <row r="128" spans="1:10">
      <c r="A128" s="10">
        <v>42526</v>
      </c>
      <c r="B128">
        <v>2977.93</v>
      </c>
      <c r="C128">
        <v>1049.52</v>
      </c>
      <c r="D128">
        <v>4</v>
      </c>
    </row>
    <row r="129" spans="1:4">
      <c r="A129" s="10">
        <v>42527</v>
      </c>
      <c r="B129">
        <v>3228.76</v>
      </c>
      <c r="C129">
        <v>1252.07</v>
      </c>
      <c r="D129">
        <v>17</v>
      </c>
    </row>
    <row r="130" spans="1:4">
      <c r="A130" s="10">
        <v>42528</v>
      </c>
      <c r="B130">
        <v>3389.25</v>
      </c>
      <c r="C130">
        <v>1386.37</v>
      </c>
      <c r="D130">
        <v>9</v>
      </c>
    </row>
    <row r="131" spans="1:4">
      <c r="A131" s="10">
        <v>42529</v>
      </c>
      <c r="B131">
        <v>3210.61</v>
      </c>
      <c r="C131">
        <v>1192.75</v>
      </c>
      <c r="D131">
        <v>5</v>
      </c>
    </row>
    <row r="132" spans="1:4">
      <c r="A132" s="10">
        <v>42530</v>
      </c>
      <c r="B132">
        <v>2907.24</v>
      </c>
      <c r="C132">
        <v>884.54</v>
      </c>
      <c r="D132">
        <v>1</v>
      </c>
    </row>
    <row r="133" spans="1:4">
      <c r="A133" s="10">
        <v>42531</v>
      </c>
      <c r="B133">
        <v>2671.53</v>
      </c>
      <c r="C133">
        <v>675.61</v>
      </c>
      <c r="D133">
        <v>1</v>
      </c>
    </row>
    <row r="134" spans="1:4">
      <c r="A134" s="10">
        <v>42532</v>
      </c>
      <c r="B134">
        <v>2635.31</v>
      </c>
      <c r="C134">
        <v>722.06</v>
      </c>
      <c r="D134">
        <v>2</v>
      </c>
    </row>
    <row r="135" spans="1:4">
      <c r="A135" s="10">
        <v>42533</v>
      </c>
      <c r="B135">
        <v>2569.34</v>
      </c>
      <c r="C135">
        <v>721.84</v>
      </c>
      <c r="D135">
        <v>2</v>
      </c>
    </row>
    <row r="136" spans="1:4">
      <c r="A136" s="10">
        <v>42534</v>
      </c>
      <c r="B136">
        <v>2558.63</v>
      </c>
      <c r="C136">
        <v>740.32</v>
      </c>
      <c r="D136">
        <v>3</v>
      </c>
    </row>
    <row r="137" spans="1:4">
      <c r="A137" s="10">
        <v>42535</v>
      </c>
      <c r="B137">
        <v>2656.04</v>
      </c>
      <c r="C137">
        <v>733.88</v>
      </c>
      <c r="D137">
        <v>0</v>
      </c>
    </row>
    <row r="138" spans="1:4">
      <c r="A138" s="10">
        <v>42536</v>
      </c>
      <c r="B138">
        <v>2762.18</v>
      </c>
      <c r="C138">
        <v>794.71</v>
      </c>
      <c r="D138">
        <v>0</v>
      </c>
    </row>
    <row r="139" spans="1:4">
      <c r="A139" s="10">
        <v>42537</v>
      </c>
      <c r="B139">
        <v>2889.98</v>
      </c>
      <c r="C139">
        <v>1034</v>
      </c>
      <c r="D139">
        <v>0</v>
      </c>
    </row>
    <row r="140" spans="1:4">
      <c r="A140" s="10">
        <v>42538</v>
      </c>
      <c r="B140">
        <v>2895.54</v>
      </c>
      <c r="C140">
        <v>1059.6600000000001</v>
      </c>
      <c r="D140">
        <v>0</v>
      </c>
    </row>
    <row r="141" spans="1:4">
      <c r="A141" s="10">
        <v>42539</v>
      </c>
      <c r="B141">
        <v>2950.26</v>
      </c>
      <c r="C141">
        <v>1123.0999999999999</v>
      </c>
      <c r="D141">
        <v>1</v>
      </c>
    </row>
    <row r="142" spans="1:4">
      <c r="A142" s="10">
        <v>42540</v>
      </c>
      <c r="B142">
        <v>3004.96</v>
      </c>
      <c r="C142">
        <v>1183.93</v>
      </c>
      <c r="D142">
        <v>0</v>
      </c>
    </row>
    <row r="143" spans="1:4">
      <c r="A143" s="10">
        <v>42541</v>
      </c>
      <c r="B143">
        <v>2813.67</v>
      </c>
      <c r="C143">
        <v>954.75</v>
      </c>
      <c r="D143">
        <v>1</v>
      </c>
    </row>
    <row r="144" spans="1:4">
      <c r="A144" s="10">
        <v>42542</v>
      </c>
      <c r="B144">
        <v>2787.19</v>
      </c>
      <c r="C144">
        <v>906.78</v>
      </c>
      <c r="D144">
        <v>1</v>
      </c>
    </row>
    <row r="145" spans="1:4">
      <c r="A145" s="10">
        <v>42543</v>
      </c>
      <c r="B145">
        <v>2825.24</v>
      </c>
      <c r="C145">
        <v>931.74</v>
      </c>
      <c r="D145">
        <v>0</v>
      </c>
    </row>
    <row r="146" spans="1:4">
      <c r="A146" s="10">
        <v>42544</v>
      </c>
      <c r="B146">
        <v>3053.94</v>
      </c>
      <c r="C146">
        <v>1113.28</v>
      </c>
      <c r="D146">
        <v>0</v>
      </c>
    </row>
    <row r="147" spans="1:4">
      <c r="A147" s="10">
        <v>42545</v>
      </c>
      <c r="B147">
        <v>3143.76</v>
      </c>
      <c r="C147">
        <v>1159.82</v>
      </c>
      <c r="D147">
        <v>0</v>
      </c>
    </row>
    <row r="148" spans="1:4">
      <c r="A148" s="10">
        <v>42546</v>
      </c>
      <c r="B148">
        <v>3157.93</v>
      </c>
      <c r="C148">
        <v>1171.6600000000001</v>
      </c>
      <c r="D148">
        <v>0</v>
      </c>
    </row>
    <row r="149" spans="1:4">
      <c r="A149" s="10">
        <v>42547</v>
      </c>
      <c r="B149">
        <v>3177.28</v>
      </c>
      <c r="C149">
        <v>1188.6400000000001</v>
      </c>
      <c r="D149">
        <v>2</v>
      </c>
    </row>
    <row r="150" spans="1:4">
      <c r="A150" s="10">
        <v>42548</v>
      </c>
      <c r="B150">
        <v>3204.62</v>
      </c>
      <c r="C150">
        <v>1209.1400000000001</v>
      </c>
      <c r="D150">
        <v>2</v>
      </c>
    </row>
    <row r="151" spans="1:4">
      <c r="A151" s="10">
        <v>42549</v>
      </c>
      <c r="B151">
        <v>3313.36</v>
      </c>
      <c r="C151">
        <v>1309.6400000000001</v>
      </c>
      <c r="D151">
        <v>1</v>
      </c>
    </row>
    <row r="152" spans="1:4">
      <c r="A152" s="10">
        <v>42550</v>
      </c>
      <c r="D152">
        <v>0</v>
      </c>
    </row>
    <row r="153" spans="1:4">
      <c r="A153" s="10">
        <v>42551</v>
      </c>
      <c r="D153">
        <v>0</v>
      </c>
    </row>
    <row r="154" spans="1:4">
      <c r="A154" s="10">
        <v>42552</v>
      </c>
      <c r="D154">
        <v>0</v>
      </c>
    </row>
    <row r="155" spans="1:4">
      <c r="A155" s="10">
        <v>42553</v>
      </c>
      <c r="D155">
        <v>0</v>
      </c>
    </row>
    <row r="156" spans="1:4">
      <c r="A156" s="10">
        <v>42554</v>
      </c>
      <c r="D156">
        <v>0</v>
      </c>
    </row>
    <row r="157" spans="1:4">
      <c r="A157" s="10">
        <v>42555</v>
      </c>
      <c r="D157">
        <v>0</v>
      </c>
    </row>
    <row r="158" spans="1:4">
      <c r="A158" s="10">
        <v>42556</v>
      </c>
      <c r="D158">
        <v>0</v>
      </c>
    </row>
    <row r="159" spans="1:4">
      <c r="A159" s="10">
        <v>42557</v>
      </c>
      <c r="D159">
        <v>0</v>
      </c>
    </row>
    <row r="160" spans="1:4">
      <c r="A160" s="10">
        <v>42558</v>
      </c>
      <c r="D160">
        <v>0</v>
      </c>
    </row>
    <row r="161" spans="1:4">
      <c r="A161" s="10">
        <v>42559</v>
      </c>
      <c r="D161">
        <v>0</v>
      </c>
    </row>
    <row r="162" spans="1:4">
      <c r="A162" s="10">
        <v>42560</v>
      </c>
      <c r="D162">
        <v>0</v>
      </c>
    </row>
    <row r="163" spans="1:4">
      <c r="A163" s="10">
        <v>42561</v>
      </c>
      <c r="D163">
        <v>0</v>
      </c>
    </row>
    <row r="164" spans="1:4">
      <c r="A164" s="10">
        <v>42562</v>
      </c>
      <c r="D164">
        <v>1</v>
      </c>
    </row>
    <row r="165" spans="1:4">
      <c r="A165" s="10">
        <v>42563</v>
      </c>
      <c r="D165">
        <v>0</v>
      </c>
    </row>
    <row r="166" spans="1:4">
      <c r="A166" s="10">
        <v>42564</v>
      </c>
      <c r="D166">
        <v>0</v>
      </c>
    </row>
    <row r="167" spans="1:4">
      <c r="A167" s="10">
        <v>42565</v>
      </c>
      <c r="D167">
        <v>0</v>
      </c>
    </row>
    <row r="168" spans="1:4">
      <c r="A168" s="10">
        <v>42566</v>
      </c>
      <c r="D168">
        <v>0</v>
      </c>
    </row>
    <row r="169" spans="1:4">
      <c r="A169" s="10">
        <v>42567</v>
      </c>
      <c r="D169">
        <v>0</v>
      </c>
    </row>
    <row r="170" spans="1:4">
      <c r="A170" s="10">
        <v>42568</v>
      </c>
      <c r="D170">
        <v>0</v>
      </c>
    </row>
    <row r="171" spans="1:4">
      <c r="A171" s="10">
        <v>42569</v>
      </c>
      <c r="D171">
        <v>0</v>
      </c>
    </row>
    <row r="172" spans="1:4">
      <c r="A172" s="10">
        <v>42570</v>
      </c>
      <c r="D172">
        <v>0</v>
      </c>
    </row>
    <row r="173" spans="1:4">
      <c r="A173" s="10">
        <v>42571</v>
      </c>
      <c r="D173">
        <v>0</v>
      </c>
    </row>
    <row r="174" spans="1:4">
      <c r="A174" s="10">
        <v>42572</v>
      </c>
      <c r="D174">
        <v>0</v>
      </c>
    </row>
    <row r="175" spans="1:4">
      <c r="A175" s="10">
        <v>42573</v>
      </c>
      <c r="D175">
        <v>0</v>
      </c>
    </row>
    <row r="176" spans="1:4">
      <c r="A176" s="10">
        <v>42574</v>
      </c>
      <c r="D176">
        <v>0</v>
      </c>
    </row>
    <row r="177" spans="1:4">
      <c r="A177" s="10">
        <v>42575</v>
      </c>
      <c r="D177">
        <v>0</v>
      </c>
    </row>
    <row r="178" spans="1:4">
      <c r="A178" s="10">
        <v>42576</v>
      </c>
      <c r="D178">
        <v>0</v>
      </c>
    </row>
    <row r="179" spans="1:4">
      <c r="A179" s="10">
        <v>42577</v>
      </c>
      <c r="D179">
        <v>0</v>
      </c>
    </row>
    <row r="180" spans="1:4">
      <c r="A180" s="10">
        <v>42578</v>
      </c>
      <c r="D180">
        <v>0</v>
      </c>
    </row>
    <row r="181" spans="1:4">
      <c r="A181" s="10">
        <v>42579</v>
      </c>
      <c r="D181">
        <v>0</v>
      </c>
    </row>
    <row r="182" spans="1:4">
      <c r="A182" s="10">
        <v>42580</v>
      </c>
      <c r="D182">
        <v>0</v>
      </c>
    </row>
    <row r="183" spans="1:4">
      <c r="A183" s="10">
        <v>42581</v>
      </c>
      <c r="D183">
        <v>0</v>
      </c>
    </row>
    <row r="184" spans="1:4">
      <c r="A184" s="10">
        <v>42582</v>
      </c>
      <c r="D184">
        <v>0</v>
      </c>
    </row>
    <row r="185" spans="1:4">
      <c r="A185" s="10">
        <v>42583</v>
      </c>
      <c r="D185">
        <v>0</v>
      </c>
    </row>
    <row r="186" spans="1:4">
      <c r="A186" s="10">
        <v>42584</v>
      </c>
      <c r="D186">
        <v>0</v>
      </c>
    </row>
    <row r="187" spans="1:4">
      <c r="A187" s="10">
        <v>42585</v>
      </c>
      <c r="D187">
        <v>0</v>
      </c>
    </row>
    <row r="188" spans="1:4">
      <c r="A188" s="10">
        <v>42586</v>
      </c>
      <c r="D188">
        <v>0</v>
      </c>
    </row>
    <row r="189" spans="1:4">
      <c r="A189" s="10">
        <v>42587</v>
      </c>
      <c r="D189">
        <v>0</v>
      </c>
    </row>
    <row r="190" spans="1:4">
      <c r="A190" s="10">
        <v>42588</v>
      </c>
      <c r="D190">
        <v>0</v>
      </c>
    </row>
    <row r="191" spans="1:4">
      <c r="A191" s="10">
        <v>42589</v>
      </c>
      <c r="D191">
        <v>0</v>
      </c>
    </row>
    <row r="192" spans="1:4">
      <c r="A192" s="10">
        <v>42590</v>
      </c>
      <c r="D192">
        <v>0</v>
      </c>
    </row>
    <row r="193" spans="1:4">
      <c r="A193" s="10">
        <v>42591</v>
      </c>
      <c r="D193">
        <v>0</v>
      </c>
    </row>
    <row r="194" spans="1:4">
      <c r="A194" s="10">
        <v>42592</v>
      </c>
      <c r="D194">
        <v>0</v>
      </c>
    </row>
    <row r="195" spans="1:4">
      <c r="A195" s="10">
        <v>42593</v>
      </c>
      <c r="D195">
        <v>0</v>
      </c>
    </row>
    <row r="196" spans="1:4">
      <c r="A196" s="10">
        <v>42594</v>
      </c>
      <c r="D196">
        <v>0</v>
      </c>
    </row>
    <row r="197" spans="1:4">
      <c r="A197" s="10">
        <v>42595</v>
      </c>
      <c r="D197">
        <v>0</v>
      </c>
    </row>
    <row r="198" spans="1:4">
      <c r="A198" s="10">
        <v>42596</v>
      </c>
      <c r="D198">
        <v>0</v>
      </c>
    </row>
    <row r="199" spans="1:4">
      <c r="A199" s="10">
        <v>42597</v>
      </c>
      <c r="D199">
        <v>0</v>
      </c>
    </row>
    <row r="200" spans="1:4">
      <c r="A200" s="10">
        <v>42598</v>
      </c>
      <c r="D200">
        <v>0</v>
      </c>
    </row>
    <row r="201" spans="1:4">
      <c r="A201" s="10">
        <v>42599</v>
      </c>
      <c r="D201">
        <v>0</v>
      </c>
    </row>
    <row r="202" spans="1:4">
      <c r="A202" s="10">
        <v>42600</v>
      </c>
      <c r="D202">
        <v>0</v>
      </c>
    </row>
    <row r="203" spans="1:4">
      <c r="A203" s="10">
        <v>42601</v>
      </c>
      <c r="D203">
        <v>0</v>
      </c>
    </row>
    <row r="204" spans="1:4">
      <c r="A204" s="10">
        <v>42602</v>
      </c>
      <c r="D204">
        <v>0</v>
      </c>
    </row>
    <row r="205" spans="1:4">
      <c r="A205" s="10">
        <v>42603</v>
      </c>
      <c r="D205">
        <v>0</v>
      </c>
    </row>
    <row r="206" spans="1:4">
      <c r="A206" s="10">
        <v>42604</v>
      </c>
      <c r="D206">
        <v>0</v>
      </c>
    </row>
    <row r="207" spans="1:4">
      <c r="A207" s="10">
        <v>42605</v>
      </c>
      <c r="D207">
        <v>0</v>
      </c>
    </row>
    <row r="208" spans="1:4">
      <c r="A208" s="10">
        <v>42606</v>
      </c>
      <c r="D208">
        <v>0</v>
      </c>
    </row>
    <row r="209" spans="1:4">
      <c r="A209" s="10">
        <v>42607</v>
      </c>
      <c r="D209">
        <v>0</v>
      </c>
    </row>
    <row r="210" spans="1:4">
      <c r="A210" s="10">
        <v>42608</v>
      </c>
      <c r="D210">
        <v>0</v>
      </c>
    </row>
    <row r="211" spans="1:4">
      <c r="A211" s="10">
        <v>42609</v>
      </c>
      <c r="D211">
        <v>0</v>
      </c>
    </row>
    <row r="212" spans="1:4">
      <c r="A212" s="10">
        <v>42610</v>
      </c>
      <c r="D212">
        <v>0</v>
      </c>
    </row>
    <row r="213" spans="1:4">
      <c r="A213" s="10">
        <v>42611</v>
      </c>
      <c r="D213">
        <v>0</v>
      </c>
    </row>
    <row r="214" spans="1:4">
      <c r="A214" s="10">
        <v>42612</v>
      </c>
      <c r="D214">
        <v>0</v>
      </c>
    </row>
    <row r="215" spans="1:4">
      <c r="A215" s="10">
        <v>42613</v>
      </c>
      <c r="D215">
        <v>0</v>
      </c>
    </row>
    <row r="216" spans="1:4">
      <c r="A216" s="10">
        <v>42614</v>
      </c>
      <c r="D216">
        <v>0</v>
      </c>
    </row>
    <row r="217" spans="1:4">
      <c r="A217" s="10">
        <v>42615</v>
      </c>
      <c r="D217">
        <v>0</v>
      </c>
    </row>
    <row r="218" spans="1:4">
      <c r="A218" s="10">
        <v>42616</v>
      </c>
      <c r="D218">
        <v>0</v>
      </c>
    </row>
    <row r="219" spans="1:4">
      <c r="A219" s="10">
        <v>42617</v>
      </c>
      <c r="D219">
        <v>0</v>
      </c>
    </row>
    <row r="220" spans="1:4">
      <c r="A220" s="10">
        <v>42618</v>
      </c>
      <c r="D220">
        <v>0</v>
      </c>
    </row>
    <row r="221" spans="1:4">
      <c r="A221" s="10">
        <v>42619</v>
      </c>
      <c r="D221">
        <v>0</v>
      </c>
    </row>
    <row r="222" spans="1:4">
      <c r="A222" s="10">
        <v>42620</v>
      </c>
      <c r="D222">
        <v>0</v>
      </c>
    </row>
    <row r="223" spans="1:4">
      <c r="A223" s="10">
        <v>42621</v>
      </c>
      <c r="D223">
        <v>0</v>
      </c>
    </row>
    <row r="224" spans="1:4">
      <c r="A224" s="10">
        <v>42622</v>
      </c>
      <c r="D224">
        <v>0</v>
      </c>
    </row>
    <row r="225" spans="1:4">
      <c r="A225" s="10">
        <v>42623</v>
      </c>
      <c r="D225">
        <v>0</v>
      </c>
    </row>
    <row r="226" spans="1:4">
      <c r="A226" s="10">
        <v>42624</v>
      </c>
      <c r="D226">
        <v>0</v>
      </c>
    </row>
    <row r="227" spans="1:4">
      <c r="A227" s="10">
        <v>42625</v>
      </c>
      <c r="D227">
        <v>0</v>
      </c>
    </row>
    <row r="228" spans="1:4">
      <c r="A228" s="10">
        <v>42626</v>
      </c>
      <c r="D228">
        <v>0</v>
      </c>
    </row>
    <row r="229" spans="1:4">
      <c r="A229" s="10">
        <v>42627</v>
      </c>
      <c r="D229">
        <v>0</v>
      </c>
    </row>
    <row r="230" spans="1:4">
      <c r="A230" s="10">
        <v>42628</v>
      </c>
      <c r="D230">
        <v>0</v>
      </c>
    </row>
    <row r="231" spans="1:4">
      <c r="A231" s="10">
        <v>42629</v>
      </c>
      <c r="D231">
        <v>0</v>
      </c>
    </row>
    <row r="232" spans="1:4">
      <c r="A232" s="10">
        <v>42630</v>
      </c>
      <c r="D232">
        <v>0</v>
      </c>
    </row>
    <row r="233" spans="1:4">
      <c r="A233" s="10">
        <v>42631</v>
      </c>
      <c r="D233">
        <v>0</v>
      </c>
    </row>
    <row r="234" spans="1:4">
      <c r="A234" s="10">
        <v>42632</v>
      </c>
      <c r="D234">
        <v>0</v>
      </c>
    </row>
    <row r="235" spans="1:4">
      <c r="A235" s="10">
        <v>42633</v>
      </c>
      <c r="D235">
        <v>0</v>
      </c>
    </row>
    <row r="236" spans="1:4">
      <c r="A236" s="10">
        <v>42634</v>
      </c>
      <c r="D236">
        <v>0</v>
      </c>
    </row>
    <row r="237" spans="1:4">
      <c r="A237" s="10">
        <v>42635</v>
      </c>
      <c r="D237">
        <v>0</v>
      </c>
    </row>
    <row r="238" spans="1:4">
      <c r="A238" s="10">
        <v>42636</v>
      </c>
      <c r="D238">
        <v>0</v>
      </c>
    </row>
    <row r="239" spans="1:4">
      <c r="A239" s="10">
        <v>42637</v>
      </c>
      <c r="D239">
        <v>0</v>
      </c>
    </row>
    <row r="240" spans="1:4">
      <c r="A240" s="10">
        <v>42638</v>
      </c>
      <c r="D240">
        <v>0</v>
      </c>
    </row>
    <row r="241" spans="1:4">
      <c r="A241" s="10">
        <v>42639</v>
      </c>
      <c r="D241">
        <v>0</v>
      </c>
    </row>
    <row r="242" spans="1:4">
      <c r="A242" s="10">
        <v>42640</v>
      </c>
      <c r="D242">
        <v>0</v>
      </c>
    </row>
    <row r="243" spans="1:4">
      <c r="A243" s="10">
        <v>42641</v>
      </c>
      <c r="D243">
        <v>0</v>
      </c>
    </row>
    <row r="244" spans="1:4">
      <c r="A244" s="10">
        <v>42642</v>
      </c>
      <c r="D244">
        <v>0</v>
      </c>
    </row>
    <row r="245" spans="1:4">
      <c r="A245" s="10">
        <v>42643</v>
      </c>
      <c r="D245">
        <v>0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7"/>
  <sheetViews>
    <sheetView workbookViewId="0">
      <pane ySplit="3" topLeftCell="A4" activePane="bottomLeft" state="frozen"/>
      <selection pane="bottomLeft" activeCell="A5" sqref="A5"/>
    </sheetView>
  </sheetViews>
  <sheetFormatPr defaultRowHeight="12.75"/>
  <cols>
    <col min="1" max="1" width="6.796875" customWidth="1"/>
    <col min="2" max="2" width="23.73046875" bestFit="1" customWidth="1"/>
    <col min="3" max="3" width="26" customWidth="1"/>
    <col min="4" max="6" width="16.265625" customWidth="1"/>
    <col min="7" max="7" width="19.46484375" customWidth="1"/>
    <col min="9" max="9" width="11.796875" bestFit="1" customWidth="1"/>
  </cols>
  <sheetData>
    <row r="1" spans="1:10">
      <c r="A1" s="40" t="s">
        <v>71</v>
      </c>
    </row>
    <row r="2" spans="1:10">
      <c r="A2" s="40"/>
    </row>
    <row r="3" spans="1:10">
      <c r="A3" t="s">
        <v>39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</row>
    <row r="4" spans="1:10">
      <c r="A4" s="55" t="s">
        <v>39</v>
      </c>
      <c r="B4" s="51"/>
      <c r="C4" s="51"/>
      <c r="D4" s="51">
        <v>1</v>
      </c>
      <c r="E4" s="51">
        <v>2</v>
      </c>
      <c r="F4" s="51">
        <v>3</v>
      </c>
      <c r="I4" t="s">
        <v>26</v>
      </c>
      <c r="J4" s="16" t="s">
        <v>46</v>
      </c>
    </row>
    <row r="5" spans="1:10">
      <c r="A5" s="48">
        <v>42401</v>
      </c>
      <c r="B5" s="18">
        <v>1933.34</v>
      </c>
      <c r="C5" s="18">
        <v>810</v>
      </c>
      <c r="J5" s="16"/>
    </row>
    <row r="6" spans="1:10">
      <c r="A6" s="48">
        <v>42402</v>
      </c>
      <c r="B6" s="18">
        <v>1820.95</v>
      </c>
      <c r="C6" s="18">
        <v>694.45</v>
      </c>
    </row>
    <row r="7" spans="1:10">
      <c r="A7" s="48">
        <v>42403</v>
      </c>
      <c r="B7" s="18">
        <v>1726.16</v>
      </c>
      <c r="C7" s="18">
        <v>595.08000000000004</v>
      </c>
    </row>
    <row r="8" spans="1:10">
      <c r="A8" s="48">
        <v>42404</v>
      </c>
      <c r="B8" s="18">
        <v>1678.86</v>
      </c>
      <c r="C8" s="18">
        <v>544.66999999999996</v>
      </c>
    </row>
    <row r="9" spans="1:10">
      <c r="A9" s="48">
        <v>42405</v>
      </c>
      <c r="B9" s="18">
        <v>1643.8</v>
      </c>
      <c r="C9" s="18">
        <v>507.86</v>
      </c>
    </row>
    <row r="10" spans="1:10">
      <c r="A10" s="48">
        <v>42406</v>
      </c>
      <c r="B10" s="18">
        <v>1649.82</v>
      </c>
      <c r="C10" s="18">
        <v>513.79</v>
      </c>
    </row>
    <row r="11" spans="1:10">
      <c r="A11" s="48">
        <v>42407</v>
      </c>
      <c r="B11" s="18">
        <v>1685.46</v>
      </c>
      <c r="C11" s="18">
        <v>549.37</v>
      </c>
    </row>
    <row r="12" spans="1:10">
      <c r="A12" s="48">
        <v>42408</v>
      </c>
      <c r="B12" s="18">
        <v>1631.76</v>
      </c>
      <c r="C12" s="18">
        <v>495.82</v>
      </c>
    </row>
    <row r="13" spans="1:10">
      <c r="A13" s="48">
        <v>42409</v>
      </c>
      <c r="B13" s="18">
        <v>1607.31</v>
      </c>
      <c r="C13" s="18">
        <v>471.48</v>
      </c>
    </row>
    <row r="14" spans="1:10">
      <c r="A14" s="48">
        <v>42410</v>
      </c>
      <c r="B14" s="18">
        <v>1619.83</v>
      </c>
      <c r="C14" s="18">
        <v>484.81</v>
      </c>
    </row>
    <row r="15" spans="1:10">
      <c r="A15" s="48">
        <v>42411</v>
      </c>
      <c r="B15" s="18">
        <v>1669.72</v>
      </c>
      <c r="C15" s="18">
        <v>535.13</v>
      </c>
    </row>
    <row r="16" spans="1:10">
      <c r="A16" s="48">
        <v>42412</v>
      </c>
      <c r="B16" s="18">
        <v>2134.66</v>
      </c>
      <c r="C16" s="18">
        <v>998.47</v>
      </c>
    </row>
    <row r="17" spans="1:11">
      <c r="A17" s="48">
        <v>42413</v>
      </c>
      <c r="B17" s="18">
        <v>2662.88</v>
      </c>
      <c r="C17" s="18">
        <v>1526.72</v>
      </c>
    </row>
    <row r="18" spans="1:11">
      <c r="A18" s="48">
        <v>42414</v>
      </c>
      <c r="B18" s="18">
        <v>3051.73</v>
      </c>
      <c r="C18" s="18">
        <v>1915.46</v>
      </c>
    </row>
    <row r="19" spans="1:11">
      <c r="A19" s="48">
        <v>42415</v>
      </c>
      <c r="B19" s="18">
        <v>7867.72</v>
      </c>
      <c r="C19" s="18">
        <v>6738.47</v>
      </c>
    </row>
    <row r="20" spans="1:11">
      <c r="A20" s="48">
        <v>42416</v>
      </c>
      <c r="B20" s="18">
        <v>10480.049999999999</v>
      </c>
      <c r="C20" s="18">
        <v>9717.8700000000008</v>
      </c>
      <c r="K20" s="15"/>
    </row>
    <row r="21" spans="1:11">
      <c r="A21" s="48">
        <v>42417</v>
      </c>
      <c r="B21" s="18">
        <v>8623.33</v>
      </c>
      <c r="C21" s="18">
        <v>8505.61</v>
      </c>
    </row>
    <row r="22" spans="1:11">
      <c r="A22" s="48">
        <v>42418</v>
      </c>
      <c r="B22" s="18">
        <v>7200.65</v>
      </c>
      <c r="C22" s="18">
        <v>7200.65</v>
      </c>
    </row>
    <row r="23" spans="1:11">
      <c r="A23" s="48">
        <v>42419</v>
      </c>
      <c r="B23" s="18">
        <v>6116.99</v>
      </c>
      <c r="C23" s="18">
        <v>6116.99</v>
      </c>
    </row>
    <row r="24" spans="1:11">
      <c r="A24" s="48">
        <v>42420</v>
      </c>
      <c r="B24" s="18">
        <v>5371.71</v>
      </c>
      <c r="C24" s="18">
        <v>5371.71</v>
      </c>
    </row>
    <row r="25" spans="1:11">
      <c r="A25" s="48">
        <v>42421</v>
      </c>
      <c r="B25" s="18">
        <v>4563.26</v>
      </c>
      <c r="C25" s="18">
        <v>4563.26</v>
      </c>
    </row>
    <row r="26" spans="1:11">
      <c r="A26" s="48">
        <v>42422</v>
      </c>
      <c r="B26" s="18">
        <v>4001.93</v>
      </c>
      <c r="C26" s="18">
        <v>4001.93</v>
      </c>
    </row>
    <row r="27" spans="1:11">
      <c r="A27" s="48">
        <v>42423</v>
      </c>
      <c r="B27" s="18">
        <v>3554.99</v>
      </c>
      <c r="C27" s="18">
        <v>3394.16</v>
      </c>
    </row>
    <row r="28" spans="1:11">
      <c r="A28" s="48">
        <v>42424</v>
      </c>
      <c r="B28" s="18">
        <v>3230.05</v>
      </c>
      <c r="C28" s="18">
        <v>2504.5700000000002</v>
      </c>
    </row>
    <row r="29" spans="1:11">
      <c r="A29" s="48">
        <v>42425</v>
      </c>
      <c r="B29" s="18">
        <v>2967.8</v>
      </c>
      <c r="C29" s="18">
        <v>1860.94</v>
      </c>
      <c r="D29">
        <v>1</v>
      </c>
    </row>
    <row r="30" spans="1:11">
      <c r="A30" s="48">
        <v>42426</v>
      </c>
      <c r="B30" s="18">
        <v>2795.17</v>
      </c>
      <c r="C30" s="18">
        <v>1671.2</v>
      </c>
      <c r="E30">
        <v>1</v>
      </c>
    </row>
    <row r="31" spans="1:11">
      <c r="A31" s="48">
        <v>42427</v>
      </c>
      <c r="B31" s="18">
        <v>2737.68</v>
      </c>
      <c r="C31" s="18">
        <v>1607.51</v>
      </c>
      <c r="D31">
        <v>2</v>
      </c>
    </row>
    <row r="32" spans="1:11">
      <c r="A32" s="48">
        <v>42428</v>
      </c>
      <c r="B32" s="18">
        <v>2832.32</v>
      </c>
      <c r="C32" s="18">
        <v>1699.23</v>
      </c>
    </row>
    <row r="33" spans="1:14">
      <c r="A33" s="48">
        <v>42429</v>
      </c>
      <c r="B33" s="18">
        <v>2947.65</v>
      </c>
      <c r="C33" s="18">
        <v>1814.65</v>
      </c>
      <c r="K33" s="15"/>
    </row>
    <row r="34" spans="1:14">
      <c r="A34" s="48">
        <v>42430</v>
      </c>
      <c r="B34" s="18">
        <v>3077.57</v>
      </c>
      <c r="C34" s="18">
        <v>1944.57</v>
      </c>
      <c r="D34">
        <v>1</v>
      </c>
    </row>
    <row r="35" spans="1:14">
      <c r="A35" s="48">
        <v>42431</v>
      </c>
      <c r="B35" s="18">
        <v>3507.03</v>
      </c>
      <c r="C35" s="18">
        <v>2374.12</v>
      </c>
    </row>
    <row r="36" spans="1:14">
      <c r="A36" s="48">
        <v>42432</v>
      </c>
      <c r="B36" s="18">
        <v>3368.82</v>
      </c>
      <c r="C36" s="18">
        <v>2235.85</v>
      </c>
      <c r="D36">
        <v>1</v>
      </c>
    </row>
    <row r="37" spans="1:14">
      <c r="A37" s="48">
        <v>42433</v>
      </c>
      <c r="B37" s="18">
        <v>3333.59</v>
      </c>
      <c r="C37" s="18">
        <v>2201.96</v>
      </c>
    </row>
    <row r="38" spans="1:14">
      <c r="A38" s="48">
        <v>42434</v>
      </c>
      <c r="B38" s="18">
        <v>3283.66</v>
      </c>
      <c r="C38" s="18">
        <v>2151.36</v>
      </c>
      <c r="E38">
        <v>1</v>
      </c>
    </row>
    <row r="39" spans="1:14">
      <c r="A39" s="48">
        <v>42435</v>
      </c>
      <c r="B39" s="18">
        <v>5432.01</v>
      </c>
      <c r="C39" s="18">
        <v>4300.17</v>
      </c>
    </row>
    <row r="40" spans="1:14">
      <c r="A40" s="48">
        <v>42436</v>
      </c>
      <c r="B40" s="18">
        <v>5873.93</v>
      </c>
      <c r="C40" s="18">
        <v>4743.18</v>
      </c>
      <c r="K40" s="15"/>
    </row>
    <row r="41" spans="1:14">
      <c r="A41" s="48">
        <v>42437</v>
      </c>
      <c r="B41" s="18">
        <v>4939.74</v>
      </c>
      <c r="C41" s="18">
        <v>3808.76</v>
      </c>
    </row>
    <row r="42" spans="1:14">
      <c r="A42" s="48">
        <v>42438</v>
      </c>
      <c r="B42" s="18">
        <v>4348.4399999999996</v>
      </c>
      <c r="C42" s="18">
        <v>3216.8</v>
      </c>
    </row>
    <row r="43" spans="1:14">
      <c r="A43" s="48">
        <v>42439</v>
      </c>
      <c r="B43" s="18">
        <v>4857.1899999999996</v>
      </c>
      <c r="C43" s="18">
        <v>3726.86</v>
      </c>
    </row>
    <row r="44" spans="1:14">
      <c r="A44" s="48">
        <v>42440</v>
      </c>
      <c r="B44" s="18">
        <v>4285.87</v>
      </c>
      <c r="C44" s="18">
        <v>3153.31</v>
      </c>
    </row>
    <row r="45" spans="1:14">
      <c r="A45" s="48">
        <v>42441</v>
      </c>
      <c r="B45" s="18">
        <v>3941.95</v>
      </c>
      <c r="C45" s="18">
        <v>2808.34</v>
      </c>
    </row>
    <row r="46" spans="1:14">
      <c r="A46" s="48">
        <v>42442</v>
      </c>
      <c r="B46" s="18">
        <v>3727.49</v>
      </c>
      <c r="C46" s="18">
        <v>2594.04</v>
      </c>
    </row>
    <row r="47" spans="1:14">
      <c r="A47" s="48">
        <v>42443</v>
      </c>
      <c r="B47" s="18">
        <v>3691.66</v>
      </c>
      <c r="C47" s="18">
        <v>2555.71</v>
      </c>
      <c r="D47">
        <v>1</v>
      </c>
      <c r="K47" s="15"/>
      <c r="N47" s="10"/>
    </row>
    <row r="48" spans="1:14">
      <c r="A48" s="48">
        <v>42444</v>
      </c>
      <c r="B48" s="18">
        <v>3316.13</v>
      </c>
      <c r="C48" s="18">
        <v>1904.49</v>
      </c>
      <c r="D48">
        <v>1</v>
      </c>
      <c r="N48" s="10"/>
    </row>
    <row r="49" spans="1:14">
      <c r="A49" s="48">
        <v>42445</v>
      </c>
      <c r="B49" s="18">
        <v>3060.4</v>
      </c>
      <c r="C49" s="18">
        <v>1470.33</v>
      </c>
      <c r="D49">
        <v>56</v>
      </c>
      <c r="N49" s="10"/>
    </row>
    <row r="50" spans="1:14">
      <c r="A50" s="48">
        <v>42446</v>
      </c>
      <c r="B50" s="18">
        <v>2850.05</v>
      </c>
      <c r="C50" s="18">
        <v>1243.2</v>
      </c>
      <c r="D50">
        <v>138</v>
      </c>
      <c r="E50">
        <v>1</v>
      </c>
      <c r="N50" s="10"/>
    </row>
    <row r="51" spans="1:14">
      <c r="A51" s="48">
        <v>42447</v>
      </c>
      <c r="B51" s="18">
        <v>2688.43</v>
      </c>
      <c r="C51" s="18">
        <v>1080.8599999999999</v>
      </c>
      <c r="D51">
        <v>206</v>
      </c>
      <c r="N51" s="10"/>
    </row>
    <row r="52" spans="1:14">
      <c r="A52" s="48">
        <v>42448</v>
      </c>
      <c r="B52" s="18">
        <v>2571.65</v>
      </c>
      <c r="C52" s="18">
        <v>964.82</v>
      </c>
      <c r="D52">
        <v>45</v>
      </c>
      <c r="N52" s="10"/>
    </row>
    <row r="53" spans="1:14">
      <c r="A53" s="48">
        <v>42449</v>
      </c>
      <c r="B53" s="18">
        <v>2495.7199999999998</v>
      </c>
      <c r="C53" s="18">
        <v>888.82</v>
      </c>
      <c r="D53">
        <v>15</v>
      </c>
      <c r="N53" s="10"/>
    </row>
    <row r="54" spans="1:14">
      <c r="A54" s="48">
        <v>42450</v>
      </c>
      <c r="B54" s="18">
        <v>2493.33</v>
      </c>
      <c r="C54" s="18">
        <v>886.4</v>
      </c>
      <c r="D54">
        <v>16</v>
      </c>
      <c r="N54" s="10"/>
    </row>
    <row r="55" spans="1:14">
      <c r="A55" s="48">
        <v>42451</v>
      </c>
      <c r="B55" s="18">
        <v>2456.65</v>
      </c>
      <c r="C55" s="18">
        <v>848.2</v>
      </c>
      <c r="D55">
        <v>16</v>
      </c>
      <c r="L55" s="10"/>
      <c r="N55" s="10"/>
    </row>
    <row r="56" spans="1:14">
      <c r="A56" s="48">
        <v>42452</v>
      </c>
      <c r="B56" s="18">
        <v>2453.69</v>
      </c>
      <c r="C56" s="18">
        <v>813.37</v>
      </c>
      <c r="D56">
        <v>47</v>
      </c>
      <c r="K56" s="15"/>
      <c r="L56" s="10"/>
      <c r="N56" s="10"/>
    </row>
    <row r="57" spans="1:14">
      <c r="A57" s="48">
        <v>42453</v>
      </c>
      <c r="B57" s="18">
        <v>2554.54</v>
      </c>
      <c r="C57" s="18">
        <v>854.77</v>
      </c>
      <c r="D57">
        <v>104</v>
      </c>
      <c r="L57" s="10"/>
      <c r="N57" s="10"/>
    </row>
    <row r="58" spans="1:14">
      <c r="A58" s="48">
        <v>42454</v>
      </c>
      <c r="B58" s="18">
        <v>2584.84</v>
      </c>
      <c r="C58" s="18">
        <v>861.45</v>
      </c>
      <c r="D58">
        <v>92</v>
      </c>
      <c r="F58">
        <v>2</v>
      </c>
      <c r="L58" s="10"/>
      <c r="N58" s="10"/>
    </row>
    <row r="59" spans="1:14">
      <c r="A59" s="48">
        <v>42455</v>
      </c>
      <c r="B59" s="18">
        <v>2616.1999999999998</v>
      </c>
      <c r="C59" s="18">
        <v>893.02</v>
      </c>
      <c r="D59">
        <v>134</v>
      </c>
      <c r="L59" s="10"/>
      <c r="N59" s="10"/>
    </row>
    <row r="60" spans="1:14">
      <c r="A60" s="48">
        <v>42456</v>
      </c>
      <c r="B60" s="18">
        <v>2605.84</v>
      </c>
      <c r="C60" s="18">
        <v>883.06</v>
      </c>
      <c r="D60">
        <v>182</v>
      </c>
      <c r="L60" s="10"/>
      <c r="N60" s="10"/>
    </row>
    <row r="61" spans="1:14">
      <c r="A61" s="48">
        <v>42457</v>
      </c>
      <c r="B61" s="18">
        <v>2675.25</v>
      </c>
      <c r="C61" s="18">
        <v>946.61</v>
      </c>
      <c r="D61">
        <v>293</v>
      </c>
      <c r="L61" s="10"/>
      <c r="N61" s="10"/>
    </row>
    <row r="62" spans="1:14">
      <c r="A62" s="48">
        <v>42458</v>
      </c>
      <c r="B62" s="18">
        <v>2572.17</v>
      </c>
      <c r="C62" s="18">
        <v>840.95</v>
      </c>
      <c r="D62">
        <v>72</v>
      </c>
      <c r="L62" s="10"/>
      <c r="N62" s="10"/>
    </row>
    <row r="63" spans="1:14">
      <c r="A63" s="48">
        <v>42459</v>
      </c>
      <c r="B63" s="18">
        <v>2528.14</v>
      </c>
      <c r="C63" s="18">
        <v>797.24</v>
      </c>
      <c r="D63">
        <v>63</v>
      </c>
      <c r="L63" s="10"/>
      <c r="N63" s="10"/>
    </row>
    <row r="64" spans="1:14">
      <c r="A64" s="48">
        <v>42460</v>
      </c>
      <c r="B64" s="18">
        <v>2724.66</v>
      </c>
      <c r="C64" s="18">
        <v>969.89</v>
      </c>
      <c r="D64">
        <v>62</v>
      </c>
      <c r="F64">
        <v>1</v>
      </c>
      <c r="L64" s="10"/>
      <c r="N64" s="10"/>
    </row>
    <row r="65" spans="1:14">
      <c r="A65" s="48">
        <v>42461</v>
      </c>
      <c r="B65" s="18">
        <v>3235.37</v>
      </c>
      <c r="C65" s="18">
        <v>1490.31</v>
      </c>
      <c r="D65">
        <v>43</v>
      </c>
      <c r="F65">
        <v>1</v>
      </c>
      <c r="L65" s="10"/>
      <c r="N65" s="10"/>
    </row>
    <row r="66" spans="1:14">
      <c r="A66" s="48">
        <v>42462</v>
      </c>
      <c r="B66" s="18">
        <v>3902</v>
      </c>
      <c r="C66" s="18">
        <v>2236.04</v>
      </c>
      <c r="D66">
        <v>52</v>
      </c>
      <c r="F66">
        <v>1</v>
      </c>
      <c r="N66" s="10"/>
    </row>
    <row r="67" spans="1:14">
      <c r="A67" s="48">
        <v>42463</v>
      </c>
      <c r="B67" s="18">
        <v>4568.84</v>
      </c>
      <c r="C67" s="18">
        <v>2907.29</v>
      </c>
      <c r="D67">
        <v>19</v>
      </c>
      <c r="N67" s="10"/>
    </row>
    <row r="68" spans="1:14">
      <c r="A68" s="48">
        <v>42464</v>
      </c>
      <c r="B68" s="18">
        <v>4806.54</v>
      </c>
      <c r="C68" s="18">
        <v>3142.65</v>
      </c>
      <c r="D68">
        <v>12</v>
      </c>
      <c r="N68" s="10"/>
    </row>
    <row r="69" spans="1:14">
      <c r="A69" s="48">
        <v>42465</v>
      </c>
      <c r="B69" s="18">
        <v>4658.46</v>
      </c>
      <c r="C69" s="18">
        <v>2995.46</v>
      </c>
      <c r="D69">
        <v>6</v>
      </c>
      <c r="L69" s="10"/>
      <c r="N69" s="10"/>
    </row>
    <row r="70" spans="1:14">
      <c r="A70" s="48">
        <v>42466</v>
      </c>
      <c r="B70" s="18">
        <v>4219.93</v>
      </c>
      <c r="C70" s="18">
        <v>2556.14</v>
      </c>
      <c r="D70">
        <v>5</v>
      </c>
      <c r="L70" s="10"/>
      <c r="N70" s="10"/>
    </row>
    <row r="71" spans="1:14">
      <c r="A71" s="48">
        <v>42467</v>
      </c>
      <c r="B71" s="18">
        <v>4112.78</v>
      </c>
      <c r="C71" s="18">
        <v>2442.17</v>
      </c>
      <c r="D71">
        <v>10</v>
      </c>
      <c r="E71">
        <v>4</v>
      </c>
      <c r="L71" s="10"/>
      <c r="N71" s="10"/>
    </row>
    <row r="72" spans="1:14">
      <c r="A72" s="48">
        <v>42468</v>
      </c>
      <c r="B72" s="18">
        <v>4799.8100000000004</v>
      </c>
      <c r="C72" s="18">
        <v>3122.89</v>
      </c>
      <c r="D72">
        <v>12</v>
      </c>
      <c r="E72">
        <v>7</v>
      </c>
      <c r="L72" s="10"/>
      <c r="N72" s="10"/>
    </row>
    <row r="73" spans="1:14">
      <c r="A73" s="48">
        <v>42469</v>
      </c>
      <c r="B73" s="18">
        <v>6008.16</v>
      </c>
      <c r="C73" s="18">
        <v>4336.83</v>
      </c>
      <c r="D73">
        <v>3</v>
      </c>
      <c r="E73">
        <v>1</v>
      </c>
      <c r="L73" s="10"/>
      <c r="N73" s="10"/>
    </row>
    <row r="74" spans="1:14">
      <c r="A74" s="48">
        <v>42470</v>
      </c>
      <c r="B74" s="18">
        <v>6529.08</v>
      </c>
      <c r="C74" s="18">
        <v>4865.87</v>
      </c>
      <c r="D74">
        <v>2</v>
      </c>
      <c r="E74">
        <v>1</v>
      </c>
      <c r="L74" s="10"/>
      <c r="N74" s="10"/>
    </row>
    <row r="75" spans="1:14">
      <c r="A75" s="48">
        <v>42471</v>
      </c>
      <c r="B75" s="18">
        <v>6290.44</v>
      </c>
      <c r="C75" s="18">
        <v>4589.88</v>
      </c>
      <c r="D75">
        <v>2</v>
      </c>
      <c r="E75">
        <v>2</v>
      </c>
      <c r="L75" s="10"/>
      <c r="N75" s="10"/>
    </row>
    <row r="76" spans="1:14">
      <c r="A76" s="48">
        <v>42472</v>
      </c>
      <c r="B76" s="18">
        <v>5990.27</v>
      </c>
      <c r="C76" s="18">
        <v>4313.3599999999997</v>
      </c>
      <c r="L76" s="10"/>
      <c r="N76" s="10"/>
    </row>
    <row r="77" spans="1:14">
      <c r="A77" s="48">
        <v>42473</v>
      </c>
      <c r="B77" s="18">
        <v>5531.41</v>
      </c>
      <c r="C77" s="18">
        <v>3765.71</v>
      </c>
      <c r="E77">
        <v>1</v>
      </c>
      <c r="L77" s="10"/>
      <c r="N77" s="10"/>
    </row>
    <row r="78" spans="1:14">
      <c r="A78" s="48">
        <v>42474</v>
      </c>
      <c r="B78" s="18">
        <v>5308.78</v>
      </c>
      <c r="C78" s="18">
        <v>3539.64</v>
      </c>
      <c r="L78" s="10"/>
      <c r="N78" s="10"/>
    </row>
    <row r="79" spans="1:14">
      <c r="A79" s="48">
        <v>42475</v>
      </c>
      <c r="B79" s="18">
        <v>4832.1000000000004</v>
      </c>
      <c r="C79" s="18">
        <v>3104.17</v>
      </c>
      <c r="D79">
        <v>2</v>
      </c>
      <c r="E79">
        <v>2</v>
      </c>
      <c r="L79" s="10"/>
      <c r="N79" s="10"/>
    </row>
    <row r="80" spans="1:14">
      <c r="A80" s="48">
        <v>42476</v>
      </c>
      <c r="B80" s="18">
        <v>4722.8599999999997</v>
      </c>
      <c r="C80" s="18">
        <v>3016.8</v>
      </c>
      <c r="D80">
        <v>1</v>
      </c>
      <c r="L80" s="10"/>
      <c r="N80" s="10"/>
    </row>
    <row r="81" spans="1:14">
      <c r="A81" s="48">
        <v>42477</v>
      </c>
      <c r="B81" s="18">
        <v>4985.8999999999996</v>
      </c>
      <c r="C81" s="18">
        <v>3280.87</v>
      </c>
      <c r="D81">
        <v>2</v>
      </c>
      <c r="E81">
        <v>1</v>
      </c>
      <c r="L81" s="10"/>
      <c r="N81" s="10"/>
    </row>
    <row r="82" spans="1:14">
      <c r="A82" s="48">
        <v>42478</v>
      </c>
      <c r="B82" s="18">
        <v>5114.34</v>
      </c>
      <c r="C82" s="18">
        <v>3363.58</v>
      </c>
      <c r="D82">
        <v>1</v>
      </c>
      <c r="K82" s="15"/>
      <c r="L82" s="10"/>
      <c r="N82" s="10"/>
    </row>
    <row r="83" spans="1:14">
      <c r="A83" s="48">
        <v>42479</v>
      </c>
      <c r="B83" s="18">
        <v>5240.54</v>
      </c>
      <c r="C83" s="18">
        <v>3426.01</v>
      </c>
      <c r="D83">
        <v>1</v>
      </c>
      <c r="E83">
        <v>1</v>
      </c>
      <c r="L83" s="10"/>
      <c r="N83" s="10"/>
    </row>
    <row r="84" spans="1:14">
      <c r="A84" s="48">
        <v>42480</v>
      </c>
      <c r="B84" s="18">
        <v>5420.68</v>
      </c>
      <c r="C84" s="18">
        <v>3605.29</v>
      </c>
      <c r="L84" s="10"/>
      <c r="N84" s="10"/>
    </row>
    <row r="85" spans="1:14">
      <c r="A85" s="48">
        <v>42481</v>
      </c>
      <c r="B85" s="18">
        <v>5639.78</v>
      </c>
      <c r="C85" s="18">
        <v>3838.67</v>
      </c>
      <c r="L85" s="10"/>
      <c r="N85" s="10"/>
    </row>
    <row r="86" spans="1:14">
      <c r="A86" s="48">
        <v>42482</v>
      </c>
      <c r="B86" s="18">
        <v>5680.06</v>
      </c>
      <c r="C86" s="18">
        <v>3915.5</v>
      </c>
      <c r="L86" s="10"/>
      <c r="N86" s="10"/>
    </row>
    <row r="87" spans="1:14">
      <c r="A87" s="48">
        <v>42483</v>
      </c>
      <c r="B87" s="18">
        <v>5239.0200000000004</v>
      </c>
      <c r="C87" s="18">
        <v>3489.39</v>
      </c>
      <c r="L87" s="10"/>
      <c r="N87" s="10"/>
    </row>
    <row r="88" spans="1:14">
      <c r="A88" s="48">
        <v>42484</v>
      </c>
      <c r="B88" s="18">
        <v>4766.63</v>
      </c>
      <c r="C88" s="18">
        <v>3015.6</v>
      </c>
      <c r="D88">
        <v>2</v>
      </c>
      <c r="L88" s="10"/>
      <c r="N88" s="10"/>
    </row>
    <row r="89" spans="1:14">
      <c r="A89" s="48">
        <v>42485</v>
      </c>
      <c r="B89" s="18">
        <v>4759.5200000000004</v>
      </c>
      <c r="C89" s="18">
        <v>2995.84</v>
      </c>
      <c r="D89">
        <v>2</v>
      </c>
      <c r="L89" s="10"/>
      <c r="N89" s="10"/>
    </row>
    <row r="90" spans="1:14">
      <c r="A90" s="48">
        <v>42486</v>
      </c>
      <c r="B90" s="18">
        <v>4775.17</v>
      </c>
      <c r="C90" s="18">
        <v>3011.24</v>
      </c>
      <c r="L90" s="10"/>
      <c r="N90" s="10"/>
    </row>
    <row r="91" spans="1:14">
      <c r="A91" s="48">
        <v>42487</v>
      </c>
      <c r="B91" s="18">
        <v>4965.92</v>
      </c>
      <c r="C91" s="18">
        <v>3165.25</v>
      </c>
      <c r="D91">
        <v>3</v>
      </c>
      <c r="E91">
        <v>3</v>
      </c>
      <c r="L91" s="10"/>
      <c r="N91" s="10"/>
    </row>
    <row r="92" spans="1:14">
      <c r="A92" s="48">
        <v>42488</v>
      </c>
      <c r="B92" s="18">
        <v>5214.51</v>
      </c>
      <c r="C92" s="18">
        <v>3399.17</v>
      </c>
      <c r="D92">
        <v>6</v>
      </c>
      <c r="E92">
        <v>3</v>
      </c>
      <c r="L92" s="10"/>
      <c r="N92" s="10"/>
    </row>
    <row r="93" spans="1:14">
      <c r="A93" s="48">
        <v>42489</v>
      </c>
      <c r="B93" s="18">
        <v>5267.1</v>
      </c>
      <c r="C93" s="18">
        <v>3454.18</v>
      </c>
      <c r="D93">
        <v>2</v>
      </c>
      <c r="L93" s="10"/>
    </row>
    <row r="94" spans="1:14">
      <c r="A94" s="48">
        <v>42490</v>
      </c>
      <c r="B94" s="18">
        <v>5209.37</v>
      </c>
      <c r="C94" s="18">
        <v>3398.95</v>
      </c>
      <c r="E94">
        <v>1</v>
      </c>
      <c r="L94" s="10"/>
    </row>
    <row r="95" spans="1:14">
      <c r="A95" s="48">
        <v>42491</v>
      </c>
      <c r="B95" s="18">
        <v>5123.24</v>
      </c>
      <c r="C95" s="18">
        <v>3312.79</v>
      </c>
      <c r="D95">
        <v>1</v>
      </c>
      <c r="E95">
        <v>3</v>
      </c>
    </row>
    <row r="96" spans="1:14">
      <c r="A96" s="48">
        <v>42492</v>
      </c>
      <c r="B96" s="18">
        <v>5083.24</v>
      </c>
      <c r="C96" s="18">
        <v>3265.76</v>
      </c>
      <c r="D96">
        <v>2</v>
      </c>
    </row>
    <row r="97" spans="1:6">
      <c r="A97" s="48">
        <v>42493</v>
      </c>
      <c r="B97" s="18">
        <v>4844.28</v>
      </c>
      <c r="C97" s="18">
        <v>3032.17</v>
      </c>
      <c r="D97">
        <v>1</v>
      </c>
      <c r="E97">
        <v>1</v>
      </c>
    </row>
    <row r="98" spans="1:6">
      <c r="A98" s="48">
        <v>42494</v>
      </c>
      <c r="B98" s="18">
        <v>4699.7299999999996</v>
      </c>
      <c r="C98" s="18">
        <v>2876.48</v>
      </c>
      <c r="D98">
        <v>1</v>
      </c>
      <c r="E98">
        <v>2</v>
      </c>
    </row>
    <row r="99" spans="1:6">
      <c r="A99" s="48">
        <v>42495</v>
      </c>
      <c r="B99" s="18">
        <v>4581.4799999999996</v>
      </c>
      <c r="C99" s="18">
        <v>2723.14</v>
      </c>
      <c r="D99">
        <v>1</v>
      </c>
      <c r="E99">
        <v>3</v>
      </c>
      <c r="F99">
        <v>2</v>
      </c>
    </row>
    <row r="100" spans="1:6">
      <c r="A100" s="48">
        <v>42496</v>
      </c>
      <c r="B100" s="18">
        <v>4230.53</v>
      </c>
      <c r="C100" s="18">
        <v>2407.98</v>
      </c>
      <c r="D100">
        <v>4</v>
      </c>
    </row>
    <row r="101" spans="1:6">
      <c r="A101" s="48">
        <v>42497</v>
      </c>
      <c r="B101" s="18">
        <v>4121.3100000000004</v>
      </c>
      <c r="C101" s="18">
        <v>2322.17</v>
      </c>
      <c r="E101">
        <v>2</v>
      </c>
    </row>
    <row r="102" spans="1:6">
      <c r="A102" s="48">
        <v>42498</v>
      </c>
      <c r="B102" s="18">
        <v>4160.01</v>
      </c>
      <c r="C102" s="18">
        <v>2398.64</v>
      </c>
      <c r="D102">
        <v>2</v>
      </c>
      <c r="E102">
        <v>2</v>
      </c>
    </row>
    <row r="103" spans="1:6">
      <c r="A103" s="48">
        <v>42499</v>
      </c>
      <c r="B103" s="18">
        <v>4115.8500000000004</v>
      </c>
      <c r="C103" s="18">
        <v>2270.79</v>
      </c>
      <c r="D103">
        <v>2</v>
      </c>
      <c r="E103">
        <v>2</v>
      </c>
    </row>
    <row r="104" spans="1:6">
      <c r="A104" s="48">
        <v>42500</v>
      </c>
      <c r="B104" s="18">
        <v>3851.03</v>
      </c>
      <c r="C104" s="18">
        <v>2019.87</v>
      </c>
      <c r="D104">
        <v>2</v>
      </c>
      <c r="E104">
        <v>5</v>
      </c>
      <c r="F104">
        <v>2</v>
      </c>
    </row>
    <row r="105" spans="1:6">
      <c r="A105" s="48">
        <v>42501</v>
      </c>
      <c r="B105" s="18">
        <v>3661.5</v>
      </c>
      <c r="C105" s="18">
        <v>1870.11</v>
      </c>
      <c r="D105">
        <v>3</v>
      </c>
      <c r="E105">
        <v>2</v>
      </c>
    </row>
    <row r="106" spans="1:6">
      <c r="A106" s="48">
        <v>42502</v>
      </c>
      <c r="B106" s="18">
        <v>3445.42</v>
      </c>
      <c r="C106" s="18">
        <v>1641.33</v>
      </c>
      <c r="D106">
        <v>2</v>
      </c>
      <c r="E106">
        <v>8</v>
      </c>
      <c r="F106">
        <v>1</v>
      </c>
    </row>
    <row r="107" spans="1:6">
      <c r="A107" s="48">
        <v>42503</v>
      </c>
      <c r="B107" s="18">
        <v>3210.78</v>
      </c>
      <c r="C107" s="18">
        <v>1499.35</v>
      </c>
      <c r="D107">
        <v>10</v>
      </c>
      <c r="E107">
        <v>1</v>
      </c>
      <c r="F107">
        <v>2</v>
      </c>
    </row>
    <row r="108" spans="1:6">
      <c r="A108" s="48">
        <v>42504</v>
      </c>
      <c r="B108" s="18">
        <v>3199.62</v>
      </c>
      <c r="C108" s="18">
        <v>1638.35</v>
      </c>
      <c r="D108">
        <v>8</v>
      </c>
      <c r="E108">
        <v>2</v>
      </c>
    </row>
    <row r="109" spans="1:6">
      <c r="A109" s="48">
        <v>42505</v>
      </c>
      <c r="B109" s="18">
        <v>3527.57</v>
      </c>
      <c r="C109" s="18">
        <v>1789.45</v>
      </c>
      <c r="D109">
        <v>2</v>
      </c>
    </row>
    <row r="110" spans="1:6">
      <c r="A110" s="48">
        <v>42506</v>
      </c>
      <c r="B110" s="18">
        <v>3838.07</v>
      </c>
      <c r="C110" s="18">
        <v>2048.9</v>
      </c>
      <c r="D110">
        <v>1</v>
      </c>
      <c r="E110">
        <v>5</v>
      </c>
      <c r="F110">
        <v>2</v>
      </c>
    </row>
    <row r="111" spans="1:6">
      <c r="A111" s="48">
        <v>42507</v>
      </c>
      <c r="B111" s="18">
        <v>3648.85</v>
      </c>
      <c r="C111" s="18">
        <v>1866.84</v>
      </c>
      <c r="E111">
        <v>1</v>
      </c>
      <c r="F111">
        <v>1</v>
      </c>
    </row>
    <row r="112" spans="1:6">
      <c r="A112" s="48">
        <v>42508</v>
      </c>
      <c r="B112" s="18">
        <v>3976.33</v>
      </c>
      <c r="C112" s="18">
        <v>2266.1</v>
      </c>
      <c r="E112">
        <v>1</v>
      </c>
      <c r="F112">
        <v>1</v>
      </c>
    </row>
    <row r="113" spans="1:13">
      <c r="A113" s="48">
        <v>42509</v>
      </c>
      <c r="B113" s="18">
        <v>3951.35</v>
      </c>
      <c r="C113" s="18">
        <v>2229.27</v>
      </c>
      <c r="D113">
        <v>1</v>
      </c>
      <c r="E113">
        <v>1</v>
      </c>
      <c r="F113">
        <v>4</v>
      </c>
    </row>
    <row r="114" spans="1:13">
      <c r="A114" s="48">
        <v>42510</v>
      </c>
      <c r="B114" s="18">
        <v>3906.49</v>
      </c>
      <c r="C114" s="18">
        <v>2186.0100000000002</v>
      </c>
    </row>
    <row r="115" spans="1:13">
      <c r="A115" s="48">
        <v>42511</v>
      </c>
      <c r="B115" s="18">
        <v>4055.66</v>
      </c>
      <c r="C115" s="18">
        <v>2335.08</v>
      </c>
      <c r="E115">
        <v>1</v>
      </c>
    </row>
    <row r="116" spans="1:13">
      <c r="A116" s="48">
        <v>42512</v>
      </c>
      <c r="B116" s="18">
        <v>4008.97</v>
      </c>
      <c r="C116" s="18">
        <v>2291.4299999999998</v>
      </c>
      <c r="E116">
        <v>1</v>
      </c>
    </row>
    <row r="117" spans="1:13">
      <c r="A117" s="48">
        <v>42513</v>
      </c>
      <c r="B117" s="18">
        <v>3600.51</v>
      </c>
      <c r="C117" s="18">
        <v>1847.69</v>
      </c>
      <c r="E117">
        <v>1</v>
      </c>
    </row>
    <row r="118" spans="1:13">
      <c r="A118" s="48">
        <v>42514</v>
      </c>
      <c r="B118" s="18">
        <v>3352.53</v>
      </c>
      <c r="C118" s="18">
        <v>1611.22</v>
      </c>
      <c r="E118">
        <v>1</v>
      </c>
      <c r="M118" s="10"/>
    </row>
    <row r="119" spans="1:13">
      <c r="A119" s="48">
        <v>42515</v>
      </c>
      <c r="B119" s="18">
        <v>2982.24</v>
      </c>
      <c r="C119" s="18">
        <v>1539.31</v>
      </c>
      <c r="E119">
        <v>1</v>
      </c>
      <c r="F119">
        <v>1</v>
      </c>
      <c r="M119" s="10"/>
    </row>
    <row r="120" spans="1:13">
      <c r="A120" s="48">
        <v>42516</v>
      </c>
      <c r="B120" s="18">
        <v>2705.17</v>
      </c>
      <c r="C120" s="18">
        <v>1892.12</v>
      </c>
      <c r="E120">
        <v>5</v>
      </c>
      <c r="F120">
        <v>1</v>
      </c>
      <c r="M120" s="10"/>
    </row>
    <row r="121" spans="1:13">
      <c r="A121" s="48">
        <v>42517</v>
      </c>
      <c r="B121" s="18">
        <v>2780.4</v>
      </c>
      <c r="C121" s="18">
        <v>2089.3200000000002</v>
      </c>
      <c r="M121" s="10"/>
    </row>
    <row r="122" spans="1:13">
      <c r="A122" s="48">
        <v>42518</v>
      </c>
      <c r="B122" s="18">
        <v>2861.22</v>
      </c>
      <c r="C122" s="18">
        <v>2170.04</v>
      </c>
      <c r="E122">
        <v>1</v>
      </c>
      <c r="M122" s="10"/>
    </row>
    <row r="123" spans="1:13">
      <c r="A123" s="48">
        <v>42519</v>
      </c>
      <c r="B123" s="18">
        <v>2704.46</v>
      </c>
      <c r="C123" s="18">
        <v>2008.44</v>
      </c>
      <c r="M123" s="10"/>
    </row>
    <row r="124" spans="1:13">
      <c r="A124" s="48">
        <v>42520</v>
      </c>
      <c r="B124" s="18">
        <v>2505.5300000000002</v>
      </c>
      <c r="C124" s="18">
        <v>1808.76</v>
      </c>
      <c r="M124" s="10"/>
    </row>
    <row r="125" spans="1:13">
      <c r="A125" s="48">
        <v>42521</v>
      </c>
      <c r="B125" s="18">
        <v>2464.75</v>
      </c>
      <c r="C125" s="18">
        <v>1704.87</v>
      </c>
      <c r="E125">
        <v>3</v>
      </c>
      <c r="F125">
        <v>2</v>
      </c>
    </row>
    <row r="126" spans="1:13">
      <c r="A126" s="48">
        <v>42522</v>
      </c>
      <c r="B126" s="18">
        <v>2543.58</v>
      </c>
      <c r="C126" s="18">
        <v>1398.33</v>
      </c>
      <c r="E126">
        <v>1</v>
      </c>
      <c r="F126">
        <v>2</v>
      </c>
    </row>
    <row r="127" spans="1:13">
      <c r="A127" s="48">
        <v>42523</v>
      </c>
      <c r="B127" s="18">
        <v>2680.77</v>
      </c>
      <c r="C127" s="18">
        <v>862.52</v>
      </c>
      <c r="D127">
        <v>2</v>
      </c>
      <c r="E127">
        <v>19</v>
      </c>
      <c r="F127">
        <v>1</v>
      </c>
    </row>
    <row r="128" spans="1:13">
      <c r="A128" s="48">
        <v>42524</v>
      </c>
      <c r="B128" s="18">
        <v>3171.98</v>
      </c>
      <c r="C128" s="18">
        <v>1286.07</v>
      </c>
      <c r="E128">
        <v>3</v>
      </c>
      <c r="F128">
        <v>1</v>
      </c>
    </row>
    <row r="129" spans="1:6">
      <c r="A129" s="48">
        <v>42525</v>
      </c>
      <c r="B129">
        <v>3201.26</v>
      </c>
      <c r="C129">
        <v>1298.46</v>
      </c>
      <c r="E129">
        <v>8</v>
      </c>
    </row>
    <row r="130" spans="1:6">
      <c r="A130" s="48">
        <v>42526</v>
      </c>
      <c r="B130">
        <v>2977.93</v>
      </c>
      <c r="C130">
        <v>1049.52</v>
      </c>
      <c r="E130">
        <v>4</v>
      </c>
    </row>
    <row r="131" spans="1:6">
      <c r="A131" s="48">
        <v>42527</v>
      </c>
      <c r="B131">
        <v>3228.76</v>
      </c>
      <c r="C131">
        <v>1252.07</v>
      </c>
      <c r="E131">
        <v>16</v>
      </c>
      <c r="F131">
        <v>1</v>
      </c>
    </row>
    <row r="132" spans="1:6">
      <c r="A132" s="48">
        <v>42528</v>
      </c>
      <c r="B132">
        <v>3389.25</v>
      </c>
      <c r="C132">
        <v>1386.37</v>
      </c>
      <c r="E132">
        <v>9</v>
      </c>
    </row>
    <row r="133" spans="1:6">
      <c r="A133" s="48">
        <v>42529</v>
      </c>
      <c r="B133">
        <v>3210.61</v>
      </c>
      <c r="C133">
        <v>1192.75</v>
      </c>
      <c r="E133">
        <v>5</v>
      </c>
    </row>
    <row r="134" spans="1:6">
      <c r="A134" s="48">
        <v>42530</v>
      </c>
      <c r="B134">
        <v>2907.24</v>
      </c>
      <c r="C134">
        <v>884.54</v>
      </c>
      <c r="F134">
        <v>1</v>
      </c>
    </row>
    <row r="135" spans="1:6">
      <c r="A135" s="48">
        <v>42531</v>
      </c>
      <c r="B135">
        <v>2671.53</v>
      </c>
      <c r="C135">
        <v>675.61</v>
      </c>
      <c r="E135">
        <v>1</v>
      </c>
    </row>
    <row r="136" spans="1:6">
      <c r="A136" s="48">
        <v>42532</v>
      </c>
      <c r="B136">
        <v>2635.31</v>
      </c>
      <c r="C136">
        <v>722.06</v>
      </c>
      <c r="E136">
        <v>2</v>
      </c>
    </row>
    <row r="137" spans="1:6">
      <c r="A137" s="48">
        <v>42533</v>
      </c>
      <c r="B137">
        <v>2569.34</v>
      </c>
      <c r="C137">
        <v>721.84</v>
      </c>
      <c r="E137">
        <v>2</v>
      </c>
    </row>
    <row r="138" spans="1:6">
      <c r="A138" s="48">
        <v>42534</v>
      </c>
      <c r="B138">
        <v>2558.63</v>
      </c>
      <c r="C138">
        <v>740.32</v>
      </c>
      <c r="E138">
        <v>3</v>
      </c>
    </row>
    <row r="139" spans="1:6">
      <c r="A139" s="48">
        <v>42535</v>
      </c>
      <c r="B139">
        <v>2656.04</v>
      </c>
      <c r="C139">
        <v>733.88</v>
      </c>
    </row>
    <row r="140" spans="1:6">
      <c r="A140" s="48">
        <v>42536</v>
      </c>
      <c r="B140">
        <v>2762.18</v>
      </c>
      <c r="C140">
        <v>794.71</v>
      </c>
    </row>
    <row r="141" spans="1:6">
      <c r="A141" s="48">
        <v>42537</v>
      </c>
      <c r="B141">
        <v>2889.98</v>
      </c>
      <c r="C141">
        <v>1034</v>
      </c>
    </row>
    <row r="142" spans="1:6">
      <c r="A142" s="48">
        <v>42538</v>
      </c>
      <c r="B142">
        <v>2895.54</v>
      </c>
      <c r="C142">
        <v>1059.6600000000001</v>
      </c>
    </row>
    <row r="143" spans="1:6">
      <c r="A143" s="48">
        <v>42539</v>
      </c>
      <c r="B143">
        <v>2950.26</v>
      </c>
      <c r="C143">
        <v>1123.0999999999999</v>
      </c>
      <c r="E143">
        <v>1</v>
      </c>
    </row>
    <row r="144" spans="1:6">
      <c r="A144" s="48">
        <v>42540</v>
      </c>
      <c r="B144">
        <v>3004.96</v>
      </c>
      <c r="C144">
        <v>1183.93</v>
      </c>
    </row>
    <row r="145" spans="1:5">
      <c r="A145" s="48">
        <v>42541</v>
      </c>
      <c r="B145">
        <v>2813.67</v>
      </c>
      <c r="C145">
        <v>954.75</v>
      </c>
      <c r="E145">
        <v>1</v>
      </c>
    </row>
    <row r="146" spans="1:5">
      <c r="A146" s="48">
        <v>42542</v>
      </c>
      <c r="B146">
        <v>2787.19</v>
      </c>
      <c r="C146">
        <v>906.78</v>
      </c>
      <c r="E146">
        <v>1</v>
      </c>
    </row>
    <row r="147" spans="1:5">
      <c r="A147" s="48">
        <v>42543</v>
      </c>
      <c r="B147">
        <v>2825.24</v>
      </c>
      <c r="C147">
        <v>931.74</v>
      </c>
    </row>
    <row r="148" spans="1:5">
      <c r="A148" s="48">
        <v>42544</v>
      </c>
      <c r="B148">
        <v>3053.94</v>
      </c>
      <c r="C148">
        <v>1113.28</v>
      </c>
    </row>
    <row r="149" spans="1:5">
      <c r="A149" s="48">
        <v>42545</v>
      </c>
      <c r="B149">
        <v>3143.76</v>
      </c>
      <c r="C149">
        <v>1159.82</v>
      </c>
    </row>
    <row r="150" spans="1:5">
      <c r="A150" s="48">
        <v>42546</v>
      </c>
      <c r="B150">
        <v>3157.93</v>
      </c>
      <c r="C150">
        <v>1171.6600000000001</v>
      </c>
    </row>
    <row r="151" spans="1:5">
      <c r="A151" s="48">
        <v>42547</v>
      </c>
      <c r="B151">
        <v>3177.28</v>
      </c>
      <c r="C151">
        <v>1188.6400000000001</v>
      </c>
      <c r="E151">
        <v>2</v>
      </c>
    </row>
    <row r="152" spans="1:5">
      <c r="A152" s="48">
        <v>42548</v>
      </c>
      <c r="B152">
        <v>3204.62</v>
      </c>
      <c r="C152">
        <v>1209.1400000000001</v>
      </c>
      <c r="E152">
        <v>2</v>
      </c>
    </row>
    <row r="153" spans="1:5">
      <c r="A153" s="48">
        <v>42549</v>
      </c>
      <c r="B153">
        <v>3313.36</v>
      </c>
      <c r="C153">
        <v>1309.6400000000001</v>
      </c>
      <c r="E153">
        <v>1</v>
      </c>
    </row>
    <row r="154" spans="1:5">
      <c r="A154" s="48">
        <v>42550</v>
      </c>
    </row>
    <row r="155" spans="1:5">
      <c r="A155" s="48">
        <v>42551</v>
      </c>
    </row>
    <row r="156" spans="1:5">
      <c r="A156" s="48">
        <v>42552</v>
      </c>
    </row>
    <row r="157" spans="1:5">
      <c r="A157" s="48">
        <v>42553</v>
      </c>
    </row>
    <row r="158" spans="1:5">
      <c r="A158" s="48">
        <v>42554</v>
      </c>
    </row>
    <row r="159" spans="1:5">
      <c r="A159" s="48">
        <v>42555</v>
      </c>
    </row>
    <row r="160" spans="1:5">
      <c r="A160" s="48">
        <v>42556</v>
      </c>
    </row>
    <row r="161" spans="1:5">
      <c r="A161" s="48">
        <v>42557</v>
      </c>
    </row>
    <row r="162" spans="1:5">
      <c r="A162" s="48">
        <v>42558</v>
      </c>
    </row>
    <row r="163" spans="1:5">
      <c r="A163" s="48">
        <v>42559</v>
      </c>
    </row>
    <row r="164" spans="1:5">
      <c r="A164" s="48">
        <v>42560</v>
      </c>
    </row>
    <row r="165" spans="1:5">
      <c r="A165" s="48">
        <v>42561</v>
      </c>
    </row>
    <row r="166" spans="1:5">
      <c r="A166" s="48">
        <v>42562</v>
      </c>
      <c r="E166">
        <v>1</v>
      </c>
    </row>
    <row r="167" spans="1:5">
      <c r="A167" s="48">
        <v>42563</v>
      </c>
    </row>
    <row r="168" spans="1:5">
      <c r="A168" s="48">
        <v>42564</v>
      </c>
    </row>
    <row r="169" spans="1:5">
      <c r="A169" s="48">
        <v>42565</v>
      </c>
    </row>
    <row r="170" spans="1:5">
      <c r="A170" s="48">
        <v>42566</v>
      </c>
    </row>
    <row r="171" spans="1:5">
      <c r="A171" s="48">
        <v>42567</v>
      </c>
    </row>
    <row r="172" spans="1:5">
      <c r="A172" s="48">
        <v>42568</v>
      </c>
    </row>
    <row r="173" spans="1:5">
      <c r="A173" s="48">
        <v>42569</v>
      </c>
    </row>
    <row r="174" spans="1:5">
      <c r="A174" s="10">
        <v>42570</v>
      </c>
    </row>
    <row r="175" spans="1:5">
      <c r="A175" s="10">
        <v>42571</v>
      </c>
    </row>
    <row r="176" spans="1:5">
      <c r="A176" s="10">
        <v>42572</v>
      </c>
    </row>
    <row r="177" spans="1:1">
      <c r="A177" s="10">
        <v>42573</v>
      </c>
    </row>
    <row r="178" spans="1:1">
      <c r="A178" s="10">
        <v>42574</v>
      </c>
    </row>
    <row r="179" spans="1:1">
      <c r="A179" s="10">
        <v>42575</v>
      </c>
    </row>
    <row r="180" spans="1:1">
      <c r="A180" s="10">
        <v>42576</v>
      </c>
    </row>
    <row r="181" spans="1:1">
      <c r="A181" s="10">
        <v>42577</v>
      </c>
    </row>
    <row r="182" spans="1:1">
      <c r="A182" s="10">
        <v>42578</v>
      </c>
    </row>
    <row r="183" spans="1:1">
      <c r="A183" s="10">
        <v>42579</v>
      </c>
    </row>
    <row r="184" spans="1:1">
      <c r="A184" s="10">
        <v>42580</v>
      </c>
    </row>
    <row r="185" spans="1:1">
      <c r="A185" s="10">
        <v>42581</v>
      </c>
    </row>
    <row r="186" spans="1:1">
      <c r="A186" s="10">
        <v>42582</v>
      </c>
    </row>
    <row r="187" spans="1:1">
      <c r="A187" s="10">
        <v>42583</v>
      </c>
    </row>
    <row r="188" spans="1:1">
      <c r="A188" s="10">
        <v>42584</v>
      </c>
    </row>
    <row r="189" spans="1:1">
      <c r="A189" s="10">
        <v>42585</v>
      </c>
    </row>
    <row r="190" spans="1:1">
      <c r="A190" s="10">
        <v>42586</v>
      </c>
    </row>
    <row r="191" spans="1:1">
      <c r="A191" s="10">
        <v>42587</v>
      </c>
    </row>
    <row r="192" spans="1:1">
      <c r="A192" s="10">
        <v>42588</v>
      </c>
    </row>
    <row r="193" spans="1:1">
      <c r="A193" s="10">
        <v>42589</v>
      </c>
    </row>
    <row r="194" spans="1:1">
      <c r="A194" s="10">
        <v>42590</v>
      </c>
    </row>
    <row r="195" spans="1:1">
      <c r="A195" s="10">
        <v>42591</v>
      </c>
    </row>
    <row r="196" spans="1:1">
      <c r="A196" s="10">
        <v>42592</v>
      </c>
    </row>
    <row r="197" spans="1:1">
      <c r="A197" s="10">
        <v>42593</v>
      </c>
    </row>
    <row r="198" spans="1:1">
      <c r="A198" s="10">
        <v>42594</v>
      </c>
    </row>
    <row r="199" spans="1:1">
      <c r="A199" s="10">
        <v>42595</v>
      </c>
    </row>
    <row r="200" spans="1:1">
      <c r="A200" s="10">
        <v>42596</v>
      </c>
    </row>
    <row r="201" spans="1:1">
      <c r="A201" s="10">
        <v>42597</v>
      </c>
    </row>
    <row r="202" spans="1:1">
      <c r="A202" s="10">
        <v>42598</v>
      </c>
    </row>
    <row r="203" spans="1:1">
      <c r="A203" s="10">
        <v>42599</v>
      </c>
    </row>
    <row r="204" spans="1:1">
      <c r="A204" s="10">
        <v>42600</v>
      </c>
    </row>
    <row r="205" spans="1:1">
      <c r="A205" s="10">
        <v>42601</v>
      </c>
    </row>
    <row r="206" spans="1:1">
      <c r="A206" s="10">
        <v>42602</v>
      </c>
    </row>
    <row r="207" spans="1:1">
      <c r="A207" s="10">
        <v>42603</v>
      </c>
    </row>
    <row r="208" spans="1:1">
      <c r="A208" s="10">
        <v>42604</v>
      </c>
    </row>
    <row r="209" spans="1:1">
      <c r="A209" s="10">
        <v>42605</v>
      </c>
    </row>
    <row r="210" spans="1:1">
      <c r="A210" s="10">
        <v>42606</v>
      </c>
    </row>
    <row r="211" spans="1:1">
      <c r="A211" s="10">
        <v>42607</v>
      </c>
    </row>
    <row r="212" spans="1:1">
      <c r="A212" s="10">
        <v>42608</v>
      </c>
    </row>
    <row r="213" spans="1:1">
      <c r="A213" s="10">
        <v>42609</v>
      </c>
    </row>
    <row r="214" spans="1:1">
      <c r="A214" s="10">
        <v>42610</v>
      </c>
    </row>
    <row r="215" spans="1:1">
      <c r="A215" s="10">
        <v>42611</v>
      </c>
    </row>
    <row r="216" spans="1:1">
      <c r="A216" s="10">
        <v>42612</v>
      </c>
    </row>
    <row r="217" spans="1:1">
      <c r="A217" s="10">
        <v>42613</v>
      </c>
    </row>
    <row r="218" spans="1:1">
      <c r="A218" s="10">
        <v>42614</v>
      </c>
    </row>
    <row r="219" spans="1:1">
      <c r="A219" s="10">
        <v>42615</v>
      </c>
    </row>
    <row r="220" spans="1:1">
      <c r="A220" s="10">
        <v>42616</v>
      </c>
    </row>
    <row r="221" spans="1:1">
      <c r="A221" s="10">
        <v>42617</v>
      </c>
    </row>
    <row r="222" spans="1:1">
      <c r="A222" s="10">
        <v>42618</v>
      </c>
    </row>
    <row r="223" spans="1:1">
      <c r="A223" s="10">
        <v>42619</v>
      </c>
    </row>
    <row r="224" spans="1:1">
      <c r="A224" s="10">
        <v>42620</v>
      </c>
    </row>
    <row r="225" spans="1:1">
      <c r="A225" s="10">
        <v>42621</v>
      </c>
    </row>
    <row r="226" spans="1:1">
      <c r="A226" s="10">
        <v>42622</v>
      </c>
    </row>
    <row r="227" spans="1:1">
      <c r="A227" s="10">
        <v>42623</v>
      </c>
    </row>
    <row r="228" spans="1:1">
      <c r="A228" s="10">
        <v>42624</v>
      </c>
    </row>
    <row r="229" spans="1:1">
      <c r="A229" s="10">
        <v>42625</v>
      </c>
    </row>
    <row r="230" spans="1:1">
      <c r="A230" s="10">
        <v>42626</v>
      </c>
    </row>
    <row r="231" spans="1:1">
      <c r="A231" s="10">
        <v>42627</v>
      </c>
    </row>
    <row r="232" spans="1:1">
      <c r="A232" s="10">
        <v>42628</v>
      </c>
    </row>
    <row r="233" spans="1:1">
      <c r="A233" s="10">
        <v>42629</v>
      </c>
    </row>
    <row r="234" spans="1:1">
      <c r="A234" s="10">
        <v>42630</v>
      </c>
    </row>
    <row r="235" spans="1:1">
      <c r="A235" s="10">
        <v>42631</v>
      </c>
    </row>
    <row r="236" spans="1:1">
      <c r="A236" s="10">
        <v>42632</v>
      </c>
    </row>
    <row r="237" spans="1:1">
      <c r="A237" s="10">
        <v>42633</v>
      </c>
    </row>
    <row r="238" spans="1:1">
      <c r="A238" s="10">
        <v>42634</v>
      </c>
    </row>
    <row r="239" spans="1:1">
      <c r="A239" s="10">
        <v>42635</v>
      </c>
    </row>
    <row r="240" spans="1:1">
      <c r="A240" s="10">
        <v>42636</v>
      </c>
    </row>
    <row r="241" spans="1:1">
      <c r="A241" s="10">
        <v>42637</v>
      </c>
    </row>
    <row r="242" spans="1:1">
      <c r="A242" s="10">
        <v>42638</v>
      </c>
    </row>
    <row r="243" spans="1:1">
      <c r="A243" s="10">
        <v>42639</v>
      </c>
    </row>
    <row r="244" spans="1:1">
      <c r="A244" s="10">
        <v>42640</v>
      </c>
    </row>
    <row r="245" spans="1:1">
      <c r="A245" s="10">
        <v>42641</v>
      </c>
    </row>
    <row r="246" spans="1:1">
      <c r="A246" s="10">
        <v>42642</v>
      </c>
    </row>
    <row r="247" spans="1:1">
      <c r="A247" s="10">
        <v>42643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CleElumSpringChinook</vt:lpstr>
      <vt:lpstr>CleElumByDate</vt:lpstr>
      <vt:lpstr>RozaSpringChinook</vt:lpstr>
      <vt:lpstr>RozaReleases-Steelhead</vt:lpstr>
      <vt:lpstr>RozaReleases-Sockeye</vt:lpstr>
      <vt:lpstr>ProsserSpringChinook</vt:lpstr>
      <vt:lpstr>RozaTotalDetections</vt:lpstr>
      <vt:lpstr>RozaDailyDetections-AllSpp</vt:lpstr>
      <vt:lpstr>RozaDailyDetections-3Spp</vt:lpstr>
      <vt:lpstr>Sheet3</vt:lpstr>
      <vt:lpstr>CohoOld</vt:lpstr>
      <vt:lpstr>EIT_SpringChinook</vt:lpstr>
      <vt:lpstr>EIT_SpCk_TotalsByRelSite</vt:lpstr>
      <vt:lpstr>EIT_SpCkByDate</vt:lpstr>
      <vt:lpstr>Coho</vt:lpstr>
      <vt:lpstr>CohoSmoltsByDate</vt:lpstr>
      <vt:lpstr>CohoParrByDate</vt:lpstr>
      <vt:lpstr>Sockeye</vt:lpstr>
      <vt:lpstr>SockeyeByDate&amp;ObsSite</vt:lpstr>
      <vt:lpstr>SockeyeByDate</vt:lpstr>
      <vt:lpstr>SummerChinook</vt:lpstr>
      <vt:lpstr>SummersByDate&amp;ObsSite</vt:lpstr>
      <vt:lpstr>SummersByDate&amp;RelSite</vt:lpstr>
      <vt:lpstr>SummersByDate Prosser</vt:lpstr>
      <vt:lpstr>SummersByDate McNary</vt:lpstr>
      <vt:lpstr>FallChinook</vt:lpstr>
      <vt:lpstr>FallSubsByDate&amp;ObsSite</vt:lpstr>
      <vt:lpstr>FallSubsByDate&amp;RelSite</vt:lpstr>
      <vt:lpstr>FallYearlingsByDate </vt:lpstr>
      <vt:lpstr>FallSubsByDate McNary</vt:lpstr>
      <vt:lpstr>CohoByDate</vt:lpstr>
      <vt:lpstr>O_mykiss</vt:lpstr>
      <vt:lpstr>O_mykiss Graphs</vt:lpstr>
      <vt:lpstr>Sheet2</vt:lpstr>
      <vt:lpstr>PacificLamprey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Lind</dc:creator>
  <cp:lastModifiedBy>David Lind</cp:lastModifiedBy>
  <cp:lastPrinted>2015-06-18T14:47:24Z</cp:lastPrinted>
  <dcterms:created xsi:type="dcterms:W3CDTF">2009-05-06T15:55:28Z</dcterms:created>
  <dcterms:modified xsi:type="dcterms:W3CDTF">2025-05-30T15:25:52Z</dcterms:modified>
</cp:coreProperties>
</file>