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03D3599A-94A1-498A-8BFA-74A61605B733}" xr6:coauthVersionLast="47" xr6:coauthVersionMax="47" xr10:uidLastSave="{00000000-0000-0000-0000-000000000000}"/>
  <bookViews>
    <workbookView xWindow="-98" yWindow="-98" windowWidth="21795" windowHeight="13875" tabRatio="952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ockeye" sheetId="34" state="hidden" r:id="rId18"/>
    <sheet name="SockeyeByDate&amp;ObsSite" sheetId="35" state="hidden" r:id="rId19"/>
    <sheet name="SockeyeByDate" sheetId="36" state="hidden" r:id="rId20"/>
    <sheet name="SummerChinook" sheetId="20" state="hidden" r:id="rId21"/>
    <sheet name="SummersByDate&amp;ObsSite" sheetId="17" state="hidden" r:id="rId22"/>
    <sheet name="SummersByDate&amp;RelSite" sheetId="26" state="hidden" r:id="rId23"/>
    <sheet name="SummersByDate Prosser" sheetId="28" state="hidden" r:id="rId24"/>
    <sheet name="SummersByDate McNary" sheetId="29" state="hidden" r:id="rId25"/>
    <sheet name="FallChinook" sheetId="3" state="hidden" r:id="rId26"/>
    <sheet name="FallSubsByDate&amp;ObsSite" sheetId="27" state="hidden" r:id="rId27"/>
    <sheet name="FallSubsByDate&amp;RelSite" sheetId="18" state="hidden" r:id="rId28"/>
    <sheet name="FallYearlingsByDate " sheetId="19" state="hidden" r:id="rId29"/>
    <sheet name="FallSubsByDate McNary" sheetId="30" state="hidden" r:id="rId30"/>
    <sheet name="CohoByDate" sheetId="42" r:id="rId31"/>
    <sheet name="O_mykiss" sheetId="4" r:id="rId32"/>
    <sheet name="O_mykiss Graphs" sheetId="31" r:id="rId33"/>
    <sheet name="Sheet2" sheetId="25" state="hidden" r:id="rId34"/>
    <sheet name="PacificLamprey" sheetId="23" state="hidden" r:id="rId35"/>
    <sheet name="Sheet1" sheetId="24" state="hidden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9" i="42" l="1"/>
  <c r="M69" i="42"/>
  <c r="N69" i="42"/>
  <c r="O69" i="42"/>
  <c r="P69" i="42"/>
  <c r="P70" i="42" s="1"/>
  <c r="P71" i="42" s="1"/>
  <c r="P72" i="42" s="1"/>
  <c r="Q69" i="42"/>
  <c r="Q70" i="42" s="1"/>
  <c r="Q71" i="42" s="1"/>
  <c r="Q72" i="42" s="1"/>
  <c r="R69" i="42"/>
  <c r="L70" i="42"/>
  <c r="M70" i="42"/>
  <c r="M71" i="42" s="1"/>
  <c r="M72" i="42" s="1"/>
  <c r="N70" i="42"/>
  <c r="O70" i="42"/>
  <c r="R70" i="42"/>
  <c r="R71" i="42" s="1"/>
  <c r="R72" i="42" s="1"/>
  <c r="L71" i="42"/>
  <c r="N71" i="42"/>
  <c r="N72" i="42" s="1"/>
  <c r="O71" i="42"/>
  <c r="L72" i="42"/>
  <c r="O72" i="42"/>
  <c r="L140" i="41"/>
  <c r="M140" i="41"/>
  <c r="M141" i="41" s="1"/>
  <c r="N140" i="41"/>
  <c r="O140" i="41"/>
  <c r="P140" i="41"/>
  <c r="P141" i="41" s="1"/>
  <c r="Q140" i="41"/>
  <c r="Q141" i="41" s="1"/>
  <c r="R140" i="41"/>
  <c r="L141" i="41"/>
  <c r="N141" i="41"/>
  <c r="O141" i="41"/>
  <c r="R141" i="41"/>
  <c r="M74" i="40"/>
  <c r="N74" i="40"/>
  <c r="O74" i="40"/>
  <c r="O75" i="40" s="1"/>
  <c r="P74" i="40"/>
  <c r="Q74" i="40"/>
  <c r="R74" i="40"/>
  <c r="S74" i="40"/>
  <c r="T74" i="40"/>
  <c r="V74" i="40" s="1"/>
  <c r="U74" i="40"/>
  <c r="U75" i="40" s="1"/>
  <c r="W74" i="40"/>
  <c r="W75" i="40" s="1"/>
  <c r="M75" i="40"/>
  <c r="N75" i="40"/>
  <c r="P75" i="40"/>
  <c r="Q75" i="40"/>
  <c r="R75" i="40"/>
  <c r="S75" i="40"/>
  <c r="L59" i="42"/>
  <c r="L60" i="42"/>
  <c r="L61" i="42"/>
  <c r="L62" i="42"/>
  <c r="L63" i="42"/>
  <c r="L64" i="42"/>
  <c r="L65" i="42"/>
  <c r="L66" i="42"/>
  <c r="L67" i="42"/>
  <c r="L68" i="42"/>
  <c r="L137" i="41"/>
  <c r="L138" i="41"/>
  <c r="L139" i="41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M134" i="41" s="1"/>
  <c r="M135" i="41" s="1"/>
  <c r="M136" i="41" s="1"/>
  <c r="M137" i="41" s="1"/>
  <c r="M138" i="41" s="1"/>
  <c r="M139" i="41" s="1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M71" i="40"/>
  <c r="M72" i="40"/>
  <c r="M73" i="40"/>
  <c r="L58" i="42"/>
  <c r="L135" i="41"/>
  <c r="L136" i="41"/>
  <c r="M69" i="40"/>
  <c r="M70" i="40"/>
  <c r="L56" i="42"/>
  <c r="L57" i="42"/>
  <c r="L134" i="41"/>
  <c r="M68" i="40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R3" i="42"/>
  <c r="P3" i="42"/>
  <c r="O3" i="42"/>
  <c r="N3" i="42"/>
  <c r="M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Q3" i="33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O68" i="40" s="1"/>
  <c r="O69" i="40" s="1"/>
  <c r="O70" i="40" s="1"/>
  <c r="O71" i="40" s="1"/>
  <c r="O72" i="40" s="1"/>
  <c r="O73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69" i="40" s="1"/>
  <c r="N70" i="40" s="1"/>
  <c r="N71" i="40" s="1"/>
  <c r="N72" i="40" s="1"/>
  <c r="N73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T75" i="40" l="1"/>
  <c r="V75" i="40" s="1"/>
  <c r="N4" i="42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Q4" i="41"/>
  <c r="M4" i="42"/>
  <c r="M5" i="42" s="1"/>
  <c r="M6" i="42" s="1"/>
  <c r="M7" i="42" s="1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M56" i="42" s="1"/>
  <c r="M57" i="42" s="1"/>
  <c r="M58" i="42" s="1"/>
  <c r="M59" i="42" s="1"/>
  <c r="M60" i="42" s="1"/>
  <c r="M61" i="42" s="1"/>
  <c r="M62" i="42" s="1"/>
  <c r="M63" i="42" s="1"/>
  <c r="M64" i="42" s="1"/>
  <c r="M65" i="42" s="1"/>
  <c r="M66" i="42" s="1"/>
  <c r="M67" i="42" s="1"/>
  <c r="M68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P56" i="42" s="1"/>
  <c r="P57" i="42" s="1"/>
  <c r="P58" i="42" s="1"/>
  <c r="P59" i="42" s="1"/>
  <c r="P60" i="42" s="1"/>
  <c r="P61" i="42" s="1"/>
  <c r="P62" i="42" s="1"/>
  <c r="P63" i="42" s="1"/>
  <c r="P64" i="42" s="1"/>
  <c r="P65" i="42" s="1"/>
  <c r="P66" i="42" s="1"/>
  <c r="P67" i="42" s="1"/>
  <c r="P68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O56" i="42" s="1"/>
  <c r="O57" i="42" s="1"/>
  <c r="O58" i="42" s="1"/>
  <c r="O59" i="42" s="1"/>
  <c r="O60" i="42" s="1"/>
  <c r="O61" i="42" s="1"/>
  <c r="O62" i="42" s="1"/>
  <c r="O63" i="42" s="1"/>
  <c r="O64" i="42" s="1"/>
  <c r="O65" i="42" s="1"/>
  <c r="O66" i="42" s="1"/>
  <c r="O67" i="42" s="1"/>
  <c r="O68" i="42" s="1"/>
  <c r="Q4" i="42"/>
  <c r="Q5" i="42" s="1"/>
  <c r="Q6" i="42" s="1"/>
  <c r="Q7" i="42" s="1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Q56" i="42" s="1"/>
  <c r="Q57" i="42" s="1"/>
  <c r="Q58" i="42" s="1"/>
  <c r="Q59" i="42" s="1"/>
  <c r="Q60" i="42" s="1"/>
  <c r="Q61" i="42" s="1"/>
  <c r="Q62" i="42" s="1"/>
  <c r="Q63" i="42" s="1"/>
  <c r="Q64" i="42" s="1"/>
  <c r="Q65" i="42" s="1"/>
  <c r="Q66" i="42" s="1"/>
  <c r="Q67" i="42" s="1"/>
  <c r="Q68" i="42" s="1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R56" i="42" s="1"/>
  <c r="R57" i="42" s="1"/>
  <c r="R58" i="42" s="1"/>
  <c r="R59" i="42" s="1"/>
  <c r="R60" i="42" s="1"/>
  <c r="R61" i="42" s="1"/>
  <c r="R62" i="42" s="1"/>
  <c r="R63" i="42" s="1"/>
  <c r="R64" i="42" s="1"/>
  <c r="R65" i="42" s="1"/>
  <c r="R66" i="42" s="1"/>
  <c r="R67" i="42" s="1"/>
  <c r="R68" i="42" s="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O134" i="41" s="1"/>
  <c r="O135" i="41" s="1"/>
  <c r="O136" i="41" s="1"/>
  <c r="O137" i="41" s="1"/>
  <c r="O138" i="41" s="1"/>
  <c r="O139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R134" i="41" s="1"/>
  <c r="R135" i="41" s="1"/>
  <c r="R136" i="41" s="1"/>
  <c r="R137" i="41" s="1"/>
  <c r="R138" i="41" s="1"/>
  <c r="R139" i="41" s="1"/>
  <c r="Q5" i="41"/>
  <c r="Q6" i="41" s="1"/>
  <c r="Q7" i="41" s="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Q134" i="41" s="1"/>
  <c r="Q135" i="41" s="1"/>
  <c r="Q136" i="41" s="1"/>
  <c r="Q137" i="41" s="1"/>
  <c r="Q138" i="41" s="1"/>
  <c r="Q139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P135" i="41" s="1"/>
  <c r="P136" i="41" s="1"/>
  <c r="P137" i="41" s="1"/>
  <c r="P138" i="41" s="1"/>
  <c r="P139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N135" i="41" s="1"/>
  <c r="N136" i="41" s="1"/>
  <c r="N137" i="41" s="1"/>
  <c r="N138" i="41" s="1"/>
  <c r="N139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E25" i="3"/>
  <c r="F25" i="3"/>
  <c r="G25" i="3"/>
  <c r="H25" i="3"/>
  <c r="I25" i="3"/>
  <c r="J25" i="3"/>
  <c r="K25" i="3"/>
  <c r="D25" i="3"/>
  <c r="N23" i="3"/>
  <c r="O23" i="3"/>
  <c r="P23" i="3"/>
  <c r="Q23" i="3"/>
  <c r="R23" i="3"/>
  <c r="N5" i="3"/>
  <c r="O5" i="3"/>
  <c r="P5" i="3"/>
  <c r="Q5" i="3"/>
  <c r="R5" i="3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N9" i="3"/>
  <c r="O9" i="3"/>
  <c r="P9" i="3"/>
  <c r="Q9" i="3"/>
  <c r="R9" i="3"/>
  <c r="N10" i="3"/>
  <c r="O10" i="3"/>
  <c r="P10" i="3"/>
  <c r="Q10" i="3"/>
  <c r="R10" i="3"/>
  <c r="N11" i="3"/>
  <c r="O11" i="3"/>
  <c r="P11" i="3"/>
  <c r="Q11" i="3"/>
  <c r="R11" i="3"/>
  <c r="N12" i="3"/>
  <c r="O12" i="3"/>
  <c r="P12" i="3"/>
  <c r="Q12" i="3"/>
  <c r="R12" i="3"/>
  <c r="N13" i="3"/>
  <c r="O13" i="3"/>
  <c r="P13" i="3"/>
  <c r="Q13" i="3"/>
  <c r="R13" i="3"/>
  <c r="N14" i="3"/>
  <c r="O14" i="3"/>
  <c r="P14" i="3"/>
  <c r="Q14" i="3"/>
  <c r="R14" i="3"/>
  <c r="N15" i="3"/>
  <c r="O15" i="3"/>
  <c r="P15" i="3"/>
  <c r="Q15" i="3"/>
  <c r="R15" i="3"/>
  <c r="N16" i="3"/>
  <c r="O16" i="3"/>
  <c r="P16" i="3"/>
  <c r="Q16" i="3"/>
  <c r="R16" i="3"/>
  <c r="N17" i="3"/>
  <c r="O17" i="3"/>
  <c r="P17" i="3"/>
  <c r="Q17" i="3"/>
  <c r="R17" i="3"/>
  <c r="N18" i="3"/>
  <c r="O18" i="3"/>
  <c r="P18" i="3"/>
  <c r="Q18" i="3"/>
  <c r="R18" i="3"/>
  <c r="N19" i="3"/>
  <c r="O19" i="3"/>
  <c r="P19" i="3"/>
  <c r="Q19" i="3"/>
  <c r="R19" i="3"/>
  <c r="N20" i="3"/>
  <c r="O20" i="3"/>
  <c r="P20" i="3"/>
  <c r="Q20" i="3"/>
  <c r="R20" i="3"/>
  <c r="N21" i="3"/>
  <c r="O21" i="3"/>
  <c r="P21" i="3"/>
  <c r="Q21" i="3"/>
  <c r="R21" i="3"/>
  <c r="N22" i="3"/>
  <c r="O22" i="3"/>
  <c r="P22" i="3"/>
  <c r="Q22" i="3"/>
  <c r="R22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AC3" i="33"/>
  <c r="L3" i="33"/>
  <c r="U3" i="34"/>
  <c r="U4" i="34"/>
  <c r="S4" i="34"/>
  <c r="T4" i="34"/>
  <c r="V4" i="34"/>
  <c r="W4" i="34"/>
  <c r="X4" i="34"/>
  <c r="Y4" i="34"/>
  <c r="Z4" i="34"/>
  <c r="AA4" i="34"/>
  <c r="U3" i="33"/>
  <c r="AR3" i="33" s="1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G3" i="33"/>
  <c r="H3" i="33"/>
  <c r="I3" i="33"/>
  <c r="J3" i="33"/>
  <c r="K3" i="33"/>
  <c r="M3" i="33"/>
  <c r="N3" i="33"/>
  <c r="O3" i="33"/>
  <c r="P3" i="33"/>
  <c r="R3" i="33"/>
  <c r="S3" i="33"/>
  <c r="T3" i="33"/>
  <c r="V3" i="33"/>
  <c r="W3" i="33"/>
  <c r="X3" i="33"/>
  <c r="Y3" i="33"/>
  <c r="Z3" i="33"/>
  <c r="AA3" i="33"/>
  <c r="AB3" i="33"/>
  <c r="F3" i="33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Q4" i="40" l="1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W69" i="40" s="1"/>
  <c r="W70" i="40" s="1"/>
  <c r="W71" i="40" s="1"/>
  <c r="W72" i="40" s="1"/>
  <c r="W73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P68" i="40" s="1"/>
  <c r="P69" i="40" s="1"/>
  <c r="P70" i="40" s="1"/>
  <c r="P71" i="40" s="1"/>
  <c r="P72" i="40" s="1"/>
  <c r="P73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R68" i="40" s="1"/>
  <c r="R69" i="40" s="1"/>
  <c r="R70" i="40" s="1"/>
  <c r="R71" i="40" s="1"/>
  <c r="R72" i="40" s="1"/>
  <c r="R73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U68" i="40" s="1"/>
  <c r="U69" i="40" s="1"/>
  <c r="U70" i="40" s="1"/>
  <c r="U71" i="40" s="1"/>
  <c r="U72" i="40" s="1"/>
  <c r="U73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68" i="40" s="1"/>
  <c r="S69" i="40" s="1"/>
  <c r="S70" i="40" s="1"/>
  <c r="S71" i="40" s="1"/>
  <c r="S72" i="40" s="1"/>
  <c r="S73" i="40" s="1"/>
  <c r="S20" i="38"/>
  <c r="T61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T5" i="40" l="1"/>
  <c r="V4" i="40"/>
  <c r="BL133" i="4"/>
  <c r="P8" i="20"/>
  <c r="O8" i="20"/>
  <c r="P7" i="20"/>
  <c r="O7" i="20"/>
  <c r="P6" i="20"/>
  <c r="O6" i="20"/>
  <c r="P5" i="20"/>
  <c r="O5" i="20"/>
  <c r="P4" i="20"/>
  <c r="O4" i="20"/>
  <c r="T6" i="40" l="1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T7" i="40" l="1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T8" i="40" l="1"/>
  <c r="V7" i="40"/>
  <c r="P3" i="2"/>
  <c r="Q3" i="2"/>
  <c r="R3" i="2"/>
  <c r="S3" i="2"/>
  <c r="T3" i="2"/>
  <c r="U3" i="2"/>
  <c r="O3" i="2"/>
  <c r="T9" i="40" l="1"/>
  <c r="V8" i="40"/>
  <c r="M28" i="2"/>
  <c r="T10" i="40" l="1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" i="40" l="1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2" i="40" l="1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T13" i="40" l="1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T14" i="40" l="1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T15" i="40" l="1"/>
  <c r="V14" i="40"/>
  <c r="E35" i="8"/>
  <c r="E36" i="8"/>
  <c r="T16" i="40" l="1"/>
  <c r="V15" i="40"/>
  <c r="E37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T17" i="40" l="1"/>
  <c r="V16" i="40"/>
  <c r="N25" i="3"/>
  <c r="Q4" i="3"/>
  <c r="P4" i="3"/>
  <c r="N4" i="3"/>
  <c r="O4" i="3"/>
  <c r="T18" i="40" l="1"/>
  <c r="V17" i="40"/>
  <c r="O25" i="3"/>
  <c r="T19" i="40" l="1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20" i="40" l="1"/>
  <c r="V19" i="40"/>
  <c r="BL6" i="4"/>
  <c r="T21" i="40" l="1"/>
  <c r="V20" i="40"/>
  <c r="AA11" i="1"/>
  <c r="AA12" i="1"/>
  <c r="AA13" i="1"/>
  <c r="AA14" i="1"/>
  <c r="AA15" i="1"/>
  <c r="AA24" i="1"/>
  <c r="T22" i="40" l="1"/>
  <c r="V21" i="40"/>
  <c r="X4" i="8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T23" i="40" l="1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T24" i="40" l="1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25" i="3"/>
  <c r="V5" i="20"/>
  <c r="V6" i="20"/>
  <c r="V7" i="20"/>
  <c r="AA6" i="1"/>
  <c r="AA7" i="1"/>
  <c r="AA8" i="1"/>
  <c r="AA9" i="1"/>
  <c r="AA10" i="1"/>
  <c r="T30" i="40" l="1"/>
  <c r="V29" i="40"/>
  <c r="Q25" i="3"/>
  <c r="R25" i="3"/>
  <c r="L25" i="3"/>
  <c r="S25" i="3" s="1"/>
  <c r="X42" i="8"/>
  <c r="Z42" i="8" s="1"/>
  <c r="X41" i="8"/>
  <c r="Z41" i="8" s="1"/>
  <c r="T31" i="40" l="1"/>
  <c r="V30" i="40"/>
  <c r="L10" i="20"/>
  <c r="V10" i="20" s="1"/>
  <c r="T32" i="40" l="1"/>
  <c r="V31" i="40"/>
  <c r="P35" i="8"/>
  <c r="K35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6" i="8"/>
  <c r="K36" i="8"/>
  <c r="T35" i="40" l="1"/>
  <c r="V34" i="40"/>
  <c r="P37" i="8"/>
  <c r="K37" i="8"/>
  <c r="T36" i="40" l="1"/>
  <c r="V35" i="40"/>
  <c r="AE13" i="8"/>
  <c r="S13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l="1"/>
  <c r="T68" i="40"/>
  <c r="V68" i="40" l="1"/>
  <c r="T69" i="40"/>
  <c r="V69" i="40" l="1"/>
  <c r="T70" i="40"/>
  <c r="V70" i="40" l="1"/>
  <c r="T71" i="40"/>
  <c r="V71" i="40" l="1"/>
  <c r="T72" i="40"/>
  <c r="V72" i="40" l="1"/>
  <c r="T73" i="40"/>
  <c r="V73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<sst xmlns="http://schemas.openxmlformats.org/spreadsheetml/2006/main" count="1344" uniqueCount="336">
  <si>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</si>
  <si>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</si>
  <si>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</si>
  <si>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</si>
  <si>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</si>
  <si>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</si>
  <si>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</si>
  <si>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</si>
  <si>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</si>
  <si>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</si>
  <si>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</si>
  <si>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</si>
  <si>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</si>
  <si>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</si>
  <si>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</si>
  <si>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</si>
  <si>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</si>
  <si>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</si>
  <si>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</si>
  <si>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</si>
  <si>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</si>
  <si>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</si>
  <si>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</si>
  <si>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</si>
  <si>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</si>
  <si>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</si>
  <si>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</si>
  <si>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</si>
  <si>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</si>
  <si>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</si>
  <si>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</si>
  <si>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</si>
  <si>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</si>
  <si>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</si>
  <si>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</si>
  <si>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</si>
  <si>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</si>
  <si>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</si>
  <si>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</si>
  <si>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</si>
  <si>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</si>
  <si>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</si>
  <si>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</si>
  <si>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</si>
  <si>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</si>
  <si>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</si>
  <si>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</si>
  <si>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</si>
  <si>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</si>
  <si>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</si>
  <si>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</si>
  <si>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</si>
  <si>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</si>
  <si>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</si>
  <si>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</si>
  <si>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</si>
  <si>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</si>
  <si>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</si>
  <si>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</si>
  <si>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</si>
  <si>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</si>
  <si>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</si>
  <si>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</si>
  <si>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</si>
  <si>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</si>
  <si>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</si>
  <si>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</si>
  <si>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</si>
  <si>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</si>
  <si>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</si>
  <si>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</si>
  <si>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</si>
  <si>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</si>
  <si>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</si>
  <si>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</si>
  <si>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</si>
  <si>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</si>
  <si>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</si>
  <si>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</si>
  <si>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</si>
  <si>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</si>
  <si>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</si>
  <si>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</si>
  <si>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</si>
  <si>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</si>
  <si>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</si>
  <si>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</si>
  <si>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</si>
  <si>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</si>
  <si>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</si>
  <si>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</si>
  <si>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</si>
  <si>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</si>
  <si>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</si>
  <si>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</si>
  <si>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</si>
  <si>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</si>
  <si>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</si>
  <si>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</si>
  <si>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</si>
  <si>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</si>
  <si>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</si>
  <si>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</si>
  <si>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</si>
  <si>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</si>
  <si>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</si>
  <si>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</si>
  <si>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</si>
  <si>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</si>
  <si>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</si>
  <si>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</si>
  <si>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</si>
  <si>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</si>
  <si>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</si>
  <si>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</si>
  <si>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</si>
  <si>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</si>
  <si>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</si>
  <si>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</si>
  <si>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</si>
  <si>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</si>
  <si>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</si>
  <si>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</si>
  <si>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</si>
  <si>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</si>
  <si>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</si>
  <si>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</si>
  <si>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</si>
  <si>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</si>
  <si>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</si>
  <si>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</si>
  <si>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</si>
  <si>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</si>
  <si>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</si>
  <si>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</si>
  <si>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</si>
  <si>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</si>
  <si>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</si>
  <si>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</si>
  <si>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</si>
  <si>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</si>
  <si>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</si>
  <si>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</si>
  <si>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</si>
  <si>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</si>
  <si>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</si>
  <si>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</si>
  <si>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</si>
  <si>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</si>
  <si>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</si>
  <si>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</si>
  <si>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</si>
  <si>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</si>
  <si>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</si>
  <si>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</si>
  <si>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</si>
  <si>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</si>
  <si>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</si>
  <si>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</si>
  <si>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</si>
  <si>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</si>
  <si>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</si>
  <si>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</si>
  <si>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</si>
  <si>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</si>
  <si>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</si>
  <si>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</si>
  <si>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</si>
  <si>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</si>
  <si>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</si>
  <si>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</si>
  <si>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</si>
  <si>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</si>
  <si>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</si>
  <si>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</si>
  <si>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</si>
  <si>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</si>
  <si>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</si>
  <si>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</si>
  <si>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</si>
  <si>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</si>
  <si>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</si>
  <si>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</si>
  <si>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</si>
  <si>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</si>
  <si>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</si>
  <si>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</si>
  <si>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</si>
  <si>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</si>
  <si>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</si>
  <si>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</si>
  <si>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</si>
  <si>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</si>
  <si>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</si>
  <si>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</si>
  <si>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</si>
  <si>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</si>
  <si>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</si>
  <si>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</si>
  <si>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</si>
  <si>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</si>
  <si>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</si>
  <si>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</si>
  <si>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</si>
  <si>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</si>
  <si>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</si>
  <si>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</si>
  <si>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</si>
  <si>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</si>
  <si>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</si>
  <si>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</si>
  <si>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</si>
  <si>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</si>
  <si>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</si>
  <si>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</si>
  <si>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</si>
  <si>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</si>
  <si>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</si>
  <si>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</si>
  <si>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</si>
  <si>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</si>
  <si>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</si>
  <si>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</si>
  <si>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</si>
  <si>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</si>
  <si>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</si>
  <si>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</si>
  <si>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</si>
  <si>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</si>
  <si>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</si>
  <si>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</si>
  <si>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</si>
  <si>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</si>
  <si>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</si>
  <si>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</si>
  <si>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</si>
  <si>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</si>
  <si>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</si>
  <si>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</si>
  <si>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</si>
  <si>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</si>
  <si>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</si>
  <si>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</si>
  <si>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</si>
  <si>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</si>
  <si>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</si>
  <si>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</si>
  <si>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</si>
  <si>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</si>
  <si>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</si>
  <si>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</si>
  <si>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</si>
  <si>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</si>
  <si>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</si>
  <si>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</si>
  <si>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</si>
  <si>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DTL-2024-107-SNS.xml</t>
  </si>
  <si>
    <t>39,882 SUMMER CHINOOK SUBYEARLINGS RELEASED INTO BUCKSKIN SLOUGH</t>
  </si>
  <si>
    <t>DTL-2024-100-SPR.xml</t>
  </si>
  <si>
    <t>105,717 SUMMER CHINOOK SUBYEARLINGS REARED AT PROSSER HATCHERY IN RACEWAYS</t>
  </si>
  <si>
    <t>DTL-2024-101-SPC.xml</t>
  </si>
  <si>
    <t>201,122 SUMMER CHINOOK SUBYEARLINGS REARED AT PROSSER IN CIRCULARS</t>
  </si>
  <si>
    <t>DTL-2024-114-SWX.xml</t>
  </si>
  <si>
    <t>72,555 SUMMER CHINOOK SUBYEARLINGS RELEASED INTO WAPATOX DAM JUVENILE BYPASS</t>
  </si>
  <si>
    <t>DTL-2024-101-SPR.xml</t>
  </si>
  <si>
    <t>PIT TAGGED SUMMER SUBYEARLINGS, TAG RETENTION STUDY FISH</t>
  </si>
  <si>
    <t>527,448 LOCAL BROOD FALL SUBYEARLINGS RELEASED AT PROSSER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</si>
  <si>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</si>
  <si>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</si>
  <si>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</si>
  <si>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</si>
  <si>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</si>
  <si>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</si>
  <si>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</si>
  <si>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</si>
  <si>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</si>
  <si>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</si>
  <si>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</si>
  <si>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</si>
  <si>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</si>
  <si>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</si>
  <si>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</si>
  <si>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</si>
  <si>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</si>
  <si>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</si>
  <si>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</si>
  <si>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</si>
  <si>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</si>
  <si>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</si>
  <si>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</si>
  <si>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</si>
  <si>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</si>
  <si>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</si>
  <si>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</si>
  <si>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</si>
  <si>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</si>
  <si>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</si>
  <si>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</si>
  <si>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</si>
  <si>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</si>
  <si>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</si>
  <si>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</si>
  <si>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</si>
  <si>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</si>
  <si>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</si>
  <si>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</si>
  <si>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</si>
  <si>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</si>
  <si>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</si>
  <si>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</si>
  <si>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</si>
  <si>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</si>
  <si>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</si>
  <si>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</si>
  <si>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</si>
  <si>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</si>
  <si>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</si>
  <si>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</si>
  <si>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</si>
  <si>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</si>
  <si>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</si>
  <si>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</si>
  <si>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</si>
  <si>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</si>
  <si>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</si>
  <si>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</si>
  <si>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</si>
  <si>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</si>
  <si>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</si>
  <si>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</si>
  <si>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</si>
  <si>
    <t>SumOfJDJ</t>
  </si>
  <si>
    <t>SumOfB2J</t>
  </si>
  <si>
    <t>SumOfBCC</t>
  </si>
  <si>
    <t>DTL-2024-172-CCP.xml</t>
  </si>
  <si>
    <t>MRS COHO PARR RELEASED INTO COLEMAN CREEK. 20,039 TOTAL RELEASED. 65MM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</si>
</sst>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</c:numCache>
            </c:numRef>
          </c:cat>
          <c:val>
            <c:numRef>
              <c:f>CleElumByDate!$P$4:$P$100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4.151504279637128E-3</c:v>
                </c:pt>
                <c:pt idx="5">
                  <c:v>6.6629081031213165E-3</c:v>
                </c:pt>
                <c:pt idx="6">
                  <c:v>6.9960535082773823E-3</c:v>
                </c:pt>
                <c:pt idx="7">
                  <c:v>7.0473066475321613E-3</c:v>
                </c:pt>
                <c:pt idx="8">
                  <c:v>7.4060786223156165E-3</c:v>
                </c:pt>
                <c:pt idx="9">
                  <c:v>7.7135974578442928E-3</c:v>
                </c:pt>
                <c:pt idx="10">
                  <c:v>7.8929834452360209E-3</c:v>
                </c:pt>
                <c:pt idx="11">
                  <c:v>8.6874071036851016E-3</c:v>
                </c:pt>
                <c:pt idx="12">
                  <c:v>9.1743119266055051E-3</c:v>
                </c:pt>
                <c:pt idx="13">
                  <c:v>9.4818307621341805E-3</c:v>
                </c:pt>
                <c:pt idx="14">
                  <c:v>1.0276254420583261E-2</c:v>
                </c:pt>
                <c:pt idx="15">
                  <c:v>1.1121931218287121E-2</c:v>
                </c:pt>
                <c:pt idx="16">
                  <c:v>1.2608272256675723E-2</c:v>
                </c:pt>
                <c:pt idx="17">
                  <c:v>1.3223309927733075E-2</c:v>
                </c:pt>
                <c:pt idx="18">
                  <c:v>1.4068986725436935E-2</c:v>
                </c:pt>
                <c:pt idx="19">
                  <c:v>1.4299625852083442E-2</c:v>
                </c:pt>
                <c:pt idx="20">
                  <c:v>1.4504638409102559E-2</c:v>
                </c:pt>
                <c:pt idx="21">
                  <c:v>1.4658397826866898E-2</c:v>
                </c:pt>
                <c:pt idx="22">
                  <c:v>1.5017169801650354E-2</c:v>
                </c:pt>
                <c:pt idx="23">
                  <c:v>1.5478448054943368E-2</c:v>
                </c:pt>
                <c:pt idx="24">
                  <c:v>1.6016606017118552E-2</c:v>
                </c:pt>
                <c:pt idx="25">
                  <c:v>1.6529137409666345E-2</c:v>
                </c:pt>
                <c:pt idx="26">
                  <c:v>1.6708523397058073E-2</c:v>
                </c:pt>
                <c:pt idx="27">
                  <c:v>1.686228281482241E-2</c:v>
                </c:pt>
                <c:pt idx="28">
                  <c:v>1.7297934498488033E-2</c:v>
                </c:pt>
                <c:pt idx="29">
                  <c:v>1.7759212751781047E-2</c:v>
                </c:pt>
                <c:pt idx="30">
                  <c:v>1.8246117574701452E-2</c:v>
                </c:pt>
                <c:pt idx="31">
                  <c:v>1.8399876992465789E-2</c:v>
                </c:pt>
                <c:pt idx="32">
                  <c:v>1.8733022397621854E-2</c:v>
                </c:pt>
                <c:pt idx="33">
                  <c:v>1.8861155245758803E-2</c:v>
                </c:pt>
                <c:pt idx="34">
                  <c:v>1.8861155245758803E-2</c:v>
                </c:pt>
                <c:pt idx="35">
                  <c:v>1.8861155245758803E-2</c:v>
                </c:pt>
                <c:pt idx="36">
                  <c:v>1.8861155245758803E-2</c:v>
                </c:pt>
                <c:pt idx="37">
                  <c:v>1.8861155245758803E-2</c:v>
                </c:pt>
                <c:pt idx="38">
                  <c:v>1.8938034954640973E-2</c:v>
                </c:pt>
                <c:pt idx="39">
                  <c:v>1.9014914663523143E-2</c:v>
                </c:pt>
                <c:pt idx="40">
                  <c:v>1.9014914663523143E-2</c:v>
                </c:pt>
                <c:pt idx="41">
                  <c:v>1.9014914663523143E-2</c:v>
                </c:pt>
                <c:pt idx="42">
                  <c:v>1.9014914663523143E-2</c:v>
                </c:pt>
                <c:pt idx="43">
                  <c:v>1.9014914663523143E-2</c:v>
                </c:pt>
                <c:pt idx="44">
                  <c:v>1.9014914663523143E-2</c:v>
                </c:pt>
                <c:pt idx="45">
                  <c:v>1.9014914663523143E-2</c:v>
                </c:pt>
                <c:pt idx="46">
                  <c:v>1.9040541233150535E-2</c:v>
                </c:pt>
                <c:pt idx="47">
                  <c:v>1.9066167802777926E-2</c:v>
                </c:pt>
                <c:pt idx="48">
                  <c:v>1.9066167802777926E-2</c:v>
                </c:pt>
                <c:pt idx="49">
                  <c:v>1.9117420942032705E-2</c:v>
                </c:pt>
                <c:pt idx="50">
                  <c:v>1.9143047511660096E-2</c:v>
                </c:pt>
                <c:pt idx="51">
                  <c:v>1.9143047511660096E-2</c:v>
                </c:pt>
                <c:pt idx="52">
                  <c:v>1.9143047511660096E-2</c:v>
                </c:pt>
                <c:pt idx="53">
                  <c:v>1.9143047511660096E-2</c:v>
                </c:pt>
                <c:pt idx="54">
                  <c:v>1.9168674081287487E-2</c:v>
                </c:pt>
                <c:pt idx="55">
                  <c:v>1.9168674081287487E-2</c:v>
                </c:pt>
                <c:pt idx="56">
                  <c:v>1.9168674081287487E-2</c:v>
                </c:pt>
                <c:pt idx="57">
                  <c:v>1.9168674081287487E-2</c:v>
                </c:pt>
                <c:pt idx="58">
                  <c:v>1.9168674081287487E-2</c:v>
                </c:pt>
                <c:pt idx="59">
                  <c:v>1.9168674081287487E-2</c:v>
                </c:pt>
                <c:pt idx="60">
                  <c:v>1.9168674081287487E-2</c:v>
                </c:pt>
                <c:pt idx="61">
                  <c:v>1.9168674081287487E-2</c:v>
                </c:pt>
                <c:pt idx="62">
                  <c:v>1.9194300650914878E-2</c:v>
                </c:pt>
                <c:pt idx="63">
                  <c:v>1.9194300650914878E-2</c:v>
                </c:pt>
                <c:pt idx="64">
                  <c:v>1.9194300650914878E-2</c:v>
                </c:pt>
                <c:pt idx="65">
                  <c:v>1.9194300650914878E-2</c:v>
                </c:pt>
                <c:pt idx="66">
                  <c:v>1.9194300650914878E-2</c:v>
                </c:pt>
                <c:pt idx="67">
                  <c:v>1.9194300650914878E-2</c:v>
                </c:pt>
                <c:pt idx="68">
                  <c:v>1.9194300650914878E-2</c:v>
                </c:pt>
                <c:pt idx="69">
                  <c:v>1.9194300650914878E-2</c:v>
                </c:pt>
                <c:pt idx="70">
                  <c:v>1.9245553790169657E-2</c:v>
                </c:pt>
                <c:pt idx="71">
                  <c:v>1.9245553790169657E-2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</c:numCache>
            </c:numRef>
          </c:cat>
          <c:val>
            <c:numRef>
              <c:f>CleElumByDate!$Q$4:$Q$100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5.1253139254779358E-5</c:v>
                </c:pt>
                <c:pt idx="5">
                  <c:v>1.5375941776433807E-4</c:v>
                </c:pt>
                <c:pt idx="6">
                  <c:v>2.8189226590128645E-4</c:v>
                </c:pt>
                <c:pt idx="7">
                  <c:v>5.1253139254779352E-4</c:v>
                </c:pt>
                <c:pt idx="8">
                  <c:v>6.1503767105735218E-4</c:v>
                </c:pt>
                <c:pt idx="9">
                  <c:v>6.9191737993952126E-4</c:v>
                </c:pt>
                <c:pt idx="10">
                  <c:v>7.1754394956691095E-4</c:v>
                </c:pt>
                <c:pt idx="11">
                  <c:v>8.4567679770385931E-4</c:v>
                </c:pt>
                <c:pt idx="12">
                  <c:v>9.4818307621341797E-4</c:v>
                </c:pt>
                <c:pt idx="13">
                  <c:v>9.9943621546819735E-4</c:v>
                </c:pt>
                <c:pt idx="14">
                  <c:v>1.0763159243503664E-3</c:v>
                </c:pt>
                <c:pt idx="15">
                  <c:v>1.1275690636051458E-3</c:v>
                </c:pt>
                <c:pt idx="16">
                  <c:v>1.2557019117420943E-3</c:v>
                </c:pt>
                <c:pt idx="17">
                  <c:v>1.4094613295064324E-3</c:v>
                </c:pt>
                <c:pt idx="18">
                  <c:v>1.7169801650351085E-3</c:v>
                </c:pt>
                <c:pt idx="19">
                  <c:v>1.7682333042898879E-3</c:v>
                </c:pt>
                <c:pt idx="20">
                  <c:v>2.2295115575829022E-3</c:v>
                </c:pt>
                <c:pt idx="21">
                  <c:v>2.8958023678950337E-3</c:v>
                </c:pt>
                <c:pt idx="22">
                  <c:v>3.433960330070217E-3</c:v>
                </c:pt>
                <c:pt idx="23">
                  <c:v>4.1771308492645175E-3</c:v>
                </c:pt>
                <c:pt idx="24">
                  <c:v>6.0734970016913534E-3</c:v>
                </c:pt>
                <c:pt idx="25">
                  <c:v>7.8161037363538508E-3</c:v>
                </c:pt>
                <c:pt idx="26">
                  <c:v>9.2255650658602823E-3</c:v>
                </c:pt>
                <c:pt idx="27">
                  <c:v>1.0045615293936752E-2</c:v>
                </c:pt>
                <c:pt idx="28">
                  <c:v>1.0276254420583259E-2</c:v>
                </c:pt>
                <c:pt idx="29">
                  <c:v>1.0430013838347598E-2</c:v>
                </c:pt>
                <c:pt idx="30">
                  <c:v>1.0506893547229766E-2</c:v>
                </c:pt>
                <c:pt idx="31">
                  <c:v>1.0532520116857156E-2</c:v>
                </c:pt>
                <c:pt idx="32">
                  <c:v>1.0558146686484545E-2</c:v>
                </c:pt>
                <c:pt idx="33">
                  <c:v>1.0558146686484545E-2</c:v>
                </c:pt>
                <c:pt idx="34">
                  <c:v>1.0583773256111935E-2</c:v>
                </c:pt>
                <c:pt idx="35">
                  <c:v>1.0583773256111935E-2</c:v>
                </c:pt>
                <c:pt idx="36">
                  <c:v>1.0711906104248884E-2</c:v>
                </c:pt>
                <c:pt idx="37">
                  <c:v>1.0840038952385833E-2</c:v>
                </c:pt>
                <c:pt idx="38">
                  <c:v>1.0993798370150172E-2</c:v>
                </c:pt>
                <c:pt idx="39">
                  <c:v>1.114755778791451E-2</c:v>
                </c:pt>
                <c:pt idx="40">
                  <c:v>1.1455076623443186E-2</c:v>
                </c:pt>
                <c:pt idx="41">
                  <c:v>1.1608836041207524E-2</c:v>
                </c:pt>
                <c:pt idx="42">
                  <c:v>1.2044487724873149E-2</c:v>
                </c:pt>
                <c:pt idx="43">
                  <c:v>1.2557019117420942E-2</c:v>
                </c:pt>
                <c:pt idx="44">
                  <c:v>1.3300189636615242E-2</c:v>
                </c:pt>
                <c:pt idx="45">
                  <c:v>1.3556455332889138E-2</c:v>
                </c:pt>
                <c:pt idx="46">
                  <c:v>1.3684588181026087E-2</c:v>
                </c:pt>
                <c:pt idx="47">
                  <c:v>1.3838347598790426E-2</c:v>
                </c:pt>
                <c:pt idx="48">
                  <c:v>1.4145866434319102E-2</c:v>
                </c:pt>
                <c:pt idx="49">
                  <c:v>1.504279637127774E-2</c:v>
                </c:pt>
                <c:pt idx="50">
                  <c:v>1.6093485726000716E-2</c:v>
                </c:pt>
                <c:pt idx="51">
                  <c:v>1.7041668802214135E-2</c:v>
                </c:pt>
                <c:pt idx="52">
                  <c:v>1.8579262979857514E-2</c:v>
                </c:pt>
                <c:pt idx="53">
                  <c:v>2.0680641689303468E-2</c:v>
                </c:pt>
                <c:pt idx="54">
                  <c:v>2.1859463892163394E-2</c:v>
                </c:pt>
                <c:pt idx="55">
                  <c:v>2.2730767259494643E-2</c:v>
                </c:pt>
                <c:pt idx="56">
                  <c:v>2.3473937778688943E-2</c:v>
                </c:pt>
                <c:pt idx="57">
                  <c:v>2.4550253703039308E-2</c:v>
                </c:pt>
                <c:pt idx="58">
                  <c:v>2.6215980728819636E-2</c:v>
                </c:pt>
                <c:pt idx="59">
                  <c:v>2.7830454615345186E-2</c:v>
                </c:pt>
                <c:pt idx="60">
                  <c:v>3.0521244426221103E-2</c:v>
                </c:pt>
                <c:pt idx="61">
                  <c:v>3.2622623135667057E-2</c:v>
                </c:pt>
                <c:pt idx="62">
                  <c:v>3.4032084465173487E-2</c:v>
                </c:pt>
                <c:pt idx="63">
                  <c:v>3.4442109579211719E-2</c:v>
                </c:pt>
                <c:pt idx="64">
                  <c:v>3.4621495566603447E-2</c:v>
                </c:pt>
                <c:pt idx="65">
                  <c:v>3.4826508123622563E-2</c:v>
                </c:pt>
                <c:pt idx="66">
                  <c:v>3.5134026959151236E-2</c:v>
                </c:pt>
                <c:pt idx="67">
                  <c:v>3.5364666085797747E-2</c:v>
                </c:pt>
                <c:pt idx="68">
                  <c:v>3.5749064630208591E-2</c:v>
                </c:pt>
                <c:pt idx="69">
                  <c:v>3.5800317769463373E-2</c:v>
                </c:pt>
                <c:pt idx="70">
                  <c:v>3.5877197478345543E-2</c:v>
                </c:pt>
                <c:pt idx="71">
                  <c:v>3.5902824047972931E-2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</c:numCache>
            </c:numRef>
          </c:cat>
          <c:val>
            <c:numRef>
              <c:f>CleElumByDate!$R$4:$R$100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5.1253139254779358E-5</c:v>
                </c:pt>
                <c:pt idx="26">
                  <c:v>5.1253139254779358E-5</c:v>
                </c:pt>
                <c:pt idx="27">
                  <c:v>5.1253139254779358E-5</c:v>
                </c:pt>
                <c:pt idx="28">
                  <c:v>5.1253139254779358E-5</c:v>
                </c:pt>
                <c:pt idx="29">
                  <c:v>7.6879708882169036E-5</c:v>
                </c:pt>
                <c:pt idx="30">
                  <c:v>1.2813284813694841E-4</c:v>
                </c:pt>
                <c:pt idx="31">
                  <c:v>1.7938598739172777E-4</c:v>
                </c:pt>
                <c:pt idx="32">
                  <c:v>2.3063912664650712E-4</c:v>
                </c:pt>
                <c:pt idx="33">
                  <c:v>3.0751883552867615E-4</c:v>
                </c:pt>
                <c:pt idx="34">
                  <c:v>3.3314540515606584E-4</c:v>
                </c:pt>
                <c:pt idx="35">
                  <c:v>4.1002511403823486E-4</c:v>
                </c:pt>
                <c:pt idx="36">
                  <c:v>4.8690482292040388E-4</c:v>
                </c:pt>
                <c:pt idx="37">
                  <c:v>6.9191737993952126E-4</c:v>
                </c:pt>
                <c:pt idx="38">
                  <c:v>1.025062785095587E-3</c:v>
                </c:pt>
                <c:pt idx="39">
                  <c:v>1.4094613295064322E-3</c:v>
                </c:pt>
                <c:pt idx="40">
                  <c:v>1.8451130131720568E-3</c:v>
                </c:pt>
                <c:pt idx="41">
                  <c:v>2.3576444057198504E-3</c:v>
                </c:pt>
                <c:pt idx="42">
                  <c:v>3.4083337604428271E-3</c:v>
                </c:pt>
                <c:pt idx="43">
                  <c:v>4.7409153810670903E-3</c:v>
                </c:pt>
                <c:pt idx="44">
                  <c:v>5.4072061913792218E-3</c:v>
                </c:pt>
                <c:pt idx="45">
                  <c:v>6.0734970016913534E-3</c:v>
                </c:pt>
                <c:pt idx="46">
                  <c:v>6.6629081031213157E-3</c:v>
                </c:pt>
                <c:pt idx="47">
                  <c:v>7.0216800779047709E-3</c:v>
                </c:pt>
                <c:pt idx="48">
                  <c:v>7.3291989134334472E-3</c:v>
                </c:pt>
                <c:pt idx="49">
                  <c:v>7.8673568756086297E-3</c:v>
                </c:pt>
                <c:pt idx="50">
                  <c:v>8.2773819896468648E-3</c:v>
                </c:pt>
                <c:pt idx="51">
                  <c:v>8.8155399518220472E-3</c:v>
                </c:pt>
                <c:pt idx="52">
                  <c:v>9.2768182051150613E-3</c:v>
                </c:pt>
                <c:pt idx="53">
                  <c:v>1.0019988724309361E-2</c:v>
                </c:pt>
                <c:pt idx="54">
                  <c:v>1.1326943775306235E-2</c:v>
                </c:pt>
                <c:pt idx="55">
                  <c:v>1.258264568704833E-2</c:v>
                </c:pt>
                <c:pt idx="56">
                  <c:v>1.3479575624006968E-2</c:v>
                </c:pt>
                <c:pt idx="57">
                  <c:v>1.4684024396494282E-2</c:v>
                </c:pt>
                <c:pt idx="58">
                  <c:v>1.5760340320844647E-2</c:v>
                </c:pt>
                <c:pt idx="59">
                  <c:v>1.6631643688175896E-2</c:v>
                </c:pt>
                <c:pt idx="60">
                  <c:v>1.7426067346624975E-2</c:v>
                </c:pt>
                <c:pt idx="61">
                  <c:v>1.8297370713956224E-2</c:v>
                </c:pt>
                <c:pt idx="62">
                  <c:v>1.9040541233150524E-2</c:v>
                </c:pt>
                <c:pt idx="63">
                  <c:v>1.9578699195325708E-2</c:v>
                </c:pt>
                <c:pt idx="64">
                  <c:v>2.0244990005637842E-2</c:v>
                </c:pt>
                <c:pt idx="65">
                  <c:v>2.0526882271539128E-2</c:v>
                </c:pt>
                <c:pt idx="66">
                  <c:v>2.0731894828558244E-2</c:v>
                </c:pt>
                <c:pt idx="67">
                  <c:v>2.0860027676695193E-2</c:v>
                </c:pt>
                <c:pt idx="68">
                  <c:v>2.0962533955204751E-2</c:v>
                </c:pt>
                <c:pt idx="69">
                  <c:v>2.1039413664086921E-2</c:v>
                </c:pt>
                <c:pt idx="70">
                  <c:v>2.1065040233714312E-2</c:v>
                </c:pt>
                <c:pt idx="71">
                  <c:v>2.1065040233714312E-2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</c:numCache>
            </c:numRef>
          </c:cat>
          <c:val>
            <c:numRef>
              <c:f>CleElumByDate!$S$4:$S$100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2.5626569627389679E-5</c:v>
                </c:pt>
                <c:pt idx="37">
                  <c:v>2.5626569627389679E-5</c:v>
                </c:pt>
                <c:pt idx="38">
                  <c:v>2.5626569627389679E-5</c:v>
                </c:pt>
                <c:pt idx="39">
                  <c:v>5.1253139254779358E-5</c:v>
                </c:pt>
                <c:pt idx="40">
                  <c:v>7.6879708882169036E-5</c:v>
                </c:pt>
                <c:pt idx="41">
                  <c:v>1.2813284813694841E-4</c:v>
                </c:pt>
                <c:pt idx="42">
                  <c:v>1.7938598739172777E-4</c:v>
                </c:pt>
                <c:pt idx="43">
                  <c:v>2.3063912664650712E-4</c:v>
                </c:pt>
                <c:pt idx="44">
                  <c:v>2.5626569627389682E-4</c:v>
                </c:pt>
                <c:pt idx="45">
                  <c:v>3.075188355286762E-4</c:v>
                </c:pt>
                <c:pt idx="46">
                  <c:v>3.5877197478345558E-4</c:v>
                </c:pt>
                <c:pt idx="47">
                  <c:v>4.612782532930143E-4</c:v>
                </c:pt>
                <c:pt idx="48">
                  <c:v>6.150376710573524E-4</c:v>
                </c:pt>
                <c:pt idx="49">
                  <c:v>8.2005022807646983E-4</c:v>
                </c:pt>
                <c:pt idx="50">
                  <c:v>1.0250627850955873E-3</c:v>
                </c:pt>
                <c:pt idx="51">
                  <c:v>1.2557019117420943E-3</c:v>
                </c:pt>
                <c:pt idx="52">
                  <c:v>1.4863410383886013E-3</c:v>
                </c:pt>
                <c:pt idx="53">
                  <c:v>1.8451130131720568E-3</c:v>
                </c:pt>
                <c:pt idx="54">
                  <c:v>2.1782584183281228E-3</c:v>
                </c:pt>
                <c:pt idx="55">
                  <c:v>3.0751883552867613E-3</c:v>
                </c:pt>
                <c:pt idx="56">
                  <c:v>3.6645994567167241E-3</c:v>
                </c:pt>
                <c:pt idx="57">
                  <c:v>4.1002511403823482E-3</c:v>
                </c:pt>
                <c:pt idx="58">
                  <c:v>4.7921685203218692E-3</c:v>
                </c:pt>
                <c:pt idx="59">
                  <c:v>5.2790733432422727E-3</c:v>
                </c:pt>
                <c:pt idx="60">
                  <c:v>6.0478704320639631E-3</c:v>
                </c:pt>
                <c:pt idx="61">
                  <c:v>7.3804520526882262E-3</c:v>
                </c:pt>
                <c:pt idx="62">
                  <c:v>8.7130336733124893E-3</c:v>
                </c:pt>
                <c:pt idx="63">
                  <c:v>1.025062785095587E-2</c:v>
                </c:pt>
                <c:pt idx="64">
                  <c:v>1.1275690636051458E-2</c:v>
                </c:pt>
                <c:pt idx="65">
                  <c:v>1.1736968889344472E-2</c:v>
                </c:pt>
                <c:pt idx="66">
                  <c:v>1.2249500281892265E-2</c:v>
                </c:pt>
                <c:pt idx="67">
                  <c:v>1.2710778535185279E-2</c:v>
                </c:pt>
                <c:pt idx="68">
                  <c:v>1.3146430218850903E-2</c:v>
                </c:pt>
                <c:pt idx="69">
                  <c:v>1.3172056788478293E-2</c:v>
                </c:pt>
                <c:pt idx="70">
                  <c:v>1.3300189636615242E-2</c:v>
                </c:pt>
                <c:pt idx="71">
                  <c:v>1.3325816206242631E-2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</c:numCache>
            </c:numRef>
          </c:cat>
          <c:val>
            <c:numRef>
              <c:f>CleElumByDate!$V$4:$V$100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2.5626569627389679E-5</c:v>
                </c:pt>
                <c:pt idx="43">
                  <c:v>5.1253139254779358E-5</c:v>
                </c:pt>
                <c:pt idx="44">
                  <c:v>7.6879708882169036E-5</c:v>
                </c:pt>
                <c:pt idx="45">
                  <c:v>7.6879708882169036E-5</c:v>
                </c:pt>
                <c:pt idx="46">
                  <c:v>1.5375941776433807E-4</c:v>
                </c:pt>
                <c:pt idx="47">
                  <c:v>2.0501255701911743E-4</c:v>
                </c:pt>
                <c:pt idx="48">
                  <c:v>3.075188355286762E-4</c:v>
                </c:pt>
                <c:pt idx="49">
                  <c:v>3.8439854441084517E-4</c:v>
                </c:pt>
                <c:pt idx="50">
                  <c:v>5.1253139254779363E-4</c:v>
                </c:pt>
                <c:pt idx="51">
                  <c:v>6.4066424068474209E-4</c:v>
                </c:pt>
                <c:pt idx="52">
                  <c:v>7.9442365844908003E-4</c:v>
                </c:pt>
                <c:pt idx="53">
                  <c:v>8.7130336733124911E-4</c:v>
                </c:pt>
                <c:pt idx="54">
                  <c:v>1.0250627850955873E-3</c:v>
                </c:pt>
                <c:pt idx="55">
                  <c:v>1.2557019117420943E-3</c:v>
                </c:pt>
                <c:pt idx="56">
                  <c:v>1.4094613295064324E-3</c:v>
                </c:pt>
                <c:pt idx="57">
                  <c:v>1.8707395827994465E-3</c:v>
                </c:pt>
                <c:pt idx="58">
                  <c:v>2.2807646968376815E-3</c:v>
                </c:pt>
                <c:pt idx="59">
                  <c:v>2.5626569627389679E-3</c:v>
                </c:pt>
                <c:pt idx="60">
                  <c:v>3.0495617856593719E-3</c:v>
                </c:pt>
                <c:pt idx="61">
                  <c:v>3.8183588744810622E-3</c:v>
                </c:pt>
                <c:pt idx="62">
                  <c:v>4.664035672184921E-3</c:v>
                </c:pt>
                <c:pt idx="63">
                  <c:v>5.5097124698887806E-3</c:v>
                </c:pt>
                <c:pt idx="64">
                  <c:v>7.0473066475321621E-3</c:v>
                </c:pt>
                <c:pt idx="65">
                  <c:v>8.303008559274256E-3</c:v>
                </c:pt>
                <c:pt idx="66">
                  <c:v>9.2768182051150647E-3</c:v>
                </c:pt>
                <c:pt idx="67">
                  <c:v>9.9174824457998068E-3</c:v>
                </c:pt>
                <c:pt idx="68">
                  <c:v>1.048126697760238E-2</c:v>
                </c:pt>
                <c:pt idx="69">
                  <c:v>1.1096304648659731E-2</c:v>
                </c:pt>
                <c:pt idx="70">
                  <c:v>1.1634462610834916E-2</c:v>
                </c:pt>
                <c:pt idx="71">
                  <c:v>1.1788222028599252E-2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  <c:pt idx="65">
                        <c:v>0.84782274196030161</c:v>
                      </c:pt>
                      <c:pt idx="66">
                        <c:v>0.84782274196030161</c:v>
                      </c:pt>
                      <c:pt idx="67">
                        <c:v>0.84782274196030161</c:v>
                      </c:pt>
                      <c:pt idx="68">
                        <c:v>0.84782274196030161</c:v>
                      </c:pt>
                      <c:pt idx="69">
                        <c:v>0.84782274196030161</c:v>
                      </c:pt>
                      <c:pt idx="70">
                        <c:v>0.84782274196030161</c:v>
                      </c:pt>
                      <c:pt idx="71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  <c:pt idx="65">
                        <c:v>0.89154457722886127</c:v>
                      </c:pt>
                      <c:pt idx="66">
                        <c:v>0.89154457722886127</c:v>
                      </c:pt>
                      <c:pt idx="67">
                        <c:v>0.89154457722886127</c:v>
                      </c:pt>
                      <c:pt idx="68">
                        <c:v>0.89154457722886127</c:v>
                      </c:pt>
                      <c:pt idx="69">
                        <c:v>0.89154457722886127</c:v>
                      </c:pt>
                      <c:pt idx="70">
                        <c:v>0.89154457722886127</c:v>
                      </c:pt>
                      <c:pt idx="71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1.0028078620136381E-4</c:v>
                </c:pt>
                <c:pt idx="4">
                  <c:v>2.0056157240272763E-4</c:v>
                </c:pt>
                <c:pt idx="5">
                  <c:v>3.0084235860409147E-4</c:v>
                </c:pt>
                <c:pt idx="6">
                  <c:v>4.0112314480545525E-4</c:v>
                </c:pt>
                <c:pt idx="7">
                  <c:v>5.0140393100681904E-4</c:v>
                </c:pt>
                <c:pt idx="8">
                  <c:v>8.0224628961091051E-4</c:v>
                </c:pt>
                <c:pt idx="9">
                  <c:v>1.0028078620136381E-3</c:v>
                </c:pt>
                <c:pt idx="10">
                  <c:v>1.2033694344163657E-3</c:v>
                </c:pt>
                <c:pt idx="11">
                  <c:v>1.3036502206177295E-3</c:v>
                </c:pt>
                <c:pt idx="12">
                  <c:v>1.604492579221821E-3</c:v>
                </c:pt>
                <c:pt idx="13">
                  <c:v>2.0056157240272762E-3</c:v>
                </c:pt>
                <c:pt idx="14">
                  <c:v>2.707581227436823E-3</c:v>
                </c:pt>
                <c:pt idx="15">
                  <c:v>3.1087043722422781E-3</c:v>
                </c:pt>
                <c:pt idx="16">
                  <c:v>3.1087043722422781E-3</c:v>
                </c:pt>
                <c:pt idx="17">
                  <c:v>3.208985158443642E-3</c:v>
                </c:pt>
                <c:pt idx="18">
                  <c:v>3.5098275170477337E-3</c:v>
                </c:pt>
                <c:pt idx="19">
                  <c:v>3.7103890894504615E-3</c:v>
                </c:pt>
                <c:pt idx="20">
                  <c:v>4.1115122342559171E-3</c:v>
                </c:pt>
                <c:pt idx="21">
                  <c:v>4.5126353790613727E-3</c:v>
                </c:pt>
                <c:pt idx="22">
                  <c:v>4.7131969514641004E-3</c:v>
                </c:pt>
                <c:pt idx="23">
                  <c:v>5.2146008824709199E-3</c:v>
                </c:pt>
                <c:pt idx="24">
                  <c:v>5.6157240272763755E-3</c:v>
                </c:pt>
                <c:pt idx="25">
                  <c:v>6.0168471720818311E-3</c:v>
                </c:pt>
                <c:pt idx="26">
                  <c:v>6.117127958283195E-3</c:v>
                </c:pt>
                <c:pt idx="27">
                  <c:v>6.3176895306859228E-3</c:v>
                </c:pt>
                <c:pt idx="28">
                  <c:v>6.5182511030886505E-3</c:v>
                </c:pt>
                <c:pt idx="29">
                  <c:v>6.6185318892900144E-3</c:v>
                </c:pt>
                <c:pt idx="30">
                  <c:v>6.7188126754913783E-3</c:v>
                </c:pt>
                <c:pt idx="31">
                  <c:v>6.8190934616927422E-3</c:v>
                </c:pt>
                <c:pt idx="32">
                  <c:v>7.01965503409547E-3</c:v>
                </c:pt>
                <c:pt idx="33">
                  <c:v>7.3204973926995617E-3</c:v>
                </c:pt>
                <c:pt idx="34">
                  <c:v>7.3204973926995617E-3</c:v>
                </c:pt>
                <c:pt idx="35">
                  <c:v>7.4207781789009256E-3</c:v>
                </c:pt>
                <c:pt idx="36">
                  <c:v>7.5210589651022895E-3</c:v>
                </c:pt>
                <c:pt idx="37">
                  <c:v>7.7216205375050173E-3</c:v>
                </c:pt>
                <c:pt idx="38">
                  <c:v>7.9221821099077442E-3</c:v>
                </c:pt>
                <c:pt idx="39">
                  <c:v>8.3233052547131998E-3</c:v>
                </c:pt>
                <c:pt idx="40">
                  <c:v>8.3233052547131998E-3</c:v>
                </c:pt>
                <c:pt idx="41">
                  <c:v>8.3233052547131998E-3</c:v>
                </c:pt>
                <c:pt idx="42">
                  <c:v>8.4235860409145637E-3</c:v>
                </c:pt>
                <c:pt idx="43">
                  <c:v>8.4235860409145637E-3</c:v>
                </c:pt>
                <c:pt idx="44">
                  <c:v>8.4235860409145637E-3</c:v>
                </c:pt>
                <c:pt idx="45">
                  <c:v>8.4235860409145637E-3</c:v>
                </c:pt>
                <c:pt idx="46">
                  <c:v>8.4235860409145637E-3</c:v>
                </c:pt>
                <c:pt idx="47">
                  <c:v>8.4235860409145637E-3</c:v>
                </c:pt>
                <c:pt idx="48">
                  <c:v>8.4235860409145637E-3</c:v>
                </c:pt>
                <c:pt idx="49">
                  <c:v>8.4235860409145637E-3</c:v>
                </c:pt>
                <c:pt idx="50">
                  <c:v>8.4235860409145637E-3</c:v>
                </c:pt>
                <c:pt idx="51">
                  <c:v>8.4235860409145637E-3</c:v>
                </c:pt>
                <c:pt idx="52">
                  <c:v>8.4235860409145637E-3</c:v>
                </c:pt>
                <c:pt idx="53">
                  <c:v>8.4235860409145637E-3</c:v>
                </c:pt>
                <c:pt idx="54">
                  <c:v>8.4235860409145637E-3</c:v>
                </c:pt>
                <c:pt idx="55">
                  <c:v>8.4235860409145637E-3</c:v>
                </c:pt>
                <c:pt idx="56">
                  <c:v>8.4235860409145637E-3</c:v>
                </c:pt>
                <c:pt idx="57">
                  <c:v>8.4235860409145637E-3</c:v>
                </c:pt>
                <c:pt idx="58">
                  <c:v>8.4235860409145637E-3</c:v>
                </c:pt>
                <c:pt idx="59">
                  <c:v>8.4235860409145637E-3</c:v>
                </c:pt>
                <c:pt idx="60">
                  <c:v>8.4235860409145637E-3</c:v>
                </c:pt>
                <c:pt idx="61">
                  <c:v>8.4235860409145637E-3</c:v>
                </c:pt>
                <c:pt idx="62">
                  <c:v>8.4235860409145637E-3</c:v>
                </c:pt>
                <c:pt idx="63">
                  <c:v>8.4235860409145637E-3</c:v>
                </c:pt>
                <c:pt idx="64">
                  <c:v>8.4235860409145637E-3</c:v>
                </c:pt>
                <c:pt idx="65">
                  <c:v>8.4235860409145637E-3</c:v>
                </c:pt>
                <c:pt idx="66">
                  <c:v>8.4235860409145637E-3</c:v>
                </c:pt>
                <c:pt idx="67">
                  <c:v>8.4235860409145637E-3</c:v>
                </c:pt>
                <c:pt idx="68">
                  <c:v>8.4235860409145637E-3</c:v>
                </c:pt>
                <c:pt idx="69">
                  <c:v>8.4235860409145637E-3</c:v>
                </c:pt>
                <c:pt idx="70">
                  <c:v>8.4235860409145637E-3</c:v>
                </c:pt>
                <c:pt idx="71">
                  <c:v>8.4235860409145637E-3</c:v>
                </c:pt>
                <c:pt idx="72">
                  <c:v>8.4235860409145637E-3</c:v>
                </c:pt>
                <c:pt idx="73">
                  <c:v>8.4235860409145637E-3</c:v>
                </c:pt>
                <c:pt idx="74">
                  <c:v>8.5238668271159276E-3</c:v>
                </c:pt>
                <c:pt idx="75">
                  <c:v>8.6241476133172915E-3</c:v>
                </c:pt>
                <c:pt idx="76">
                  <c:v>8.6241476133172915E-3</c:v>
                </c:pt>
                <c:pt idx="77">
                  <c:v>8.9249899719213831E-3</c:v>
                </c:pt>
                <c:pt idx="78">
                  <c:v>9.025270758122747E-3</c:v>
                </c:pt>
                <c:pt idx="79">
                  <c:v>9.1255515443241109E-3</c:v>
                </c:pt>
                <c:pt idx="80">
                  <c:v>9.3261131167268387E-3</c:v>
                </c:pt>
                <c:pt idx="81">
                  <c:v>9.4263939029282026E-3</c:v>
                </c:pt>
                <c:pt idx="82">
                  <c:v>9.8275170477336582E-3</c:v>
                </c:pt>
                <c:pt idx="83">
                  <c:v>9.9277978339350221E-3</c:v>
                </c:pt>
                <c:pt idx="84">
                  <c:v>1.0028078620136386E-2</c:v>
                </c:pt>
                <c:pt idx="85">
                  <c:v>1.012835940633775E-2</c:v>
                </c:pt>
                <c:pt idx="86">
                  <c:v>1.0228640192539114E-2</c:v>
                </c:pt>
                <c:pt idx="87">
                  <c:v>1.0328920978740478E-2</c:v>
                </c:pt>
                <c:pt idx="88">
                  <c:v>1.0328920978740478E-2</c:v>
                </c:pt>
                <c:pt idx="89">
                  <c:v>1.0429201764941842E-2</c:v>
                </c:pt>
                <c:pt idx="90">
                  <c:v>1.0529482551143205E-2</c:v>
                </c:pt>
                <c:pt idx="91">
                  <c:v>1.0629763337344569E-2</c:v>
                </c:pt>
                <c:pt idx="92">
                  <c:v>1.0730044123545933E-2</c:v>
                </c:pt>
                <c:pt idx="93">
                  <c:v>1.0830324909747297E-2</c:v>
                </c:pt>
                <c:pt idx="94">
                  <c:v>1.1030886482150025E-2</c:v>
                </c:pt>
                <c:pt idx="95">
                  <c:v>1.1131167268351389E-2</c:v>
                </c:pt>
                <c:pt idx="96">
                  <c:v>1.1231448054552753E-2</c:v>
                </c:pt>
                <c:pt idx="97">
                  <c:v>1.1231448054552753E-2</c:v>
                </c:pt>
                <c:pt idx="98">
                  <c:v>1.1432009626955481E-2</c:v>
                </c:pt>
                <c:pt idx="99">
                  <c:v>1.1432009626955481E-2</c:v>
                </c:pt>
                <c:pt idx="100">
                  <c:v>1.1432009626955481E-2</c:v>
                </c:pt>
                <c:pt idx="101">
                  <c:v>1.1432009626955481E-2</c:v>
                </c:pt>
                <c:pt idx="102">
                  <c:v>1.1432009626955481E-2</c:v>
                </c:pt>
                <c:pt idx="103">
                  <c:v>1.1432009626955481E-2</c:v>
                </c:pt>
                <c:pt idx="104">
                  <c:v>1.1432009626955481E-2</c:v>
                </c:pt>
                <c:pt idx="105">
                  <c:v>1.1432009626955481E-2</c:v>
                </c:pt>
                <c:pt idx="106">
                  <c:v>1.1632571199358208E-2</c:v>
                </c:pt>
                <c:pt idx="107">
                  <c:v>1.1632571199358208E-2</c:v>
                </c:pt>
                <c:pt idx="108">
                  <c:v>1.1632571199358208E-2</c:v>
                </c:pt>
                <c:pt idx="109">
                  <c:v>1.1632571199358208E-2</c:v>
                </c:pt>
                <c:pt idx="110">
                  <c:v>1.1632571199358208E-2</c:v>
                </c:pt>
                <c:pt idx="111">
                  <c:v>1.1632571199358208E-2</c:v>
                </c:pt>
                <c:pt idx="112">
                  <c:v>1.1632571199358208E-2</c:v>
                </c:pt>
                <c:pt idx="113">
                  <c:v>1.1632571199358208E-2</c:v>
                </c:pt>
                <c:pt idx="114">
                  <c:v>1.1632571199358208E-2</c:v>
                </c:pt>
                <c:pt idx="115">
                  <c:v>1.1632571199358208E-2</c:v>
                </c:pt>
                <c:pt idx="116">
                  <c:v>1.1632571199358208E-2</c:v>
                </c:pt>
                <c:pt idx="117">
                  <c:v>1.1632571199358208E-2</c:v>
                </c:pt>
                <c:pt idx="118">
                  <c:v>1.1632571199358208E-2</c:v>
                </c:pt>
                <c:pt idx="119">
                  <c:v>1.1632571199358208E-2</c:v>
                </c:pt>
                <c:pt idx="120">
                  <c:v>1.1632571199358208E-2</c:v>
                </c:pt>
                <c:pt idx="121">
                  <c:v>1.1632571199358208E-2</c:v>
                </c:pt>
                <c:pt idx="122">
                  <c:v>1.1632571199358208E-2</c:v>
                </c:pt>
                <c:pt idx="123">
                  <c:v>1.1732851985559572E-2</c:v>
                </c:pt>
                <c:pt idx="124">
                  <c:v>1.1732851985559572E-2</c:v>
                </c:pt>
                <c:pt idx="125">
                  <c:v>1.1732851985559572E-2</c:v>
                </c:pt>
                <c:pt idx="126">
                  <c:v>1.1732851985559572E-2</c:v>
                </c:pt>
                <c:pt idx="127">
                  <c:v>1.1732851985559572E-2</c:v>
                </c:pt>
                <c:pt idx="128">
                  <c:v>1.1732851985559572E-2</c:v>
                </c:pt>
                <c:pt idx="129">
                  <c:v>1.1732851985559572E-2</c:v>
                </c:pt>
                <c:pt idx="130">
                  <c:v>1.1732851985559572E-2</c:v>
                </c:pt>
                <c:pt idx="131">
                  <c:v>1.1732851985559572E-2</c:v>
                </c:pt>
                <c:pt idx="132">
                  <c:v>1.1732851985559572E-2</c:v>
                </c:pt>
                <c:pt idx="133">
                  <c:v>1.1732851985559572E-2</c:v>
                </c:pt>
                <c:pt idx="134">
                  <c:v>1.1732851985559572E-2</c:v>
                </c:pt>
                <c:pt idx="135">
                  <c:v>1.1732851985559572E-2</c:v>
                </c:pt>
                <c:pt idx="136">
                  <c:v>1.1732851985559572E-2</c:v>
                </c:pt>
                <c:pt idx="137">
                  <c:v>1.1732851985559572E-2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1.0028078620136381E-4</c:v>
                </c:pt>
                <c:pt idx="31">
                  <c:v>1.0028078620136381E-4</c:v>
                </c:pt>
                <c:pt idx="32">
                  <c:v>1.0028078620136381E-4</c:v>
                </c:pt>
                <c:pt idx="33">
                  <c:v>3.0084235860409147E-4</c:v>
                </c:pt>
                <c:pt idx="34">
                  <c:v>7.0196550340954672E-4</c:v>
                </c:pt>
                <c:pt idx="35">
                  <c:v>1.103088648215002E-3</c:v>
                </c:pt>
                <c:pt idx="36">
                  <c:v>1.5042117930204571E-3</c:v>
                </c:pt>
                <c:pt idx="37">
                  <c:v>1.8050541516245486E-3</c:v>
                </c:pt>
                <c:pt idx="38">
                  <c:v>2.0056157240272762E-3</c:v>
                </c:pt>
                <c:pt idx="39">
                  <c:v>2.5070196550340952E-3</c:v>
                </c:pt>
                <c:pt idx="40">
                  <c:v>2.6073004412354591E-3</c:v>
                </c:pt>
                <c:pt idx="41">
                  <c:v>2.8078620136381869E-3</c:v>
                </c:pt>
                <c:pt idx="42">
                  <c:v>3.0084235860409147E-3</c:v>
                </c:pt>
                <c:pt idx="43">
                  <c:v>3.1087043722422786E-3</c:v>
                </c:pt>
                <c:pt idx="44">
                  <c:v>3.2089851584436425E-3</c:v>
                </c:pt>
                <c:pt idx="45">
                  <c:v>3.4095467308463702E-3</c:v>
                </c:pt>
                <c:pt idx="46">
                  <c:v>3.610108303249098E-3</c:v>
                </c:pt>
                <c:pt idx="47">
                  <c:v>3.8106698756518258E-3</c:v>
                </c:pt>
                <c:pt idx="48">
                  <c:v>3.9109506618531893E-3</c:v>
                </c:pt>
                <c:pt idx="49">
                  <c:v>4.211793020457281E-3</c:v>
                </c:pt>
                <c:pt idx="50">
                  <c:v>4.3120738066586449E-3</c:v>
                </c:pt>
                <c:pt idx="51">
                  <c:v>4.7131969514641004E-3</c:v>
                </c:pt>
                <c:pt idx="52">
                  <c:v>4.9137585238668282E-3</c:v>
                </c:pt>
                <c:pt idx="53">
                  <c:v>5.0140393100681921E-3</c:v>
                </c:pt>
                <c:pt idx="54">
                  <c:v>5.114320096269556E-3</c:v>
                </c:pt>
                <c:pt idx="55">
                  <c:v>5.6157240272763755E-3</c:v>
                </c:pt>
                <c:pt idx="56">
                  <c:v>6.117127958283195E-3</c:v>
                </c:pt>
                <c:pt idx="57">
                  <c:v>6.3176895306859228E-3</c:v>
                </c:pt>
                <c:pt idx="58">
                  <c:v>6.8190934616927422E-3</c:v>
                </c:pt>
                <c:pt idx="59">
                  <c:v>6.9193742478941061E-3</c:v>
                </c:pt>
                <c:pt idx="60">
                  <c:v>7.01965503409547E-3</c:v>
                </c:pt>
                <c:pt idx="61">
                  <c:v>7.5210589651022895E-3</c:v>
                </c:pt>
                <c:pt idx="62">
                  <c:v>8.4235860409145637E-3</c:v>
                </c:pt>
                <c:pt idx="63">
                  <c:v>8.9249899719213831E-3</c:v>
                </c:pt>
                <c:pt idx="64">
                  <c:v>9.4263939029282026E-3</c:v>
                </c:pt>
                <c:pt idx="65">
                  <c:v>9.6269554753309304E-3</c:v>
                </c:pt>
                <c:pt idx="66">
                  <c:v>9.7272362615322943E-3</c:v>
                </c:pt>
                <c:pt idx="67">
                  <c:v>9.8275170477336582E-3</c:v>
                </c:pt>
                <c:pt idx="68">
                  <c:v>9.8275170477336582E-3</c:v>
                </c:pt>
                <c:pt idx="69">
                  <c:v>9.9277978339350221E-3</c:v>
                </c:pt>
                <c:pt idx="70">
                  <c:v>1.0028078620136386E-2</c:v>
                </c:pt>
                <c:pt idx="71">
                  <c:v>1.0028078620136386E-2</c:v>
                </c:pt>
                <c:pt idx="72">
                  <c:v>1.0028078620136386E-2</c:v>
                </c:pt>
                <c:pt idx="73">
                  <c:v>1.0028078620136386E-2</c:v>
                </c:pt>
                <c:pt idx="74">
                  <c:v>1.0028078620136386E-2</c:v>
                </c:pt>
                <c:pt idx="75">
                  <c:v>1.0028078620136386E-2</c:v>
                </c:pt>
                <c:pt idx="76">
                  <c:v>1.0028078620136386E-2</c:v>
                </c:pt>
                <c:pt idx="77">
                  <c:v>1.0028078620136386E-2</c:v>
                </c:pt>
                <c:pt idx="78">
                  <c:v>1.0028078620136386E-2</c:v>
                </c:pt>
                <c:pt idx="79">
                  <c:v>1.0028078620136386E-2</c:v>
                </c:pt>
                <c:pt idx="80">
                  <c:v>1.0028078620136386E-2</c:v>
                </c:pt>
                <c:pt idx="81">
                  <c:v>1.0028078620136386E-2</c:v>
                </c:pt>
                <c:pt idx="82">
                  <c:v>1.0028078620136386E-2</c:v>
                </c:pt>
                <c:pt idx="83">
                  <c:v>1.012835940633775E-2</c:v>
                </c:pt>
                <c:pt idx="84">
                  <c:v>1.012835940633775E-2</c:v>
                </c:pt>
                <c:pt idx="85">
                  <c:v>1.012835940633775E-2</c:v>
                </c:pt>
                <c:pt idx="86">
                  <c:v>1.0228640192539114E-2</c:v>
                </c:pt>
                <c:pt idx="87">
                  <c:v>1.0730044123545933E-2</c:v>
                </c:pt>
                <c:pt idx="88">
                  <c:v>1.1131167268351389E-2</c:v>
                </c:pt>
                <c:pt idx="89">
                  <c:v>1.1432009626955481E-2</c:v>
                </c:pt>
                <c:pt idx="90">
                  <c:v>1.2234255916566392E-2</c:v>
                </c:pt>
                <c:pt idx="91">
                  <c:v>1.2735659847573211E-2</c:v>
                </c:pt>
                <c:pt idx="92">
                  <c:v>1.3337344564781395E-2</c:v>
                </c:pt>
                <c:pt idx="93">
                  <c:v>1.3537906137184122E-2</c:v>
                </c:pt>
                <c:pt idx="94">
                  <c:v>1.3638186923385486E-2</c:v>
                </c:pt>
                <c:pt idx="95">
                  <c:v>1.373846770958685E-2</c:v>
                </c:pt>
                <c:pt idx="96">
                  <c:v>1.373846770958685E-2</c:v>
                </c:pt>
                <c:pt idx="97">
                  <c:v>1.373846770958685E-2</c:v>
                </c:pt>
                <c:pt idx="98">
                  <c:v>1.373846770958685E-2</c:v>
                </c:pt>
                <c:pt idx="99">
                  <c:v>1.373846770958685E-2</c:v>
                </c:pt>
                <c:pt idx="100">
                  <c:v>1.373846770958685E-2</c:v>
                </c:pt>
                <c:pt idx="101">
                  <c:v>1.373846770958685E-2</c:v>
                </c:pt>
                <c:pt idx="102">
                  <c:v>1.373846770958685E-2</c:v>
                </c:pt>
                <c:pt idx="103">
                  <c:v>1.3939029281989578E-2</c:v>
                </c:pt>
                <c:pt idx="104">
                  <c:v>1.3939029281989578E-2</c:v>
                </c:pt>
                <c:pt idx="105">
                  <c:v>1.4139590854392306E-2</c:v>
                </c:pt>
                <c:pt idx="106">
                  <c:v>1.423987164059367E-2</c:v>
                </c:pt>
                <c:pt idx="107">
                  <c:v>1.423987164059367E-2</c:v>
                </c:pt>
                <c:pt idx="108">
                  <c:v>1.423987164059367E-2</c:v>
                </c:pt>
                <c:pt idx="109">
                  <c:v>1.423987164059367E-2</c:v>
                </c:pt>
                <c:pt idx="110">
                  <c:v>1.4440433212996397E-2</c:v>
                </c:pt>
                <c:pt idx="111">
                  <c:v>1.4540713999197761E-2</c:v>
                </c:pt>
                <c:pt idx="112">
                  <c:v>1.4540713999197761E-2</c:v>
                </c:pt>
                <c:pt idx="113">
                  <c:v>1.4540713999197761E-2</c:v>
                </c:pt>
                <c:pt idx="114">
                  <c:v>1.4540713999197761E-2</c:v>
                </c:pt>
                <c:pt idx="115">
                  <c:v>1.4741275571600489E-2</c:v>
                </c:pt>
                <c:pt idx="116">
                  <c:v>1.4841556357801853E-2</c:v>
                </c:pt>
                <c:pt idx="117">
                  <c:v>1.5443241075010036E-2</c:v>
                </c:pt>
                <c:pt idx="118">
                  <c:v>1.5744083433614126E-2</c:v>
                </c:pt>
                <c:pt idx="119">
                  <c:v>1.6145206578419582E-2</c:v>
                </c:pt>
                <c:pt idx="120">
                  <c:v>1.6446048937023672E-2</c:v>
                </c:pt>
                <c:pt idx="121">
                  <c:v>1.694745286803049E-2</c:v>
                </c:pt>
                <c:pt idx="122">
                  <c:v>1.7348576012835945E-2</c:v>
                </c:pt>
                <c:pt idx="123">
                  <c:v>1.7448856799037307E-2</c:v>
                </c:pt>
                <c:pt idx="124">
                  <c:v>1.7649418371440035E-2</c:v>
                </c:pt>
                <c:pt idx="125">
                  <c:v>1.8451664661050946E-2</c:v>
                </c:pt>
                <c:pt idx="126">
                  <c:v>1.9655034095467313E-2</c:v>
                </c:pt>
                <c:pt idx="127">
                  <c:v>2.115924588848777E-2</c:v>
                </c:pt>
                <c:pt idx="128">
                  <c:v>2.2563176895306864E-2</c:v>
                </c:pt>
                <c:pt idx="129">
                  <c:v>2.2864019253910954E-2</c:v>
                </c:pt>
                <c:pt idx="130">
                  <c:v>2.2964300040112316E-2</c:v>
                </c:pt>
                <c:pt idx="131">
                  <c:v>2.3064580826313678E-2</c:v>
                </c:pt>
                <c:pt idx="132">
                  <c:v>2.3164861612515041E-2</c:v>
                </c:pt>
                <c:pt idx="133">
                  <c:v>2.3265142398716403E-2</c:v>
                </c:pt>
                <c:pt idx="134">
                  <c:v>2.3666265543521858E-2</c:v>
                </c:pt>
                <c:pt idx="135">
                  <c:v>2.3967107902125948E-2</c:v>
                </c:pt>
                <c:pt idx="136">
                  <c:v>2.4167669474528676E-2</c:v>
                </c:pt>
                <c:pt idx="137">
                  <c:v>2.4167669474528676E-2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1.0028078620136381E-4</c:v>
                </c:pt>
                <c:pt idx="97">
                  <c:v>1.0028078620136381E-4</c:v>
                </c:pt>
                <c:pt idx="98">
                  <c:v>1.0028078620136381E-4</c:v>
                </c:pt>
                <c:pt idx="99">
                  <c:v>1.0028078620136381E-4</c:v>
                </c:pt>
                <c:pt idx="100">
                  <c:v>1.0028078620136381E-4</c:v>
                </c:pt>
                <c:pt idx="101">
                  <c:v>1.0028078620136381E-4</c:v>
                </c:pt>
                <c:pt idx="102">
                  <c:v>2.0056157240272763E-4</c:v>
                </c:pt>
                <c:pt idx="103">
                  <c:v>3.0084235860409147E-4</c:v>
                </c:pt>
                <c:pt idx="104">
                  <c:v>5.0140393100681904E-4</c:v>
                </c:pt>
                <c:pt idx="105">
                  <c:v>5.0140393100681904E-4</c:v>
                </c:pt>
                <c:pt idx="106">
                  <c:v>5.0140393100681904E-4</c:v>
                </c:pt>
                <c:pt idx="107">
                  <c:v>6.0168471720818283E-4</c:v>
                </c:pt>
                <c:pt idx="108">
                  <c:v>1.3036502206177295E-3</c:v>
                </c:pt>
                <c:pt idx="109">
                  <c:v>1.7047733654231849E-3</c:v>
                </c:pt>
                <c:pt idx="110">
                  <c:v>2.2061772964300039E-3</c:v>
                </c:pt>
                <c:pt idx="111">
                  <c:v>2.5070196550340956E-3</c:v>
                </c:pt>
                <c:pt idx="112">
                  <c:v>2.7075812274368234E-3</c:v>
                </c:pt>
                <c:pt idx="113">
                  <c:v>3.0084235860409151E-3</c:v>
                </c:pt>
                <c:pt idx="114">
                  <c:v>3.4095467308463702E-3</c:v>
                </c:pt>
                <c:pt idx="115">
                  <c:v>3.9109506618531893E-3</c:v>
                </c:pt>
                <c:pt idx="116">
                  <c:v>4.3120738066586449E-3</c:v>
                </c:pt>
                <c:pt idx="117">
                  <c:v>4.6129161652627365E-3</c:v>
                </c:pt>
                <c:pt idx="118">
                  <c:v>5.214600882470919E-3</c:v>
                </c:pt>
                <c:pt idx="119">
                  <c:v>5.5154432410750107E-3</c:v>
                </c:pt>
                <c:pt idx="120">
                  <c:v>6.0168471720818302E-3</c:v>
                </c:pt>
                <c:pt idx="121">
                  <c:v>6.7188126754913766E-3</c:v>
                </c:pt>
                <c:pt idx="122">
                  <c:v>7.2202166064981961E-3</c:v>
                </c:pt>
                <c:pt idx="123">
                  <c:v>7.9221821099077425E-3</c:v>
                </c:pt>
                <c:pt idx="124">
                  <c:v>8.5238668271159258E-3</c:v>
                </c:pt>
                <c:pt idx="125">
                  <c:v>8.8247091857200175E-3</c:v>
                </c:pt>
                <c:pt idx="126">
                  <c:v>9.0252707581227453E-3</c:v>
                </c:pt>
                <c:pt idx="127">
                  <c:v>9.2258323305254731E-3</c:v>
                </c:pt>
                <c:pt idx="128">
                  <c:v>9.4263939029282009E-3</c:v>
                </c:pt>
                <c:pt idx="129">
                  <c:v>9.6269554753309287E-3</c:v>
                </c:pt>
                <c:pt idx="130">
                  <c:v>9.7272362615322926E-3</c:v>
                </c:pt>
                <c:pt idx="131">
                  <c:v>1.0028078620136384E-2</c:v>
                </c:pt>
                <c:pt idx="132">
                  <c:v>1.0028078620136384E-2</c:v>
                </c:pt>
                <c:pt idx="133">
                  <c:v>1.0128359406337748E-2</c:v>
                </c:pt>
                <c:pt idx="134">
                  <c:v>1.0128359406337748E-2</c:v>
                </c:pt>
                <c:pt idx="135">
                  <c:v>1.0128359406337748E-2</c:v>
                </c:pt>
                <c:pt idx="136">
                  <c:v>1.0128359406337748E-2</c:v>
                </c:pt>
                <c:pt idx="137">
                  <c:v>1.0228640192539112E-2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2.0056157240272763E-4</c:v>
                </c:pt>
                <c:pt idx="118">
                  <c:v>2.0056157240272763E-4</c:v>
                </c:pt>
                <c:pt idx="119">
                  <c:v>4.0112314480545525E-4</c:v>
                </c:pt>
                <c:pt idx="120">
                  <c:v>7.0196550340954672E-4</c:v>
                </c:pt>
                <c:pt idx="121">
                  <c:v>1.2033694344163659E-3</c:v>
                </c:pt>
                <c:pt idx="122">
                  <c:v>1.604492579221821E-3</c:v>
                </c:pt>
                <c:pt idx="123">
                  <c:v>1.8050541516245486E-3</c:v>
                </c:pt>
                <c:pt idx="124">
                  <c:v>2.1058965102286401E-3</c:v>
                </c:pt>
                <c:pt idx="125">
                  <c:v>3.0084235860409142E-3</c:v>
                </c:pt>
                <c:pt idx="126">
                  <c:v>3.208985158443642E-3</c:v>
                </c:pt>
                <c:pt idx="127">
                  <c:v>3.9109506618531884E-3</c:v>
                </c:pt>
                <c:pt idx="128">
                  <c:v>4.312073806658644E-3</c:v>
                </c:pt>
                <c:pt idx="129">
                  <c:v>4.5126353790613718E-3</c:v>
                </c:pt>
                <c:pt idx="130">
                  <c:v>4.7131969514640996E-3</c:v>
                </c:pt>
                <c:pt idx="131">
                  <c:v>5.0140393100681913E-3</c:v>
                </c:pt>
                <c:pt idx="132">
                  <c:v>5.214600882470919E-3</c:v>
                </c:pt>
                <c:pt idx="133">
                  <c:v>5.8162855996791024E-3</c:v>
                </c:pt>
                <c:pt idx="134">
                  <c:v>5.8162855996791024E-3</c:v>
                </c:pt>
                <c:pt idx="135">
                  <c:v>5.9165663858804663E-3</c:v>
                </c:pt>
                <c:pt idx="136">
                  <c:v>5.9165663858804663E-3</c:v>
                </c:pt>
                <c:pt idx="137">
                  <c:v>5.9165663858804663E-3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1.0028078620136381E-4</c:v>
                </c:pt>
                <c:pt idx="119">
                  <c:v>1.0028078620136381E-4</c:v>
                </c:pt>
                <c:pt idx="120">
                  <c:v>2.0056157240272763E-4</c:v>
                </c:pt>
                <c:pt idx="121">
                  <c:v>3.0084235860409147E-4</c:v>
                </c:pt>
                <c:pt idx="122">
                  <c:v>6.0168471720818293E-4</c:v>
                </c:pt>
                <c:pt idx="123">
                  <c:v>9.025270758122744E-4</c:v>
                </c:pt>
                <c:pt idx="124">
                  <c:v>9.025270758122744E-4</c:v>
                </c:pt>
                <c:pt idx="125">
                  <c:v>1.0028078620136383E-3</c:v>
                </c:pt>
                <c:pt idx="126">
                  <c:v>1.0028078620136383E-3</c:v>
                </c:pt>
                <c:pt idx="127">
                  <c:v>1.0028078620136383E-3</c:v>
                </c:pt>
                <c:pt idx="128">
                  <c:v>1.4039310068190937E-3</c:v>
                </c:pt>
                <c:pt idx="129">
                  <c:v>1.8050541516245488E-3</c:v>
                </c:pt>
                <c:pt idx="130">
                  <c:v>2.1058965102286401E-3</c:v>
                </c:pt>
                <c:pt idx="131">
                  <c:v>2.1058965102286401E-3</c:v>
                </c:pt>
                <c:pt idx="132">
                  <c:v>2.2061772964300039E-3</c:v>
                </c:pt>
                <c:pt idx="133">
                  <c:v>2.3064580826313678E-3</c:v>
                </c:pt>
                <c:pt idx="134">
                  <c:v>2.5070196550340956E-3</c:v>
                </c:pt>
                <c:pt idx="135">
                  <c:v>2.6073004412354595E-3</c:v>
                </c:pt>
                <c:pt idx="136">
                  <c:v>2.8078620136381873E-3</c:v>
                </c:pt>
                <c:pt idx="137">
                  <c:v>2.8078620136381873E-3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CohoByDate!$M$3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</c:numCache>
            </c:numRef>
          </c:cat>
          <c:val>
            <c:numRef>
              <c:f>CohoByDate!$M$4:$M$179</c:f>
              <c:numCache>
                <c:formatCode>General</c:formatCode>
                <c:ptCount val="176"/>
                <c:pt idx="0">
                  <c:v>1.0028078620136381E-4</c:v>
                </c:pt>
                <c:pt idx="1">
                  <c:v>2.0056157240272763E-4</c:v>
                </c:pt>
                <c:pt idx="2">
                  <c:v>2.0056157240272763E-4</c:v>
                </c:pt>
                <c:pt idx="3">
                  <c:v>4.0112314480545525E-4</c:v>
                </c:pt>
                <c:pt idx="4">
                  <c:v>5.0140393100681904E-4</c:v>
                </c:pt>
                <c:pt idx="5">
                  <c:v>5.0140393100681904E-4</c:v>
                </c:pt>
                <c:pt idx="6">
                  <c:v>5.0140393100681904E-4</c:v>
                </c:pt>
                <c:pt idx="7">
                  <c:v>5.0140393100681904E-4</c:v>
                </c:pt>
                <c:pt idx="8">
                  <c:v>5.0140393100681904E-4</c:v>
                </c:pt>
                <c:pt idx="9">
                  <c:v>5.0140393100681904E-4</c:v>
                </c:pt>
                <c:pt idx="10">
                  <c:v>5.0140393100681904E-4</c:v>
                </c:pt>
                <c:pt idx="11">
                  <c:v>5.0140393100681904E-4</c:v>
                </c:pt>
                <c:pt idx="12">
                  <c:v>5.0140393100681904E-4</c:v>
                </c:pt>
                <c:pt idx="13">
                  <c:v>5.0140393100681904E-4</c:v>
                </c:pt>
                <c:pt idx="14">
                  <c:v>6.0168471720818283E-4</c:v>
                </c:pt>
                <c:pt idx="15">
                  <c:v>6.0168471720818283E-4</c:v>
                </c:pt>
                <c:pt idx="16">
                  <c:v>6.0168471720818283E-4</c:v>
                </c:pt>
                <c:pt idx="17">
                  <c:v>7.0196550340954661E-4</c:v>
                </c:pt>
                <c:pt idx="18">
                  <c:v>8.022462896109104E-4</c:v>
                </c:pt>
                <c:pt idx="19">
                  <c:v>9.0252707581227418E-4</c:v>
                </c:pt>
                <c:pt idx="20">
                  <c:v>1.0028078620136381E-3</c:v>
                </c:pt>
                <c:pt idx="21">
                  <c:v>1.9053349378259125E-3</c:v>
                </c:pt>
                <c:pt idx="22">
                  <c:v>2.0056157240272762E-3</c:v>
                </c:pt>
                <c:pt idx="23">
                  <c:v>2.4067388688327313E-3</c:v>
                </c:pt>
                <c:pt idx="24">
                  <c:v>2.9081427998395503E-3</c:v>
                </c:pt>
                <c:pt idx="25">
                  <c:v>3.0084235860409142E-3</c:v>
                </c:pt>
                <c:pt idx="26">
                  <c:v>3.0084235860409142E-3</c:v>
                </c:pt>
                <c:pt idx="27">
                  <c:v>3.1087043722422781E-3</c:v>
                </c:pt>
                <c:pt idx="28">
                  <c:v>3.3092659446450059E-3</c:v>
                </c:pt>
                <c:pt idx="29">
                  <c:v>3.6101083032490976E-3</c:v>
                </c:pt>
                <c:pt idx="30">
                  <c:v>3.7103890894504615E-3</c:v>
                </c:pt>
                <c:pt idx="31">
                  <c:v>4.5126353790613718E-3</c:v>
                </c:pt>
                <c:pt idx="32">
                  <c:v>5.8162855996791015E-3</c:v>
                </c:pt>
                <c:pt idx="33">
                  <c:v>6.0168471720818293E-3</c:v>
                </c:pt>
                <c:pt idx="34">
                  <c:v>6.2174087444845571E-3</c:v>
                </c:pt>
                <c:pt idx="35">
                  <c:v>6.2174087444845571E-3</c:v>
                </c:pt>
                <c:pt idx="36">
                  <c:v>6.317689530685921E-3</c:v>
                </c:pt>
                <c:pt idx="37">
                  <c:v>6.4179703168872849E-3</c:v>
                </c:pt>
                <c:pt idx="38">
                  <c:v>6.6185318892900127E-3</c:v>
                </c:pt>
                <c:pt idx="39">
                  <c:v>6.6185318892900127E-3</c:v>
                </c:pt>
                <c:pt idx="40">
                  <c:v>6.6185318892900127E-3</c:v>
                </c:pt>
                <c:pt idx="41">
                  <c:v>6.6185318892900127E-3</c:v>
                </c:pt>
                <c:pt idx="42">
                  <c:v>6.7188126754913766E-3</c:v>
                </c:pt>
                <c:pt idx="43">
                  <c:v>6.7188126754913766E-3</c:v>
                </c:pt>
                <c:pt idx="44">
                  <c:v>6.7188126754913766E-3</c:v>
                </c:pt>
                <c:pt idx="45">
                  <c:v>6.7188126754913766E-3</c:v>
                </c:pt>
                <c:pt idx="46">
                  <c:v>6.7188126754913766E-3</c:v>
                </c:pt>
                <c:pt idx="47">
                  <c:v>6.7188126754913766E-3</c:v>
                </c:pt>
                <c:pt idx="48">
                  <c:v>6.7188126754913766E-3</c:v>
                </c:pt>
                <c:pt idx="49">
                  <c:v>6.9193742478941044E-3</c:v>
                </c:pt>
                <c:pt idx="50">
                  <c:v>6.9193742478941044E-3</c:v>
                </c:pt>
                <c:pt idx="51">
                  <c:v>6.9193742478941044E-3</c:v>
                </c:pt>
                <c:pt idx="52">
                  <c:v>6.9193742478941044E-3</c:v>
                </c:pt>
                <c:pt idx="53">
                  <c:v>6.9193742478941044E-3</c:v>
                </c:pt>
                <c:pt idx="54">
                  <c:v>7.0196550340954683E-3</c:v>
                </c:pt>
                <c:pt idx="55">
                  <c:v>7.0196550340954683E-3</c:v>
                </c:pt>
                <c:pt idx="56">
                  <c:v>7.0196550340954683E-3</c:v>
                </c:pt>
                <c:pt idx="57">
                  <c:v>7.0196550340954683E-3</c:v>
                </c:pt>
                <c:pt idx="58">
                  <c:v>7.1199358202968322E-3</c:v>
                </c:pt>
                <c:pt idx="59">
                  <c:v>7.1199358202968322E-3</c:v>
                </c:pt>
                <c:pt idx="60">
                  <c:v>7.1199358202968322E-3</c:v>
                </c:pt>
                <c:pt idx="61">
                  <c:v>7.1199358202968322E-3</c:v>
                </c:pt>
                <c:pt idx="62">
                  <c:v>7.2202166064981961E-3</c:v>
                </c:pt>
                <c:pt idx="63">
                  <c:v>7.32049739269956E-3</c:v>
                </c:pt>
                <c:pt idx="64">
                  <c:v>7.32049739269956E-3</c:v>
                </c:pt>
                <c:pt idx="65">
                  <c:v>7.32049739269956E-3</c:v>
                </c:pt>
                <c:pt idx="66">
                  <c:v>7.4207781789009239E-3</c:v>
                </c:pt>
                <c:pt idx="67">
                  <c:v>8.1227436823104703E-3</c:v>
                </c:pt>
                <c:pt idx="68">
                  <c:v>8.1227436823104703E-3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1"/>
          <c:tx>
            <c:strRef>
              <c:f>CohoByDate!$N$3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</c:numCache>
            </c:numRef>
          </c:cat>
          <c:val>
            <c:numRef>
              <c:f>CohoByDate!$N$4:$N$179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1.0028078620136381E-4</c:v>
                </c:pt>
                <c:pt idx="42">
                  <c:v>2.0056157240272763E-4</c:v>
                </c:pt>
                <c:pt idx="43">
                  <c:v>2.0056157240272763E-4</c:v>
                </c:pt>
                <c:pt idx="44">
                  <c:v>4.0112314480545525E-4</c:v>
                </c:pt>
                <c:pt idx="45">
                  <c:v>5.0140393100681904E-4</c:v>
                </c:pt>
                <c:pt idx="46">
                  <c:v>5.0140393100681904E-4</c:v>
                </c:pt>
                <c:pt idx="47">
                  <c:v>5.0140393100681904E-4</c:v>
                </c:pt>
                <c:pt idx="48">
                  <c:v>5.0140393100681904E-4</c:v>
                </c:pt>
                <c:pt idx="49">
                  <c:v>6.0168471720818283E-4</c:v>
                </c:pt>
                <c:pt idx="50">
                  <c:v>6.0168471720818283E-4</c:v>
                </c:pt>
                <c:pt idx="51">
                  <c:v>7.0196550340954661E-4</c:v>
                </c:pt>
                <c:pt idx="52">
                  <c:v>7.0196550340954661E-4</c:v>
                </c:pt>
                <c:pt idx="53">
                  <c:v>1.103088648215002E-3</c:v>
                </c:pt>
                <c:pt idx="54">
                  <c:v>1.5042117930204571E-3</c:v>
                </c:pt>
                <c:pt idx="55">
                  <c:v>2.0056157240272762E-3</c:v>
                </c:pt>
                <c:pt idx="56">
                  <c:v>2.0056157240272762E-3</c:v>
                </c:pt>
                <c:pt idx="57">
                  <c:v>2.707581227436823E-3</c:v>
                </c:pt>
                <c:pt idx="58">
                  <c:v>3.4095467308463698E-3</c:v>
                </c:pt>
                <c:pt idx="59">
                  <c:v>3.4095467308463698E-3</c:v>
                </c:pt>
                <c:pt idx="60">
                  <c:v>3.4095467308463698E-3</c:v>
                </c:pt>
                <c:pt idx="61">
                  <c:v>3.6101083032490976E-3</c:v>
                </c:pt>
                <c:pt idx="62">
                  <c:v>3.6101083032490976E-3</c:v>
                </c:pt>
                <c:pt idx="63">
                  <c:v>4.1115122342559171E-3</c:v>
                </c:pt>
                <c:pt idx="64">
                  <c:v>4.4123545928600088E-3</c:v>
                </c:pt>
                <c:pt idx="65">
                  <c:v>4.5126353790613727E-3</c:v>
                </c:pt>
                <c:pt idx="66">
                  <c:v>4.5126353790613727E-3</c:v>
                </c:pt>
                <c:pt idx="67">
                  <c:v>4.7131969514641004E-3</c:v>
                </c:pt>
                <c:pt idx="68">
                  <c:v>4.7131969514641004E-3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2"/>
          <c:tx>
            <c:strRef>
              <c:f>CohoByDate!$O$3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</c:numCache>
            </c:numRef>
          </c:cat>
          <c:val>
            <c:numRef>
              <c:f>CohoByDate!$O$4:$O$179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1.0028078620136381E-4</c:v>
                </c:pt>
                <c:pt idx="24">
                  <c:v>2.0056157240272763E-4</c:v>
                </c:pt>
                <c:pt idx="25">
                  <c:v>7.0196550340954683E-4</c:v>
                </c:pt>
                <c:pt idx="26">
                  <c:v>7.0196550340954683E-4</c:v>
                </c:pt>
                <c:pt idx="27">
                  <c:v>9.025270758122744E-4</c:v>
                </c:pt>
                <c:pt idx="28">
                  <c:v>1.5042117930204573E-3</c:v>
                </c:pt>
                <c:pt idx="29">
                  <c:v>2.2061772964300039E-3</c:v>
                </c:pt>
                <c:pt idx="30">
                  <c:v>2.8078620136381869E-3</c:v>
                </c:pt>
                <c:pt idx="31">
                  <c:v>3.1087043722422781E-3</c:v>
                </c:pt>
                <c:pt idx="32">
                  <c:v>3.5098275170477333E-3</c:v>
                </c:pt>
                <c:pt idx="33">
                  <c:v>3.6101083032490972E-3</c:v>
                </c:pt>
                <c:pt idx="34">
                  <c:v>4.4123545928600079E-3</c:v>
                </c:pt>
                <c:pt idx="35">
                  <c:v>5.5154432410750099E-3</c:v>
                </c:pt>
                <c:pt idx="36">
                  <c:v>6.0168471720818293E-3</c:v>
                </c:pt>
                <c:pt idx="37">
                  <c:v>6.2174087444845571E-3</c:v>
                </c:pt>
                <c:pt idx="38">
                  <c:v>6.8190934616927396E-3</c:v>
                </c:pt>
                <c:pt idx="39">
                  <c:v>6.8190934616927396E-3</c:v>
                </c:pt>
                <c:pt idx="40">
                  <c:v>6.8190934616927396E-3</c:v>
                </c:pt>
                <c:pt idx="41">
                  <c:v>7.1199358202968313E-3</c:v>
                </c:pt>
                <c:pt idx="42">
                  <c:v>7.420778178900923E-3</c:v>
                </c:pt>
                <c:pt idx="43">
                  <c:v>7.5210589651022869E-3</c:v>
                </c:pt>
                <c:pt idx="44">
                  <c:v>7.8219013237063786E-3</c:v>
                </c:pt>
                <c:pt idx="45">
                  <c:v>8.0224628961091064E-3</c:v>
                </c:pt>
                <c:pt idx="46">
                  <c:v>8.0224628961091064E-3</c:v>
                </c:pt>
                <c:pt idx="47">
                  <c:v>8.6241476133172897E-3</c:v>
                </c:pt>
                <c:pt idx="48">
                  <c:v>8.6241476133172897E-3</c:v>
                </c:pt>
                <c:pt idx="49">
                  <c:v>9.326113116726837E-3</c:v>
                </c:pt>
                <c:pt idx="50">
                  <c:v>9.4263939029282009E-3</c:v>
                </c:pt>
                <c:pt idx="51">
                  <c:v>9.8275170477336565E-3</c:v>
                </c:pt>
                <c:pt idx="52">
                  <c:v>9.8275170477336565E-3</c:v>
                </c:pt>
                <c:pt idx="53">
                  <c:v>1.0028078620136384E-2</c:v>
                </c:pt>
                <c:pt idx="54">
                  <c:v>1.0328920978740476E-2</c:v>
                </c:pt>
                <c:pt idx="55">
                  <c:v>1.0529482551143204E-2</c:v>
                </c:pt>
                <c:pt idx="56">
                  <c:v>1.0529482551143204E-2</c:v>
                </c:pt>
                <c:pt idx="57">
                  <c:v>1.0830324909747295E-2</c:v>
                </c:pt>
                <c:pt idx="58">
                  <c:v>1.1131167268351387E-2</c:v>
                </c:pt>
                <c:pt idx="59">
                  <c:v>1.1432009626955479E-2</c:v>
                </c:pt>
                <c:pt idx="60">
                  <c:v>1.1432009626955479E-2</c:v>
                </c:pt>
                <c:pt idx="61">
                  <c:v>1.1632571199358207E-2</c:v>
                </c:pt>
                <c:pt idx="62">
                  <c:v>1.1933413557962298E-2</c:v>
                </c:pt>
                <c:pt idx="63">
                  <c:v>1.2133975130365026E-2</c:v>
                </c:pt>
                <c:pt idx="64">
                  <c:v>1.2334536702767754E-2</c:v>
                </c:pt>
                <c:pt idx="65">
                  <c:v>1.2434817488969118E-2</c:v>
                </c:pt>
                <c:pt idx="66">
                  <c:v>1.2434817488969118E-2</c:v>
                </c:pt>
                <c:pt idx="67">
                  <c:v>1.2635379061371846E-2</c:v>
                </c:pt>
                <c:pt idx="68">
                  <c:v>1.2635379061371846E-2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3"/>
          <c:tx>
            <c:strRef>
              <c:f>CohoByDate!$P$3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</c:numCache>
            </c:numRef>
          </c:cat>
          <c:val>
            <c:numRef>
              <c:f>CohoByDate!$P$4:$P$179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1.0028078620136381E-4</c:v>
                </c:pt>
                <c:pt idx="32">
                  <c:v>1.0028078620136381E-4</c:v>
                </c:pt>
                <c:pt idx="33">
                  <c:v>1.0028078620136381E-4</c:v>
                </c:pt>
                <c:pt idx="34">
                  <c:v>2.0056157240272763E-4</c:v>
                </c:pt>
                <c:pt idx="35">
                  <c:v>4.0112314480545525E-4</c:v>
                </c:pt>
                <c:pt idx="36">
                  <c:v>4.0112314480545525E-4</c:v>
                </c:pt>
                <c:pt idx="37">
                  <c:v>6.0168471720818293E-4</c:v>
                </c:pt>
                <c:pt idx="38">
                  <c:v>6.0168471720818293E-4</c:v>
                </c:pt>
                <c:pt idx="39">
                  <c:v>7.0196550340954672E-4</c:v>
                </c:pt>
                <c:pt idx="40">
                  <c:v>8.0224628961091051E-4</c:v>
                </c:pt>
                <c:pt idx="41">
                  <c:v>8.0224628961091051E-4</c:v>
                </c:pt>
                <c:pt idx="42">
                  <c:v>8.0224628961091051E-4</c:v>
                </c:pt>
                <c:pt idx="43">
                  <c:v>1.2033694344163659E-3</c:v>
                </c:pt>
                <c:pt idx="44">
                  <c:v>1.3036502206177298E-3</c:v>
                </c:pt>
                <c:pt idx="45">
                  <c:v>1.4039310068190937E-3</c:v>
                </c:pt>
                <c:pt idx="46">
                  <c:v>1.4039310068190937E-3</c:v>
                </c:pt>
                <c:pt idx="47">
                  <c:v>1.6044925792218212E-3</c:v>
                </c:pt>
                <c:pt idx="48">
                  <c:v>1.6044925792218212E-3</c:v>
                </c:pt>
                <c:pt idx="49">
                  <c:v>1.9053349378259127E-3</c:v>
                </c:pt>
                <c:pt idx="50">
                  <c:v>2.1058965102286405E-3</c:v>
                </c:pt>
                <c:pt idx="51">
                  <c:v>2.1058965102286405E-3</c:v>
                </c:pt>
                <c:pt idx="52">
                  <c:v>2.1058965102286405E-3</c:v>
                </c:pt>
                <c:pt idx="53">
                  <c:v>2.1058965102286405E-3</c:v>
                </c:pt>
                <c:pt idx="54">
                  <c:v>2.1058965102286405E-3</c:v>
                </c:pt>
                <c:pt idx="55">
                  <c:v>2.1058965102286405E-3</c:v>
                </c:pt>
                <c:pt idx="56">
                  <c:v>2.1058965102286405E-3</c:v>
                </c:pt>
                <c:pt idx="57">
                  <c:v>2.2061772964300044E-3</c:v>
                </c:pt>
                <c:pt idx="58">
                  <c:v>2.3064580826313683E-3</c:v>
                </c:pt>
                <c:pt idx="59">
                  <c:v>2.4067388688327322E-3</c:v>
                </c:pt>
                <c:pt idx="60">
                  <c:v>2.4067388688327322E-3</c:v>
                </c:pt>
                <c:pt idx="61">
                  <c:v>2.60730044123546E-3</c:v>
                </c:pt>
                <c:pt idx="62">
                  <c:v>2.8078620136381877E-3</c:v>
                </c:pt>
                <c:pt idx="63">
                  <c:v>2.8078620136381877E-3</c:v>
                </c:pt>
                <c:pt idx="64">
                  <c:v>3.0084235860409155E-3</c:v>
                </c:pt>
                <c:pt idx="65">
                  <c:v>3.0084235860409155E-3</c:v>
                </c:pt>
                <c:pt idx="66">
                  <c:v>3.1087043722422794E-3</c:v>
                </c:pt>
                <c:pt idx="67">
                  <c:v>3.1087043722422794E-3</c:v>
                </c:pt>
                <c:pt idx="68">
                  <c:v>3.1087043722422794E-3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4"/>
          <c:tx>
            <c:strRef>
              <c:f>CohoByDate!$Q$3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45662</c:v>
                </c:pt>
                <c:pt idx="3">
                  <c:v>45663</c:v>
                </c:pt>
                <c:pt idx="4">
                  <c:v>45672</c:v>
                </c:pt>
                <c:pt idx="5">
                  <c:v>45674</c:v>
                </c:pt>
                <c:pt idx="6">
                  <c:v>45675</c:v>
                </c:pt>
                <c:pt idx="7">
                  <c:v>45690</c:v>
                </c:pt>
                <c:pt idx="8">
                  <c:v>45713</c:v>
                </c:pt>
                <c:pt idx="9">
                  <c:v>45720</c:v>
                </c:pt>
                <c:pt idx="10">
                  <c:v>45726</c:v>
                </c:pt>
                <c:pt idx="11">
                  <c:v>45727</c:v>
                </c:pt>
                <c:pt idx="12">
                  <c:v>45729</c:v>
                </c:pt>
                <c:pt idx="13">
                  <c:v>45730</c:v>
                </c:pt>
                <c:pt idx="14">
                  <c:v>45732</c:v>
                </c:pt>
                <c:pt idx="15">
                  <c:v>45733</c:v>
                </c:pt>
                <c:pt idx="16">
                  <c:v>45736</c:v>
                </c:pt>
                <c:pt idx="17">
                  <c:v>45738</c:v>
                </c:pt>
                <c:pt idx="18">
                  <c:v>45740</c:v>
                </c:pt>
                <c:pt idx="19">
                  <c:v>45741</c:v>
                </c:pt>
                <c:pt idx="20">
                  <c:v>45742</c:v>
                </c:pt>
                <c:pt idx="21">
                  <c:v>45743</c:v>
                </c:pt>
                <c:pt idx="22">
                  <c:v>45744</c:v>
                </c:pt>
                <c:pt idx="23">
                  <c:v>45745</c:v>
                </c:pt>
                <c:pt idx="24">
                  <c:v>45746</c:v>
                </c:pt>
                <c:pt idx="25">
                  <c:v>45747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45766</c:v>
                </c:pt>
                <c:pt idx="47">
                  <c:v>45767</c:v>
                </c:pt>
                <c:pt idx="48">
                  <c:v>45767</c:v>
                </c:pt>
                <c:pt idx="49">
                  <c:v>45768</c:v>
                </c:pt>
                <c:pt idx="50">
                  <c:v>45769</c:v>
                </c:pt>
                <c:pt idx="51">
                  <c:v>45770</c:v>
                </c:pt>
                <c:pt idx="52">
                  <c:v>45770</c:v>
                </c:pt>
                <c:pt idx="53">
                  <c:v>45771</c:v>
                </c:pt>
                <c:pt idx="54">
                  <c:v>45772</c:v>
                </c:pt>
                <c:pt idx="55">
                  <c:v>45773</c:v>
                </c:pt>
                <c:pt idx="56">
                  <c:v>45773</c:v>
                </c:pt>
                <c:pt idx="57">
                  <c:v>45774</c:v>
                </c:pt>
                <c:pt idx="58">
                  <c:v>45775</c:v>
                </c:pt>
                <c:pt idx="59">
                  <c:v>45776</c:v>
                </c:pt>
                <c:pt idx="60">
                  <c:v>45776</c:v>
                </c:pt>
                <c:pt idx="61">
                  <c:v>45777</c:v>
                </c:pt>
                <c:pt idx="62">
                  <c:v>45778</c:v>
                </c:pt>
                <c:pt idx="63">
                  <c:v>45779</c:v>
                </c:pt>
                <c:pt idx="64">
                  <c:v>45780</c:v>
                </c:pt>
                <c:pt idx="65">
                  <c:v>45781</c:v>
                </c:pt>
                <c:pt idx="66">
                  <c:v>45782</c:v>
                </c:pt>
                <c:pt idx="67">
                  <c:v>45783</c:v>
                </c:pt>
                <c:pt idx="68">
                  <c:v>45784</c:v>
                </c:pt>
              </c:numCache>
            </c:numRef>
          </c:cat>
          <c:val>
            <c:numRef>
              <c:f>CohoByDate!$Q$4:$Q$179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1.0028078620136381E-4</c:v>
                </c:pt>
                <c:pt idx="36">
                  <c:v>1.0028078620136381E-4</c:v>
                </c:pt>
                <c:pt idx="37">
                  <c:v>1.0028078620136381E-4</c:v>
                </c:pt>
                <c:pt idx="38">
                  <c:v>2.0056157240272763E-4</c:v>
                </c:pt>
                <c:pt idx="39">
                  <c:v>3.0084235860409147E-4</c:v>
                </c:pt>
                <c:pt idx="40">
                  <c:v>3.0084235860409147E-4</c:v>
                </c:pt>
                <c:pt idx="41">
                  <c:v>4.0112314480545525E-4</c:v>
                </c:pt>
                <c:pt idx="42">
                  <c:v>4.0112314480545525E-4</c:v>
                </c:pt>
                <c:pt idx="43">
                  <c:v>4.0112314480545525E-4</c:v>
                </c:pt>
                <c:pt idx="44">
                  <c:v>4.0112314480545525E-4</c:v>
                </c:pt>
                <c:pt idx="45">
                  <c:v>4.0112314480545525E-4</c:v>
                </c:pt>
                <c:pt idx="46">
                  <c:v>4.0112314480545525E-4</c:v>
                </c:pt>
                <c:pt idx="47">
                  <c:v>5.0140393100681904E-4</c:v>
                </c:pt>
                <c:pt idx="48">
                  <c:v>5.0140393100681904E-4</c:v>
                </c:pt>
                <c:pt idx="49">
                  <c:v>6.0168471720818283E-4</c:v>
                </c:pt>
                <c:pt idx="50">
                  <c:v>6.0168471720818283E-4</c:v>
                </c:pt>
                <c:pt idx="51">
                  <c:v>7.0196550340954661E-4</c:v>
                </c:pt>
                <c:pt idx="52">
                  <c:v>7.0196550340954661E-4</c:v>
                </c:pt>
                <c:pt idx="53">
                  <c:v>7.0196550340954661E-4</c:v>
                </c:pt>
                <c:pt idx="54">
                  <c:v>8.022462896109104E-4</c:v>
                </c:pt>
                <c:pt idx="55">
                  <c:v>9.0252707581227418E-4</c:v>
                </c:pt>
                <c:pt idx="56">
                  <c:v>9.0252707581227418E-4</c:v>
                </c:pt>
                <c:pt idx="57">
                  <c:v>1.0028078620136381E-3</c:v>
                </c:pt>
                <c:pt idx="58">
                  <c:v>1.0028078620136381E-3</c:v>
                </c:pt>
                <c:pt idx="59">
                  <c:v>1.0028078620136381E-3</c:v>
                </c:pt>
                <c:pt idx="60">
                  <c:v>1.0028078620136381E-3</c:v>
                </c:pt>
                <c:pt idx="61">
                  <c:v>1.0028078620136381E-3</c:v>
                </c:pt>
                <c:pt idx="62">
                  <c:v>1.3036502206177295E-3</c:v>
                </c:pt>
                <c:pt idx="63">
                  <c:v>1.3036502206177295E-3</c:v>
                </c:pt>
                <c:pt idx="64">
                  <c:v>1.3036502206177295E-3</c:v>
                </c:pt>
                <c:pt idx="65">
                  <c:v>1.4039310068190934E-3</c:v>
                </c:pt>
                <c:pt idx="66">
                  <c:v>1.9053349378259127E-3</c:v>
                </c:pt>
                <c:pt idx="67">
                  <c:v>2.1058965102286405E-3</c:v>
                </c:pt>
                <c:pt idx="68">
                  <c:v>2.2061772964300044E-3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  <c:pt idx="31">
                  <c:v>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  <c:pt idx="32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  <c:pt idx="12">
                        <c:v>45777</c:v>
                      </c:pt>
                      <c:pt idx="13">
                        <c:v>45780</c:v>
                      </c:pt>
                      <c:pt idx="14">
                        <c:v>45781</c:v>
                      </c:pt>
                      <c:pt idx="15">
                        <c:v>45782</c:v>
                      </c:pt>
                      <c:pt idx="16">
                        <c:v>45783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5" t="s">
        <v>146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T1" s="105" t="s">
        <v>147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I1" s="65" t="s">
        <v>63</v>
      </c>
      <c r="AM1" s="16" t="s">
        <v>270</v>
      </c>
      <c r="AS1" s="65" t="s">
        <v>230</v>
      </c>
      <c r="AV1" s="16" t="s">
        <v>271</v>
      </c>
      <c r="BC1" s="65" t="s">
        <v>62</v>
      </c>
      <c r="BF1" s="16" t="s">
        <v>272</v>
      </c>
      <c r="BM1" s="65" t="s">
        <v>72</v>
      </c>
      <c r="BP1" s="16" t="s">
        <v>273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267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300</v>
      </c>
      <c r="C3" s="60" t="s">
        <v>301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267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302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>
        <v>93</v>
      </c>
      <c r="K4" s="4">
        <v>487</v>
      </c>
      <c r="L4" s="4">
        <v>365</v>
      </c>
      <c r="M4" s="4">
        <v>250</v>
      </c>
      <c r="N4" s="4">
        <v>102</v>
      </c>
      <c r="O4" s="4">
        <v>96</v>
      </c>
      <c r="P4" s="4">
        <v>8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7.154946914909986E-3</v>
      </c>
      <c r="Z4" s="7">
        <f t="shared" ref="Z4:AE4" si="2">K4/$D4</f>
        <v>3.746730266194799E-2</v>
      </c>
      <c r="AA4" s="7">
        <f t="shared" si="2"/>
        <v>2.8081243268195107E-2</v>
      </c>
      <c r="AB4" s="7">
        <f t="shared" si="2"/>
        <v>1.9233728265887061E-2</v>
      </c>
      <c r="AC4" s="7">
        <f t="shared" si="2"/>
        <v>7.8473611324819201E-3</v>
      </c>
      <c r="AD4" s="7">
        <f t="shared" si="2"/>
        <v>7.3857516541006307E-3</v>
      </c>
      <c r="AE4" s="7">
        <f t="shared" si="2"/>
        <v>6.1547930450838589E-4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302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208</v>
      </c>
      <c r="J5" s="4">
        <v>138</v>
      </c>
      <c r="K5" s="4">
        <v>714</v>
      </c>
      <c r="L5" s="4">
        <v>355</v>
      </c>
      <c r="M5" s="4">
        <v>216</v>
      </c>
      <c r="N5" s="4">
        <v>139</v>
      </c>
      <c r="O5" s="4">
        <v>85</v>
      </c>
      <c r="P5" s="4">
        <v>17</v>
      </c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1.04005200260013E-2</v>
      </c>
      <c r="Y5" s="7">
        <f t="shared" si="5"/>
        <v>6.9003450172508626E-3</v>
      </c>
      <c r="Z5" s="7">
        <f t="shared" ref="Z5:Z11" si="6">K5/$D5</f>
        <v>3.5701785089254465E-2</v>
      </c>
      <c r="AA5" s="7">
        <f t="shared" ref="AA5:AA11" si="7">L5/$D5</f>
        <v>1.775088754437722E-2</v>
      </c>
      <c r="AB5" s="7">
        <f t="shared" ref="AB5:AB11" si="8">M5/$D5</f>
        <v>1.080054002700135E-2</v>
      </c>
      <c r="AC5" s="7">
        <f t="shared" ref="AC5:AC11" si="9">N5/$D5</f>
        <v>6.9503475173758687E-3</v>
      </c>
      <c r="AD5" s="7">
        <f t="shared" ref="AD5:AD11" si="10">O5/$D5</f>
        <v>4.2502125106255312E-3</v>
      </c>
      <c r="AE5" s="7">
        <f t="shared" ref="AE5:AE11" si="11">P5/$D5</f>
        <v>8.5004250212510621E-4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303</v>
      </c>
      <c r="C6" s="10">
        <v>45716</v>
      </c>
      <c r="D6" s="4">
        <v>6025</v>
      </c>
      <c r="E6" s="4"/>
      <c r="F6" s="4"/>
      <c r="G6" s="4"/>
      <c r="H6" s="4"/>
      <c r="I6" s="4">
        <v>226</v>
      </c>
      <c r="J6" s="4">
        <v>10</v>
      </c>
      <c r="K6" s="4">
        <v>156</v>
      </c>
      <c r="L6" s="4">
        <v>102</v>
      </c>
      <c r="M6" s="4">
        <v>54</v>
      </c>
      <c r="N6" s="4">
        <v>20</v>
      </c>
      <c r="O6" s="4">
        <v>18</v>
      </c>
      <c r="P6" s="4">
        <v>2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3.7510373443983405E-2</v>
      </c>
      <c r="Y6" s="7">
        <f t="shared" si="5"/>
        <v>1.6597510373443983E-3</v>
      </c>
      <c r="Z6" s="7">
        <f t="shared" si="6"/>
        <v>2.5892116182572613E-2</v>
      </c>
      <c r="AA6" s="7">
        <f t="shared" si="7"/>
        <v>1.6929460580912863E-2</v>
      </c>
      <c r="AB6" s="7">
        <f t="shared" si="8"/>
        <v>8.9626556016597515E-3</v>
      </c>
      <c r="AC6" s="7">
        <f t="shared" si="9"/>
        <v>3.3195020746887966E-3</v>
      </c>
      <c r="AD6" s="7">
        <f t="shared" si="10"/>
        <v>2.9875518672199172E-3</v>
      </c>
      <c r="AE6" s="7">
        <f t="shared" si="11"/>
        <v>3.3195020746887966E-4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17830</v>
      </c>
      <c r="G13" s="22">
        <f t="shared" si="12"/>
        <v>0</v>
      </c>
      <c r="H13" s="22">
        <f t="shared" si="12"/>
        <v>0</v>
      </c>
      <c r="I13" s="22">
        <f t="shared" si="12"/>
        <v>751</v>
      </c>
      <c r="J13" s="22">
        <f t="shared" si="12"/>
        <v>241</v>
      </c>
      <c r="K13" s="22">
        <f t="shared" si="12"/>
        <v>1357</v>
      </c>
      <c r="L13" s="22">
        <f t="shared" si="12"/>
        <v>822</v>
      </c>
      <c r="M13" s="22">
        <f t="shared" si="12"/>
        <v>520</v>
      </c>
      <c r="N13" s="22">
        <f t="shared" si="12"/>
        <v>261</v>
      </c>
      <c r="O13" s="22">
        <f t="shared" si="12"/>
        <v>199</v>
      </c>
      <c r="P13" s="22">
        <f t="shared" si="12"/>
        <v>27</v>
      </c>
      <c r="Q13" s="22">
        <f t="shared" si="12"/>
        <v>0</v>
      </c>
      <c r="R13" s="22">
        <f t="shared" si="12"/>
        <v>0</v>
      </c>
      <c r="S13" s="44">
        <f>SUM(E13:R13)</f>
        <v>33028</v>
      </c>
      <c r="T13" s="64">
        <f>E4/D4</f>
        <v>0.84728419756885676</v>
      </c>
      <c r="U13" s="64">
        <f t="shared" ref="U13" si="13">F13/$D13</f>
        <v>0.45692173645635797</v>
      </c>
      <c r="V13" s="64">
        <f t="shared" ref="V13" si="14">G13/$D13</f>
        <v>0</v>
      </c>
      <c r="W13" s="64">
        <f>H13/$D13</f>
        <v>0</v>
      </c>
      <c r="X13" s="64">
        <f>I13/$D13</f>
        <v>1.9245553790169647E-2</v>
      </c>
      <c r="Y13" s="64">
        <f>J13/$D13</f>
        <v>6.1760032802009122E-3</v>
      </c>
      <c r="Z13" s="64">
        <f t="shared" ref="Z13:AD13" si="15">K13/$D13</f>
        <v>3.4775254984367794E-2</v>
      </c>
      <c r="AA13" s="64">
        <f t="shared" si="15"/>
        <v>2.1065040233714315E-2</v>
      </c>
      <c r="AB13" s="64">
        <f t="shared" si="15"/>
        <v>1.3325816206242633E-2</v>
      </c>
      <c r="AC13" s="64">
        <f t="shared" si="15"/>
        <v>6.688534672748706E-3</v>
      </c>
      <c r="AD13" s="64">
        <f t="shared" si="15"/>
        <v>5.0996873558505455E-3</v>
      </c>
      <c r="AE13" s="64">
        <f>P13/$D$13</f>
        <v>6.9191737993952126E-4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 hidden="1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76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310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312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D4/CleElumSpringChinook!$D$13</f>
        <v>0</v>
      </c>
      <c r="Q4">
        <f>E4/CleElumSpringChinook!$D$13</f>
        <v>0</v>
      </c>
      <c r="R4">
        <f>F4/CleElumSpringChinook!$D$13</f>
        <v>0</v>
      </c>
      <c r="S4">
        <f>G4/CleElumSpringChinook!$D$13</f>
        <v>0</v>
      </c>
      <c r="T4">
        <f>H4/CleElumSpringChinook!$D$13</f>
        <v>0</v>
      </c>
      <c r="U4">
        <f>I4/CleElumSpringChinook!$D$13</f>
        <v>0</v>
      </c>
      <c r="V4">
        <f>T4+U4</f>
        <v>0</v>
      </c>
      <c r="W4">
        <f>J4/CleElumSpringChinook!$D$13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P4+D5/CleElumSpringChinook!$D$13</f>
        <v>0</v>
      </c>
      <c r="Q5">
        <f>Q4+E5/CleElumSpringChinook!$D$13</f>
        <v>0</v>
      </c>
      <c r="R5">
        <f>R4+F5/CleElumSpringChinook!$D$13</f>
        <v>0</v>
      </c>
      <c r="S5">
        <f>S4+G5/CleElumSpringChinook!$D$13</f>
        <v>0</v>
      </c>
      <c r="T5">
        <f>T4+H5/CleElumSpringChinook!$D$13</f>
        <v>0</v>
      </c>
      <c r="U5">
        <f>U4+I5/CleElumSpringChinook!$D$13</f>
        <v>0</v>
      </c>
      <c r="V5">
        <f t="shared" ref="V5:V52" si="6">T5+U5</f>
        <v>0</v>
      </c>
      <c r="W5">
        <f>W4+J5/CleElumSpringChinook!$D$13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P5+D6/CleElumSpringChinook!$D$13</f>
        <v>0</v>
      </c>
      <c r="Q6">
        <f>Q5+E6/CleElumSpringChinook!$D$13</f>
        <v>0</v>
      </c>
      <c r="R6">
        <f>R5+F6/CleElumSpringChinook!$D$13</f>
        <v>0</v>
      </c>
      <c r="S6">
        <f>S5+G6/CleElumSpringChinook!$D$13</f>
        <v>0</v>
      </c>
      <c r="T6">
        <f>T5+H6/CleElumSpringChinook!$D$13</f>
        <v>0</v>
      </c>
      <c r="U6">
        <f>U5+I6/CleElumSpringChinook!$D$13</f>
        <v>0</v>
      </c>
      <c r="V6">
        <f t="shared" si="6"/>
        <v>0</v>
      </c>
      <c r="W6">
        <f>W5+J6/CleElumSpringChinook!$D$13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P6+D7/CleElumSpringChinook!$D$13</f>
        <v>0</v>
      </c>
      <c r="Q7">
        <f>Q6+E7/CleElumSpringChinook!$D$13</f>
        <v>0</v>
      </c>
      <c r="R7">
        <f>R6+F7/CleElumSpringChinook!$D$13</f>
        <v>0</v>
      </c>
      <c r="S7">
        <f>S6+G7/CleElumSpringChinook!$D$13</f>
        <v>0</v>
      </c>
      <c r="T7">
        <f>T6+H7/CleElumSpringChinook!$D$13</f>
        <v>0</v>
      </c>
      <c r="U7">
        <f>U6+I7/CleElumSpringChinook!$D$13</f>
        <v>0</v>
      </c>
      <c r="V7">
        <f t="shared" si="6"/>
        <v>0</v>
      </c>
      <c r="W7">
        <f>W6+J7/CleElumSpringChinook!$D$13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P7+D8/CleElumSpringChinook!$D$13</f>
        <v>4.151504279637128E-3</v>
      </c>
      <c r="Q8">
        <f>Q7+E8/CleElumSpringChinook!$D$13</f>
        <v>5.1253139254779358E-5</v>
      </c>
      <c r="R8">
        <f>R7+F8/CleElumSpringChinook!$D$13</f>
        <v>0</v>
      </c>
      <c r="S8">
        <f>S7+G8/CleElumSpringChinook!$D$13</f>
        <v>0</v>
      </c>
      <c r="T8">
        <f>T7+H8/CleElumSpringChinook!$D$13</f>
        <v>0</v>
      </c>
      <c r="U8">
        <f>U7+I8/CleElumSpringChinook!$D$13</f>
        <v>0</v>
      </c>
      <c r="V8">
        <f t="shared" si="6"/>
        <v>0</v>
      </c>
      <c r="W8">
        <f>W7+J8/CleElumSpringChinook!$D$13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P8+D9/CleElumSpringChinook!$D$13</f>
        <v>6.6629081031213165E-3</v>
      </c>
      <c r="Q9">
        <f>Q8+E9/CleElumSpringChinook!$D$13</f>
        <v>1.5375941776433807E-4</v>
      </c>
      <c r="R9">
        <f>R8+F9/CleElumSpringChinook!$D$13</f>
        <v>0</v>
      </c>
      <c r="S9">
        <f>S8+G9/CleElumSpringChinook!$D$13</f>
        <v>0</v>
      </c>
      <c r="T9">
        <f>T8+H9/CleElumSpringChinook!$D$13</f>
        <v>0</v>
      </c>
      <c r="U9">
        <f>U8+I9/CleElumSpringChinook!$D$13</f>
        <v>0</v>
      </c>
      <c r="V9">
        <f t="shared" si="6"/>
        <v>0</v>
      </c>
      <c r="W9">
        <f>W8+J9/CleElumSpringChinook!$D$13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P9+D10/CleElumSpringChinook!$D$13</f>
        <v>6.9960535082773823E-3</v>
      </c>
      <c r="Q10">
        <f>Q9+E10/CleElumSpringChinook!$D$13</f>
        <v>2.8189226590128645E-4</v>
      </c>
      <c r="R10">
        <f>R9+F10/CleElumSpringChinook!$D$13</f>
        <v>0</v>
      </c>
      <c r="S10">
        <f>S9+G10/CleElumSpringChinook!$D$13</f>
        <v>0</v>
      </c>
      <c r="T10">
        <f>T9+H10/CleElumSpringChinook!$D$13</f>
        <v>0</v>
      </c>
      <c r="U10">
        <f>U9+I10/CleElumSpringChinook!$D$13</f>
        <v>0</v>
      </c>
      <c r="V10">
        <f t="shared" si="6"/>
        <v>0</v>
      </c>
      <c r="W10">
        <f>W9+J10/CleElumSpringChinook!$D$13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P10+D11/CleElumSpringChinook!$D$13</f>
        <v>7.0473066475321613E-3</v>
      </c>
      <c r="Q11">
        <f>Q10+E11/CleElumSpringChinook!$D$13</f>
        <v>5.1253139254779352E-4</v>
      </c>
      <c r="R11">
        <f>R10+F11/CleElumSpringChinook!$D$13</f>
        <v>0</v>
      </c>
      <c r="S11">
        <f>S10+G11/CleElumSpringChinook!$D$13</f>
        <v>0</v>
      </c>
      <c r="T11">
        <f>T10+H11/CleElumSpringChinook!$D$13</f>
        <v>0</v>
      </c>
      <c r="U11">
        <f>U10+I11/CleElumSpringChinook!$D$13</f>
        <v>0</v>
      </c>
      <c r="V11">
        <f t="shared" si="6"/>
        <v>0</v>
      </c>
      <c r="W11">
        <f>W10+J11/CleElumSpringChinook!$D$13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P11+D12/CleElumSpringChinook!$D$13</f>
        <v>7.4060786223156165E-3</v>
      </c>
      <c r="Q12">
        <f>Q11+E12/CleElumSpringChinook!$D$13</f>
        <v>6.1503767105735218E-4</v>
      </c>
      <c r="R12">
        <f>R11+F12/CleElumSpringChinook!$D$13</f>
        <v>0</v>
      </c>
      <c r="S12">
        <f>S11+G12/CleElumSpringChinook!$D$13</f>
        <v>0</v>
      </c>
      <c r="T12">
        <f>T11+H12/CleElumSpringChinook!$D$13</f>
        <v>0</v>
      </c>
      <c r="U12">
        <f>U11+I12/CleElumSpringChinook!$D$13</f>
        <v>0</v>
      </c>
      <c r="V12">
        <f t="shared" si="6"/>
        <v>0</v>
      </c>
      <c r="W12">
        <f>W11+J12/CleElumSpringChinook!$D$13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P12+D13/CleElumSpringChinook!$D$13</f>
        <v>7.7135974578442928E-3</v>
      </c>
      <c r="Q13">
        <f>Q12+E13/CleElumSpringChinook!$D$13</f>
        <v>6.9191737993952126E-4</v>
      </c>
      <c r="R13">
        <f>R12+F13/CleElumSpringChinook!$D$13</f>
        <v>0</v>
      </c>
      <c r="S13">
        <f>S12+G13/CleElumSpringChinook!$D$13</f>
        <v>0</v>
      </c>
      <c r="T13">
        <f>T12+H13/CleElumSpringChinook!$D$13</f>
        <v>0</v>
      </c>
      <c r="U13">
        <f>U12+I13/CleElumSpringChinook!$D$13</f>
        <v>0</v>
      </c>
      <c r="V13">
        <f t="shared" si="6"/>
        <v>0</v>
      </c>
      <c r="W13">
        <f>W12+J13/CleElumSpringChinook!$D$13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P13+D14/CleElumSpringChinook!$D$13</f>
        <v>7.8929834452360209E-3</v>
      </c>
      <c r="Q14">
        <f>Q13+E14/CleElumSpringChinook!$D$13</f>
        <v>7.1754394956691095E-4</v>
      </c>
      <c r="R14">
        <f>R13+F14/CleElumSpringChinook!$D$13</f>
        <v>0</v>
      </c>
      <c r="S14">
        <f>S13+G14/CleElumSpringChinook!$D$13</f>
        <v>0</v>
      </c>
      <c r="T14">
        <f>T13+H14/CleElumSpringChinook!$D$13</f>
        <v>0</v>
      </c>
      <c r="U14">
        <f>U13+I14/CleElumSpringChinook!$D$13</f>
        <v>0</v>
      </c>
      <c r="V14">
        <f t="shared" si="6"/>
        <v>0</v>
      </c>
      <c r="W14">
        <f>W13+J14/CleElumSpringChinook!$D$13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P14+D15/CleElumSpringChinook!$D$13</f>
        <v>8.6874071036851016E-3</v>
      </c>
      <c r="Q15">
        <f>Q14+E15/CleElumSpringChinook!$D$13</f>
        <v>8.4567679770385931E-4</v>
      </c>
      <c r="R15">
        <f>R14+F15/CleElumSpringChinook!$D$13</f>
        <v>0</v>
      </c>
      <c r="S15">
        <f>S14+G15/CleElumSpringChinook!$D$13</f>
        <v>0</v>
      </c>
      <c r="T15">
        <f>T14+H15/CleElumSpringChinook!$D$13</f>
        <v>0</v>
      </c>
      <c r="U15">
        <f>U14+I15/CleElumSpringChinook!$D$13</f>
        <v>0</v>
      </c>
      <c r="V15">
        <f t="shared" si="6"/>
        <v>0</v>
      </c>
      <c r="W15">
        <f>W14+J15/CleElumSpringChinook!$D$13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P15+D16/CleElumSpringChinook!$D$13</f>
        <v>9.1743119266055051E-3</v>
      </c>
      <c r="Q16">
        <f>Q15+E16/CleElumSpringChinook!$D$13</f>
        <v>9.4818307621341797E-4</v>
      </c>
      <c r="R16">
        <f>R15+F16/CleElumSpringChinook!$D$13</f>
        <v>0</v>
      </c>
      <c r="S16">
        <f>S15+G16/CleElumSpringChinook!$D$13</f>
        <v>0</v>
      </c>
      <c r="T16">
        <f>T15+H16/CleElumSpringChinook!$D$13</f>
        <v>0</v>
      </c>
      <c r="U16">
        <f>U15+I16/CleElumSpringChinook!$D$13</f>
        <v>0</v>
      </c>
      <c r="V16">
        <f t="shared" si="6"/>
        <v>0</v>
      </c>
      <c r="W16">
        <f>W15+J16/CleElumSpringChinook!$D$13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P16+D17/CleElumSpringChinook!$D$13</f>
        <v>9.4818307621341805E-3</v>
      </c>
      <c r="Q17">
        <f>Q16+E17/CleElumSpringChinook!$D$13</f>
        <v>9.9943621546819735E-4</v>
      </c>
      <c r="R17">
        <f>R16+F17/CleElumSpringChinook!$D$13</f>
        <v>0</v>
      </c>
      <c r="S17">
        <f>S16+G17/CleElumSpringChinook!$D$13</f>
        <v>0</v>
      </c>
      <c r="T17">
        <f>T16+H17/CleElumSpringChinook!$D$13</f>
        <v>0</v>
      </c>
      <c r="U17">
        <f>U16+I17/CleElumSpringChinook!$D$13</f>
        <v>0</v>
      </c>
      <c r="V17">
        <f t="shared" si="6"/>
        <v>0</v>
      </c>
      <c r="W17">
        <f>W16+J17/CleElumSpringChinook!$D$13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P17+D18/CleElumSpringChinook!$D$13</f>
        <v>1.0276254420583261E-2</v>
      </c>
      <c r="Q18">
        <f>Q17+E18/CleElumSpringChinook!$D$13</f>
        <v>1.0763159243503664E-3</v>
      </c>
      <c r="R18">
        <f>R17+F18/CleElumSpringChinook!$D$13</f>
        <v>0</v>
      </c>
      <c r="S18">
        <f>S17+G18/CleElumSpringChinook!$D$13</f>
        <v>0</v>
      </c>
      <c r="T18">
        <f>T17+H18/CleElumSpringChinook!$D$13</f>
        <v>0</v>
      </c>
      <c r="U18">
        <f>U17+I18/CleElumSpringChinook!$D$13</f>
        <v>0</v>
      </c>
      <c r="V18">
        <f t="shared" si="6"/>
        <v>0</v>
      </c>
      <c r="W18">
        <f>W17+J18/CleElumSpringChinook!$D$13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P18+D19/CleElumSpringChinook!$D$13</f>
        <v>1.1121931218287121E-2</v>
      </c>
      <c r="Q19">
        <f>Q18+E19/CleElumSpringChinook!$D$13</f>
        <v>1.1275690636051458E-3</v>
      </c>
      <c r="R19">
        <f>R18+F19/CleElumSpringChinook!$D$13</f>
        <v>0</v>
      </c>
      <c r="S19">
        <f>S18+G19/CleElumSpringChinook!$D$13</f>
        <v>0</v>
      </c>
      <c r="T19">
        <f>T18+H19/CleElumSpringChinook!$D$13</f>
        <v>0</v>
      </c>
      <c r="U19">
        <f>U18+I19/CleElumSpringChinook!$D$13</f>
        <v>0</v>
      </c>
      <c r="V19">
        <f t="shared" si="6"/>
        <v>0</v>
      </c>
      <c r="W19">
        <f>W18+J19/CleElumSpringChinook!$D$13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P19+D20/CleElumSpringChinook!$D$13</f>
        <v>1.2608272256675723E-2</v>
      </c>
      <c r="Q20">
        <f>Q19+E20/CleElumSpringChinook!$D$13</f>
        <v>1.2557019117420943E-3</v>
      </c>
      <c r="R20">
        <f>R19+F20/CleElumSpringChinook!$D$13</f>
        <v>0</v>
      </c>
      <c r="S20">
        <f>S19+G20/CleElumSpringChinook!$D$13</f>
        <v>0</v>
      </c>
      <c r="T20">
        <f>T19+H20/CleElumSpringChinook!$D$13</f>
        <v>0</v>
      </c>
      <c r="U20">
        <f>U19+I20/CleElumSpringChinook!$D$13</f>
        <v>0</v>
      </c>
      <c r="V20">
        <f t="shared" si="6"/>
        <v>0</v>
      </c>
      <c r="W20">
        <f>W19+J20/CleElumSpringChinook!$D$13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P20+D21/CleElumSpringChinook!$D$13</f>
        <v>1.3223309927733075E-2</v>
      </c>
      <c r="Q21">
        <f>Q20+E21/CleElumSpringChinook!$D$13</f>
        <v>1.4094613295064324E-3</v>
      </c>
      <c r="R21">
        <f>R20+F21/CleElumSpringChinook!$D$13</f>
        <v>0</v>
      </c>
      <c r="S21">
        <f>S20+G21/CleElumSpringChinook!$D$13</f>
        <v>0</v>
      </c>
      <c r="T21">
        <f>T20+H21/CleElumSpringChinook!$D$13</f>
        <v>0</v>
      </c>
      <c r="U21">
        <f>U20+I21/CleElumSpringChinook!$D$13</f>
        <v>0</v>
      </c>
      <c r="V21">
        <f t="shared" si="6"/>
        <v>0</v>
      </c>
      <c r="W21">
        <f>W20+J21/CleElumSpringChinook!$D$13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P21+D22/CleElumSpringChinook!$D$13</f>
        <v>1.4068986725436935E-2</v>
      </c>
      <c r="Q22">
        <f>Q21+E22/CleElumSpringChinook!$D$13</f>
        <v>1.7169801650351085E-3</v>
      </c>
      <c r="R22">
        <f>R21+F22/CleElumSpringChinook!$D$13</f>
        <v>0</v>
      </c>
      <c r="S22">
        <f>S21+G22/CleElumSpringChinook!$D$13</f>
        <v>0</v>
      </c>
      <c r="T22">
        <f>T21+H22/CleElumSpringChinook!$D$13</f>
        <v>0</v>
      </c>
      <c r="U22">
        <f>U21+I22/CleElumSpringChinook!$D$13</f>
        <v>0</v>
      </c>
      <c r="V22">
        <f t="shared" si="6"/>
        <v>0</v>
      </c>
      <c r="W22">
        <f>W21+J22/CleElumSpringChinook!$D$13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P22+D23/CleElumSpringChinook!$D$13</f>
        <v>1.4299625852083442E-2</v>
      </c>
      <c r="Q23">
        <f>Q22+E23/CleElumSpringChinook!$D$13</f>
        <v>1.7682333042898879E-3</v>
      </c>
      <c r="R23">
        <f>R22+F23/CleElumSpringChinook!$D$13</f>
        <v>0</v>
      </c>
      <c r="S23">
        <f>S22+G23/CleElumSpringChinook!$D$13</f>
        <v>0</v>
      </c>
      <c r="T23">
        <f>T22+H23/CleElumSpringChinook!$D$13</f>
        <v>0</v>
      </c>
      <c r="U23">
        <f>U22+I23/CleElumSpringChinook!$D$13</f>
        <v>0</v>
      </c>
      <c r="V23">
        <f t="shared" si="6"/>
        <v>0</v>
      </c>
      <c r="W23">
        <f>W22+J23/CleElumSpringChinook!$D$13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P23+D24/CleElumSpringChinook!$D$13</f>
        <v>1.4504638409102559E-2</v>
      </c>
      <c r="Q24">
        <f>Q23+E24/CleElumSpringChinook!$D$13</f>
        <v>2.2295115575829022E-3</v>
      </c>
      <c r="R24">
        <f>R23+F24/CleElumSpringChinook!$D$13</f>
        <v>0</v>
      </c>
      <c r="S24">
        <f>S23+G24/CleElumSpringChinook!$D$13</f>
        <v>0</v>
      </c>
      <c r="T24">
        <f>T23+H24/CleElumSpringChinook!$D$13</f>
        <v>0</v>
      </c>
      <c r="U24">
        <f>U23+I24/CleElumSpringChinook!$D$13</f>
        <v>0</v>
      </c>
      <c r="V24">
        <f t="shared" si="6"/>
        <v>0</v>
      </c>
      <c r="W24">
        <f>W23+J24/CleElumSpringChinook!$D$13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P24+D25/CleElumSpringChinook!$D$13</f>
        <v>1.4658397826866898E-2</v>
      </c>
      <c r="Q25">
        <f>Q24+E25/CleElumSpringChinook!$D$13</f>
        <v>2.8958023678950337E-3</v>
      </c>
      <c r="R25">
        <f>R24+F25/CleElumSpringChinook!$D$13</f>
        <v>0</v>
      </c>
      <c r="S25">
        <f>S24+G25/CleElumSpringChinook!$D$13</f>
        <v>0</v>
      </c>
      <c r="T25">
        <f>T24+H25/CleElumSpringChinook!$D$13</f>
        <v>0</v>
      </c>
      <c r="U25">
        <f>U24+I25/CleElumSpringChinook!$D$13</f>
        <v>0</v>
      </c>
      <c r="V25">
        <f t="shared" si="6"/>
        <v>0</v>
      </c>
      <c r="W25">
        <f>W24+J25/CleElumSpringChinook!$D$13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P25+D26/CleElumSpringChinook!$D$13</f>
        <v>1.5017169801650354E-2</v>
      </c>
      <c r="Q26">
        <f>Q25+E26/CleElumSpringChinook!$D$13</f>
        <v>3.433960330070217E-3</v>
      </c>
      <c r="R26">
        <f>R25+F26/CleElumSpringChinook!$D$13</f>
        <v>0</v>
      </c>
      <c r="S26">
        <f>S25+G26/CleElumSpringChinook!$D$13</f>
        <v>0</v>
      </c>
      <c r="T26">
        <f>T25+H26/CleElumSpringChinook!$D$13</f>
        <v>0</v>
      </c>
      <c r="U26">
        <f>U25+I26/CleElumSpringChinook!$D$13</f>
        <v>0</v>
      </c>
      <c r="V26">
        <f t="shared" si="6"/>
        <v>0</v>
      </c>
      <c r="W26">
        <f>W25+J26/CleElumSpringChinook!$D$13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P26+D27/CleElumSpringChinook!$D$13</f>
        <v>1.5478448054943368E-2</v>
      </c>
      <c r="Q27">
        <f>Q26+E27/CleElumSpringChinook!$D$13</f>
        <v>4.1771308492645175E-3</v>
      </c>
      <c r="R27">
        <f>R26+F27/CleElumSpringChinook!$D$13</f>
        <v>0</v>
      </c>
      <c r="S27">
        <f>S26+G27/CleElumSpringChinook!$D$13</f>
        <v>0</v>
      </c>
      <c r="T27">
        <f>T26+H27/CleElumSpringChinook!$D$13</f>
        <v>0</v>
      </c>
      <c r="U27">
        <f>U26+I27/CleElumSpringChinook!$D$13</f>
        <v>0</v>
      </c>
      <c r="V27">
        <f t="shared" si="6"/>
        <v>0</v>
      </c>
      <c r="W27">
        <f>W26+J27/CleElumSpringChinook!$D$13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74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P27+D28/CleElumSpringChinook!$D$13</f>
        <v>1.6016606017118552E-2</v>
      </c>
      <c r="Q28">
        <f>Q27+E28/CleElumSpringChinook!$D$13</f>
        <v>6.0734970016913534E-3</v>
      </c>
      <c r="R28">
        <f>R27+F28/CleElumSpringChinook!$D$13</f>
        <v>0</v>
      </c>
      <c r="S28">
        <f>S27+G28/CleElumSpringChinook!$D$13</f>
        <v>0</v>
      </c>
      <c r="T28">
        <f>T27+H28/CleElumSpringChinook!$D$13</f>
        <v>0</v>
      </c>
      <c r="U28">
        <f>U27+I28/CleElumSpringChinook!$D$13</f>
        <v>0</v>
      </c>
      <c r="V28">
        <f t="shared" si="6"/>
        <v>0</v>
      </c>
      <c r="W28">
        <f>W27+J28/CleElumSpringChinook!$D$13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68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P28+D29/CleElumSpringChinook!$D$13</f>
        <v>1.6529137409666345E-2</v>
      </c>
      <c r="Q29">
        <f>Q28+E29/CleElumSpringChinook!$D$13</f>
        <v>7.8161037363538508E-3</v>
      </c>
      <c r="R29">
        <f>R28+F29/CleElumSpringChinook!$D$13</f>
        <v>5.1253139254779358E-5</v>
      </c>
      <c r="S29">
        <f>S28+G29/CleElumSpringChinook!$D$13</f>
        <v>0</v>
      </c>
      <c r="T29">
        <f>T28+H29/CleElumSpringChinook!$D$13</f>
        <v>0</v>
      </c>
      <c r="U29">
        <f>U28+I29/CleElumSpringChinook!$D$13</f>
        <v>0</v>
      </c>
      <c r="V29">
        <f t="shared" si="6"/>
        <v>0</v>
      </c>
      <c r="W29">
        <f>W28+J29/CleElumSpringChinook!$D$13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P29+D30/CleElumSpringChinook!$D$13</f>
        <v>1.6708523397058073E-2</v>
      </c>
      <c r="Q30">
        <f>Q29+E30/CleElumSpringChinook!$D$13</f>
        <v>9.2255650658602823E-3</v>
      </c>
      <c r="R30">
        <f>R29+F30/CleElumSpringChinook!$D$13</f>
        <v>5.1253139254779358E-5</v>
      </c>
      <c r="S30">
        <f>S29+G30/CleElumSpringChinook!$D$13</f>
        <v>0</v>
      </c>
      <c r="T30">
        <f>T29+H30/CleElumSpringChinook!$D$13</f>
        <v>0</v>
      </c>
      <c r="U30">
        <f>U29+I30/CleElumSpringChinook!$D$13</f>
        <v>0</v>
      </c>
      <c r="V30">
        <f t="shared" si="6"/>
        <v>0</v>
      </c>
      <c r="W30">
        <f>W29+J30/CleElumSpringChinook!$D$13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P30+D31/CleElumSpringChinook!$D$13</f>
        <v>1.686228281482241E-2</v>
      </c>
      <c r="Q31">
        <f>Q30+E31/CleElumSpringChinook!$D$13</f>
        <v>1.0045615293936752E-2</v>
      </c>
      <c r="R31">
        <f>R30+F31/CleElumSpringChinook!$D$13</f>
        <v>5.1253139254779358E-5</v>
      </c>
      <c r="S31">
        <f>S30+G31/CleElumSpringChinook!$D$13</f>
        <v>0</v>
      </c>
      <c r="T31">
        <f>T30+H31/CleElumSpringChinook!$D$13</f>
        <v>0</v>
      </c>
      <c r="U31">
        <f>U30+I31/CleElumSpringChinook!$D$13</f>
        <v>0</v>
      </c>
      <c r="V31">
        <f t="shared" si="6"/>
        <v>0</v>
      </c>
      <c r="W31">
        <f>W30+J31/CleElumSpringChinook!$D$13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P31+D32/CleElumSpringChinook!$D$13</f>
        <v>1.7297934498488033E-2</v>
      </c>
      <c r="Q32">
        <f>Q31+E32/CleElumSpringChinook!$D$13</f>
        <v>1.0276254420583259E-2</v>
      </c>
      <c r="R32">
        <f>R31+F32/CleElumSpringChinook!$D$13</f>
        <v>5.1253139254779358E-5</v>
      </c>
      <c r="S32">
        <f>S31+G32/CleElumSpringChinook!$D$13</f>
        <v>0</v>
      </c>
      <c r="T32">
        <f>T31+H32/CleElumSpringChinook!$D$13</f>
        <v>0</v>
      </c>
      <c r="U32">
        <f>U31+I32/CleElumSpringChinook!$D$13</f>
        <v>0</v>
      </c>
      <c r="V32">
        <f t="shared" si="6"/>
        <v>0</v>
      </c>
      <c r="W32">
        <f>W31+J32/CleElumSpringChinook!$D$13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P32+D33/CleElumSpringChinook!$D$13</f>
        <v>1.7759212751781047E-2</v>
      </c>
      <c r="Q33">
        <f>Q32+E33/CleElumSpringChinook!$D$13</f>
        <v>1.0430013838347598E-2</v>
      </c>
      <c r="R33">
        <f>R32+F33/CleElumSpringChinook!$D$13</f>
        <v>7.6879708882169036E-5</v>
      </c>
      <c r="S33">
        <f>S32+G33/CleElumSpringChinook!$D$13</f>
        <v>0</v>
      </c>
      <c r="T33">
        <f>T32+H33/CleElumSpringChinook!$D$13</f>
        <v>0</v>
      </c>
      <c r="U33">
        <f>U32+I33/CleElumSpringChinook!$D$13</f>
        <v>0</v>
      </c>
      <c r="V33">
        <f t="shared" si="6"/>
        <v>0</v>
      </c>
      <c r="W33">
        <f>W32+J33/CleElumSpringChinook!$D$13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P33+D34/CleElumSpringChinook!$D$13</f>
        <v>1.8246117574701452E-2</v>
      </c>
      <c r="Q34">
        <f>Q33+E34/CleElumSpringChinook!$D$13</f>
        <v>1.0506893547229766E-2</v>
      </c>
      <c r="R34">
        <f>R33+F34/CleElumSpringChinook!$D$13</f>
        <v>1.2813284813694841E-4</v>
      </c>
      <c r="S34">
        <f>S33+G34/CleElumSpringChinook!$D$13</f>
        <v>0</v>
      </c>
      <c r="T34">
        <f>T33+H34/CleElumSpringChinook!$D$13</f>
        <v>0</v>
      </c>
      <c r="U34">
        <f>U33+I34/CleElumSpringChinook!$D$13</f>
        <v>0</v>
      </c>
      <c r="V34">
        <f t="shared" si="6"/>
        <v>0</v>
      </c>
      <c r="W34">
        <f>W33+J34/CleElumSpringChinook!$D$13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P34+D35/CleElumSpringChinook!$D$13</f>
        <v>1.8399876992465789E-2</v>
      </c>
      <c r="Q35">
        <f>Q34+E35/CleElumSpringChinook!$D$13</f>
        <v>1.0532520116857156E-2</v>
      </c>
      <c r="R35">
        <f>R34+F35/CleElumSpringChinook!$D$13</f>
        <v>1.7938598739172777E-4</v>
      </c>
      <c r="S35">
        <f>S34+G35/CleElumSpringChinook!$D$13</f>
        <v>0</v>
      </c>
      <c r="T35">
        <f>T34+H35/CleElumSpringChinook!$D$13</f>
        <v>0</v>
      </c>
      <c r="U35">
        <f>U34+I35/CleElumSpringChinook!$D$13</f>
        <v>0</v>
      </c>
      <c r="V35">
        <f t="shared" si="6"/>
        <v>0</v>
      </c>
      <c r="W35">
        <f>W34+J35/CleElumSpringChinook!$D$13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P35+D36/CleElumSpringChinook!$D$13</f>
        <v>1.8733022397621854E-2</v>
      </c>
      <c r="Q36">
        <f>Q35+E36/CleElumSpringChinook!$D$13</f>
        <v>1.0558146686484545E-2</v>
      </c>
      <c r="R36">
        <f>R35+F36/CleElumSpringChinook!$D$13</f>
        <v>2.3063912664650712E-4</v>
      </c>
      <c r="S36">
        <f>S35+G36/CleElumSpringChinook!$D$13</f>
        <v>0</v>
      </c>
      <c r="T36">
        <f>T35+H36/CleElumSpringChinook!$D$13</f>
        <v>0</v>
      </c>
      <c r="U36">
        <f>U35+I36/CleElumSpringChinook!$D$13</f>
        <v>0</v>
      </c>
      <c r="V36">
        <f t="shared" si="6"/>
        <v>0</v>
      </c>
      <c r="W36">
        <f>W35+J36/CleElumSpringChinook!$D$13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P36+D37/CleElumSpringChinook!$D$13</f>
        <v>1.8861155245758803E-2</v>
      </c>
      <c r="Q37">
        <f>Q36+E37/CleElumSpringChinook!$D$13</f>
        <v>1.0558146686484545E-2</v>
      </c>
      <c r="R37">
        <f>R36+F37/CleElumSpringChinook!$D$13</f>
        <v>3.0751883552867615E-4</v>
      </c>
      <c r="S37">
        <f>S36+G37/CleElumSpringChinook!$D$13</f>
        <v>0</v>
      </c>
      <c r="T37">
        <f>T36+H37/CleElumSpringChinook!$D$13</f>
        <v>0</v>
      </c>
      <c r="U37">
        <f>U36+I37/CleElumSpringChinook!$D$13</f>
        <v>0</v>
      </c>
      <c r="V37">
        <f t="shared" si="6"/>
        <v>0</v>
      </c>
      <c r="W37">
        <f>W36+J37/CleElumSpringChinook!$D$13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P37+D38/CleElumSpringChinook!$D$13</f>
        <v>1.8861155245758803E-2</v>
      </c>
      <c r="Q38">
        <f>Q37+E38/CleElumSpringChinook!$D$13</f>
        <v>1.0583773256111935E-2</v>
      </c>
      <c r="R38">
        <f>R37+F38/CleElumSpringChinook!$D$13</f>
        <v>3.3314540515606584E-4</v>
      </c>
      <c r="S38">
        <f>S37+G38/CleElumSpringChinook!$D$13</f>
        <v>0</v>
      </c>
      <c r="T38">
        <f>T37+H38/CleElumSpringChinook!$D$13</f>
        <v>0</v>
      </c>
      <c r="U38">
        <f>U37+I38/CleElumSpringChinook!$D$13</f>
        <v>0</v>
      </c>
      <c r="V38">
        <f t="shared" si="6"/>
        <v>0</v>
      </c>
      <c r="W38">
        <f>W37+J38/CleElumSpringChinook!$D$13</f>
        <v>0</v>
      </c>
    </row>
    <row r="39" spans="1:23">
      <c r="A39" s="10">
        <v>45748</v>
      </c>
      <c r="C39">
        <v>3</v>
      </c>
      <c r="F39">
        <v>3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P38+D39/CleElumSpringChinook!$D$13</f>
        <v>1.8861155245758803E-2</v>
      </c>
      <c r="Q39">
        <f>Q38+E39/CleElumSpringChinook!$D$13</f>
        <v>1.0583773256111935E-2</v>
      </c>
      <c r="R39">
        <f>R38+F39/CleElumSpringChinook!$D$13</f>
        <v>4.1002511403823486E-4</v>
      </c>
      <c r="S39">
        <f>S38+G39/CleElumSpringChinook!$D$13</f>
        <v>0</v>
      </c>
      <c r="T39">
        <f>T38+H39/CleElumSpringChinook!$D$13</f>
        <v>0</v>
      </c>
      <c r="U39">
        <f>U38+I39/CleElumSpringChinook!$D$13</f>
        <v>0</v>
      </c>
      <c r="V39">
        <f t="shared" si="6"/>
        <v>0</v>
      </c>
      <c r="W39">
        <f>W38+J39/CleElumSpringChinook!$D$13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P39+D40/CleElumSpringChinook!$D$13</f>
        <v>1.8861155245758803E-2</v>
      </c>
      <c r="Q40">
        <f>Q39+E40/CleElumSpringChinook!$D$13</f>
        <v>1.0711906104248884E-2</v>
      </c>
      <c r="R40">
        <f>R39+F40/CleElumSpringChinook!$D$13</f>
        <v>4.8690482292040388E-4</v>
      </c>
      <c r="S40">
        <f>S39+G40/CleElumSpringChinook!$D$13</f>
        <v>2.5626569627389679E-5</v>
      </c>
      <c r="T40">
        <f>T39+H40/CleElumSpringChinook!$D$13</f>
        <v>0</v>
      </c>
      <c r="U40">
        <f>U39+I40/CleElumSpringChinook!$D$13</f>
        <v>0</v>
      </c>
      <c r="V40">
        <f t="shared" si="6"/>
        <v>0</v>
      </c>
      <c r="W40">
        <f>W39+J40/CleElumSpringChinook!$D$13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P40+D41/CleElumSpringChinook!$D$13</f>
        <v>1.8861155245758803E-2</v>
      </c>
      <c r="Q41">
        <f>Q40+E41/CleElumSpringChinook!$D$13</f>
        <v>1.0840038952385833E-2</v>
      </c>
      <c r="R41">
        <f>R40+F41/CleElumSpringChinook!$D$13</f>
        <v>6.9191737993952126E-4</v>
      </c>
      <c r="S41">
        <f>S40+G41/CleElumSpringChinook!$D$13</f>
        <v>2.5626569627389679E-5</v>
      </c>
      <c r="T41">
        <f>T40+H41/CleElumSpringChinook!$D$13</f>
        <v>0</v>
      </c>
      <c r="U41">
        <f>U40+I41/CleElumSpringChinook!$D$13</f>
        <v>0</v>
      </c>
      <c r="V41">
        <f t="shared" si="6"/>
        <v>0</v>
      </c>
      <c r="W41">
        <f>W40+J41/CleElumSpringChinook!$D$13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P41+D42/CleElumSpringChinook!$D$13</f>
        <v>1.8938034954640973E-2</v>
      </c>
      <c r="Q42">
        <f>Q41+E42/CleElumSpringChinook!$D$13</f>
        <v>1.0993798370150172E-2</v>
      </c>
      <c r="R42">
        <f>R41+F42/CleElumSpringChinook!$D$13</f>
        <v>1.025062785095587E-3</v>
      </c>
      <c r="S42">
        <f>S41+G42/CleElumSpringChinook!$D$13</f>
        <v>2.5626569627389679E-5</v>
      </c>
      <c r="T42">
        <f>T41+H42/CleElumSpringChinook!$D$13</f>
        <v>0</v>
      </c>
      <c r="U42">
        <f>U41+I42/CleElumSpringChinook!$D$13</f>
        <v>0</v>
      </c>
      <c r="V42">
        <f t="shared" si="6"/>
        <v>0</v>
      </c>
      <c r="W42">
        <f>W41+J42/CleElumSpringChinook!$D$13</f>
        <v>0</v>
      </c>
    </row>
    <row r="43" spans="1:23">
      <c r="A43" s="10">
        <v>45752</v>
      </c>
      <c r="D43">
        <v>3</v>
      </c>
      <c r="E43">
        <v>6</v>
      </c>
      <c r="F43">
        <v>15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P42+D43/CleElumSpringChinook!$D$13</f>
        <v>1.9014914663523143E-2</v>
      </c>
      <c r="Q43">
        <f>Q42+E43/CleElumSpringChinook!$D$13</f>
        <v>1.114755778791451E-2</v>
      </c>
      <c r="R43">
        <f>R42+F43/CleElumSpringChinook!$D$13</f>
        <v>1.4094613295064322E-3</v>
      </c>
      <c r="S43">
        <f>S42+G43/CleElumSpringChinook!$D$13</f>
        <v>5.1253139254779358E-5</v>
      </c>
      <c r="T43">
        <f>T42+H43/CleElumSpringChinook!$D$13</f>
        <v>0</v>
      </c>
      <c r="U43">
        <f>U42+I43/CleElumSpringChinook!$D$13</f>
        <v>0</v>
      </c>
      <c r="V43">
        <f t="shared" si="6"/>
        <v>0</v>
      </c>
      <c r="W43">
        <f>W42+J43/CleElumSpringChinook!$D$13</f>
        <v>0</v>
      </c>
    </row>
    <row r="44" spans="1:23">
      <c r="A44" s="10">
        <v>45753</v>
      </c>
      <c r="E44">
        <v>12</v>
      </c>
      <c r="F44">
        <v>17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P43+D44/CleElumSpringChinook!$D$13</f>
        <v>1.9014914663523143E-2</v>
      </c>
      <c r="Q44">
        <f>Q43+E44/CleElumSpringChinook!$D$13</f>
        <v>1.1455076623443186E-2</v>
      </c>
      <c r="R44">
        <f>R43+F44/CleElumSpringChinook!$D$13</f>
        <v>1.8451130131720568E-3</v>
      </c>
      <c r="S44">
        <f>S43+G44/CleElumSpringChinook!$D$13</f>
        <v>7.6879708882169036E-5</v>
      </c>
      <c r="T44">
        <f>T43+H44/CleElumSpringChinook!$D$13</f>
        <v>0</v>
      </c>
      <c r="U44">
        <f>U43+I44/CleElumSpringChinook!$D$13</f>
        <v>0</v>
      </c>
      <c r="V44">
        <f t="shared" si="6"/>
        <v>0</v>
      </c>
      <c r="W44">
        <f>W43+J44/CleElumSpringChinook!$D$13</f>
        <v>0</v>
      </c>
    </row>
    <row r="45" spans="1:23">
      <c r="A45" s="10">
        <v>45754</v>
      </c>
      <c r="E45">
        <v>6</v>
      </c>
      <c r="F45">
        <v>20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P44+D45/CleElumSpringChinook!$D$13</f>
        <v>1.9014914663523143E-2</v>
      </c>
      <c r="Q45">
        <f>Q44+E45/CleElumSpringChinook!$D$13</f>
        <v>1.1608836041207524E-2</v>
      </c>
      <c r="R45">
        <f>R44+F45/CleElumSpringChinook!$D$13</f>
        <v>2.3576444057198504E-3</v>
      </c>
      <c r="S45">
        <f>S44+G45/CleElumSpringChinook!$D$13</f>
        <v>1.2813284813694841E-4</v>
      </c>
      <c r="T45">
        <f>T44+H45/CleElumSpringChinook!$D$13</f>
        <v>0</v>
      </c>
      <c r="U45">
        <f>U44+I45/CleElumSpringChinook!$D$13</f>
        <v>0</v>
      </c>
      <c r="V45">
        <f t="shared" si="6"/>
        <v>0</v>
      </c>
      <c r="W45">
        <f>W44+J45/CleElumSpringChinook!$D$13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P45+D46/CleElumSpringChinook!$D$13</f>
        <v>1.9014914663523143E-2</v>
      </c>
      <c r="Q46">
        <f>Q45+E46/CleElumSpringChinook!$D$13</f>
        <v>1.2044487724873149E-2</v>
      </c>
      <c r="R46">
        <f>R45+F46/CleElumSpringChinook!$D$13</f>
        <v>3.4083337604428271E-3</v>
      </c>
      <c r="S46">
        <f>S45+G46/CleElumSpringChinook!$D$13</f>
        <v>1.7938598739172777E-4</v>
      </c>
      <c r="T46">
        <f>T45+H46/CleElumSpringChinook!$D$13</f>
        <v>2.5626569627389679E-5</v>
      </c>
      <c r="U46">
        <f>U45+I46/CleElumSpringChinook!$D$13</f>
        <v>0</v>
      </c>
      <c r="V46">
        <f t="shared" si="6"/>
        <v>2.5626569627389679E-5</v>
      </c>
      <c r="W46">
        <f>W45+J46/CleElumSpringChinook!$D$13</f>
        <v>0</v>
      </c>
    </row>
    <row r="47" spans="1:23">
      <c r="A47" s="10">
        <v>45756</v>
      </c>
      <c r="E47">
        <v>20</v>
      </c>
      <c r="F47">
        <v>52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P46+D47/CleElumSpringChinook!$D$13</f>
        <v>1.9014914663523143E-2</v>
      </c>
      <c r="Q47">
        <f>Q46+E47/CleElumSpringChinook!$D$13</f>
        <v>1.2557019117420942E-2</v>
      </c>
      <c r="R47">
        <f>R46+F47/CleElumSpringChinook!$D$13</f>
        <v>4.7409153810670903E-3</v>
      </c>
      <c r="S47">
        <f>S46+G47/CleElumSpringChinook!$D$13</f>
        <v>2.3063912664650712E-4</v>
      </c>
      <c r="T47">
        <f>T46+H47/CleElumSpringChinook!$D$13</f>
        <v>5.1253139254779358E-5</v>
      </c>
      <c r="U47">
        <f>U46+I47/CleElumSpringChinook!$D$13</f>
        <v>0</v>
      </c>
      <c r="V47">
        <f t="shared" si="6"/>
        <v>5.1253139254779358E-5</v>
      </c>
      <c r="W47">
        <f>W46+J47/CleElumSpringChinook!$D$13</f>
        <v>0</v>
      </c>
    </row>
    <row r="48" spans="1:23">
      <c r="A48" s="10">
        <v>45757</v>
      </c>
      <c r="E48">
        <v>29</v>
      </c>
      <c r="F48">
        <v>26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P47+D48/CleElumSpringChinook!$D$13</f>
        <v>1.9014914663523143E-2</v>
      </c>
      <c r="Q48">
        <f>Q47+E48/CleElumSpringChinook!$D$13</f>
        <v>1.3300189636615242E-2</v>
      </c>
      <c r="R48">
        <f>R47+F48/CleElumSpringChinook!$D$13</f>
        <v>5.4072061913792218E-3</v>
      </c>
      <c r="S48">
        <f>S47+G48/CleElumSpringChinook!$D$13</f>
        <v>2.5626569627389682E-4</v>
      </c>
      <c r="T48">
        <f>T47+H48/CleElumSpringChinook!$D$13</f>
        <v>5.1253139254779358E-5</v>
      </c>
      <c r="U48">
        <f>U47+I48/CleElumSpringChinook!$D$13</f>
        <v>2.5626569627389679E-5</v>
      </c>
      <c r="V48">
        <f t="shared" si="6"/>
        <v>7.6879708882169036E-5</v>
      </c>
      <c r="W48">
        <f>W47+J48/CleElumSpringChinook!$D$13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P48+D49/CleElumSpringChinook!$D$13</f>
        <v>1.9014914663523143E-2</v>
      </c>
      <c r="Q49">
        <f>Q48+E49/CleElumSpringChinook!$D$13</f>
        <v>1.3556455332889138E-2</v>
      </c>
      <c r="R49">
        <f>R48+F49/CleElumSpringChinook!$D$13</f>
        <v>6.0734970016913534E-3</v>
      </c>
      <c r="S49">
        <f>S48+G49/CleElumSpringChinook!$D$13</f>
        <v>3.075188355286762E-4</v>
      </c>
      <c r="T49">
        <f>T48+H49/CleElumSpringChinook!$D$13</f>
        <v>5.1253139254779358E-5</v>
      </c>
      <c r="U49">
        <f>U48+I49/CleElumSpringChinook!$D$13</f>
        <v>2.5626569627389679E-5</v>
      </c>
      <c r="V49">
        <f t="shared" si="6"/>
        <v>7.6879708882169036E-5</v>
      </c>
      <c r="W49">
        <f>W48+J49/CleElumSpringChinook!$D$13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P49+D50/CleElumSpringChinook!$D$13</f>
        <v>1.9040541233150535E-2</v>
      </c>
      <c r="Q50">
        <f>Q49+E50/CleElumSpringChinook!$D$13</f>
        <v>1.3684588181026087E-2</v>
      </c>
      <c r="R50">
        <f>R49+F50/CleElumSpringChinook!$D$13</f>
        <v>6.6629081031213157E-3</v>
      </c>
      <c r="S50">
        <f>S49+G50/CleElumSpringChinook!$D$13</f>
        <v>3.5877197478345558E-4</v>
      </c>
      <c r="T50">
        <f>T49+H50/CleElumSpringChinook!$D$13</f>
        <v>1.0250627850955872E-4</v>
      </c>
      <c r="U50">
        <f>U49+I50/CleElumSpringChinook!$D$13</f>
        <v>5.1253139254779358E-5</v>
      </c>
      <c r="V50">
        <f t="shared" si="6"/>
        <v>1.5375941776433807E-4</v>
      </c>
      <c r="W50">
        <f>W49+J50/CleElumSpringChinook!$D$13</f>
        <v>0</v>
      </c>
    </row>
    <row r="51" spans="1:23">
      <c r="A51" s="10">
        <v>45760</v>
      </c>
      <c r="D51">
        <v>1</v>
      </c>
      <c r="E51">
        <v>6</v>
      </c>
      <c r="F51">
        <v>14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P50+D51/CleElumSpringChinook!$D$13</f>
        <v>1.9066167802777926E-2</v>
      </c>
      <c r="Q51">
        <f>Q50+E51/CleElumSpringChinook!$D$13</f>
        <v>1.3838347598790426E-2</v>
      </c>
      <c r="R51">
        <f>R50+F51/CleElumSpringChinook!$D$13</f>
        <v>7.0216800779047709E-3</v>
      </c>
      <c r="S51">
        <f>S50+G51/CleElumSpringChinook!$D$13</f>
        <v>4.612782532930143E-4</v>
      </c>
      <c r="T51">
        <f>T50+H51/CleElumSpringChinook!$D$13</f>
        <v>1.2813284813694841E-4</v>
      </c>
      <c r="U51">
        <f>U50+I51/CleElumSpringChinook!$D$13</f>
        <v>7.6879708882169036E-5</v>
      </c>
      <c r="V51">
        <f t="shared" si="6"/>
        <v>2.0501255701911743E-4</v>
      </c>
      <c r="W51">
        <f>W50+J51/CleElumSpringChinook!$D$13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P51+D52/CleElumSpringChinook!$D$13</f>
        <v>1.9066167802777926E-2</v>
      </c>
      <c r="Q52">
        <f>Q51+E52/CleElumSpringChinook!$D$13</f>
        <v>1.4145866434319102E-2</v>
      </c>
      <c r="R52">
        <f>R51+F52/CleElumSpringChinook!$D$13</f>
        <v>7.3291989134334472E-3</v>
      </c>
      <c r="S52">
        <f>S51+G52/CleElumSpringChinook!$D$13</f>
        <v>6.150376710573524E-4</v>
      </c>
      <c r="T52">
        <f>T51+H52/CleElumSpringChinook!$D$13</f>
        <v>1.7938598739172777E-4</v>
      </c>
      <c r="U52">
        <f>U51+I52/CleElumSpringChinook!$D$13</f>
        <v>1.2813284813694841E-4</v>
      </c>
      <c r="V52">
        <f t="shared" si="6"/>
        <v>3.075188355286762E-4</v>
      </c>
      <c r="W52">
        <f>W51+J52/CleElumSpringChinook!$D$13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8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P52+D53/CleElumSpringChinook!$D$13</f>
        <v>1.9117420942032705E-2</v>
      </c>
      <c r="Q53">
        <f>Q52+E53/CleElumSpringChinook!$D$13</f>
        <v>1.504279637127774E-2</v>
      </c>
      <c r="R53">
        <f>R52+F53/CleElumSpringChinook!$D$13</f>
        <v>7.8673568756086297E-3</v>
      </c>
      <c r="S53">
        <f>S52+G53/CleElumSpringChinook!$D$13</f>
        <v>8.2005022807646983E-4</v>
      </c>
      <c r="T53">
        <f>T52+H53/CleElumSpringChinook!$D$13</f>
        <v>2.0501255701911743E-4</v>
      </c>
      <c r="U53">
        <f>U52+I53/CleElumSpringChinook!$D$13</f>
        <v>1.7938598739172777E-4</v>
      </c>
      <c r="V53">
        <f t="shared" ref="V53" si="11">T53+U53</f>
        <v>3.8439854441084517E-4</v>
      </c>
      <c r="W53">
        <f>W52+J53/CleElumSpringChinook!$D$13</f>
        <v>0</v>
      </c>
    </row>
    <row r="54" spans="1:23">
      <c r="A54" s="10">
        <v>45763</v>
      </c>
      <c r="D54">
        <v>1</v>
      </c>
      <c r="E54">
        <v>41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P53+D54/CleElumSpringChinook!$D$13</f>
        <v>1.9143047511660096E-2</v>
      </c>
      <c r="Q54">
        <f>Q53+E54/CleElumSpringChinook!$D$13</f>
        <v>1.6093485726000716E-2</v>
      </c>
      <c r="R54">
        <f>R53+F54/CleElumSpringChinook!$D$13</f>
        <v>8.2773819896468648E-3</v>
      </c>
      <c r="S54">
        <f>S53+G54/CleElumSpringChinook!$D$13</f>
        <v>1.0250627850955873E-3</v>
      </c>
      <c r="T54">
        <f>T53+H54/CleElumSpringChinook!$D$13</f>
        <v>2.5626569627389682E-4</v>
      </c>
      <c r="U54">
        <f>U53+I54/CleElumSpringChinook!$D$13</f>
        <v>2.5626569627389682E-4</v>
      </c>
      <c r="V54">
        <f t="shared" ref="V54:V55" si="13">T54+U54</f>
        <v>5.1253139254779363E-4</v>
      </c>
      <c r="W54">
        <f>W53+J54/CleElumSpringChinook!$D$13</f>
        <v>0</v>
      </c>
    </row>
    <row r="55" spans="1:23">
      <c r="A55" s="10">
        <v>45764</v>
      </c>
      <c r="E55">
        <v>37</v>
      </c>
      <c r="F55">
        <v>21</v>
      </c>
      <c r="G55">
        <v>9</v>
      </c>
      <c r="H55">
        <v>3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P54+D55/CleElumSpringChinook!$D$13</f>
        <v>1.9143047511660096E-2</v>
      </c>
      <c r="Q55">
        <f>Q54+E55/CleElumSpringChinook!$D$13</f>
        <v>1.7041668802214135E-2</v>
      </c>
      <c r="R55">
        <f>R54+F55/CleElumSpringChinook!$D$13</f>
        <v>8.8155399518220472E-3</v>
      </c>
      <c r="S55">
        <f>S54+G55/CleElumSpringChinook!$D$13</f>
        <v>1.2557019117420943E-3</v>
      </c>
      <c r="T55">
        <f>T54+H55/CleElumSpringChinook!$D$13</f>
        <v>3.3314540515606584E-4</v>
      </c>
      <c r="U55">
        <f>U54+I55/CleElumSpringChinook!$D$13</f>
        <v>3.075188355286762E-4</v>
      </c>
      <c r="V55">
        <f t="shared" si="13"/>
        <v>6.4066424068474209E-4</v>
      </c>
      <c r="W55">
        <f>W54+J55/CleElumSpringChinook!$D$13</f>
        <v>0</v>
      </c>
    </row>
    <row r="56" spans="1:23">
      <c r="A56" s="10">
        <v>45765</v>
      </c>
      <c r="E56">
        <v>60</v>
      </c>
      <c r="F56">
        <v>18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P55+D56/CleElumSpringChinook!$D$13</f>
        <v>1.9143047511660096E-2</v>
      </c>
      <c r="Q56">
        <f>Q55+E56/CleElumSpringChinook!$D$13</f>
        <v>1.8579262979857514E-2</v>
      </c>
      <c r="R56">
        <f>R55+F56/CleElumSpringChinook!$D$13</f>
        <v>9.2768182051150613E-3</v>
      </c>
      <c r="S56">
        <f>S55+G56/CleElumSpringChinook!$D$13</f>
        <v>1.4863410383886013E-3</v>
      </c>
      <c r="T56">
        <f>T55+H56/CleElumSpringChinook!$D$13</f>
        <v>3.8439854441084517E-4</v>
      </c>
      <c r="U56">
        <f>U55+I56/CleElumSpringChinook!$D$13</f>
        <v>4.1002511403823492E-4</v>
      </c>
      <c r="V56">
        <f t="shared" ref="V56" si="15">T56+U56</f>
        <v>7.9442365844908003E-4</v>
      </c>
      <c r="W56">
        <f>W55+J56/CleElumSpringChinook!$D$13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P56+D57/CleElumSpringChinook!$D$13</f>
        <v>1.9143047511660096E-2</v>
      </c>
      <c r="Q57">
        <f>Q56+E57/CleElumSpringChinook!$D$13</f>
        <v>2.0680641689303468E-2</v>
      </c>
      <c r="R57">
        <f>R56+F57/CleElumSpringChinook!$D$13</f>
        <v>1.0019988724309361E-2</v>
      </c>
      <c r="S57">
        <f>S56+G57/CleElumSpringChinook!$D$13</f>
        <v>1.8451130131720568E-3</v>
      </c>
      <c r="T57">
        <f>T56+H57/CleElumSpringChinook!$D$13</f>
        <v>4.1002511403823486E-4</v>
      </c>
      <c r="U57">
        <f>U56+I57/CleElumSpringChinook!$D$13</f>
        <v>4.6127825329301425E-4</v>
      </c>
      <c r="V57">
        <f t="shared" ref="V57:V61" si="17">T57+U57</f>
        <v>8.7130336733124911E-4</v>
      </c>
      <c r="W57">
        <f>W56+J57/CleElumSpringChinook!$D$13</f>
        <v>0</v>
      </c>
    </row>
    <row r="58" spans="1:23">
      <c r="A58" s="10">
        <v>45767</v>
      </c>
      <c r="D58">
        <v>1</v>
      </c>
      <c r="E58">
        <v>46</v>
      </c>
      <c r="F58">
        <v>51</v>
      </c>
      <c r="G58">
        <v>13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P57+D58/CleElumSpringChinook!$D$13</f>
        <v>1.9168674081287487E-2</v>
      </c>
      <c r="Q58">
        <f>Q57+E58/CleElumSpringChinook!$D$13</f>
        <v>2.1859463892163394E-2</v>
      </c>
      <c r="R58">
        <f>R57+F58/CleElumSpringChinook!$D$13</f>
        <v>1.1326943775306235E-2</v>
      </c>
      <c r="S58">
        <f>S57+G58/CleElumSpringChinook!$D$13</f>
        <v>2.1782584183281228E-3</v>
      </c>
      <c r="T58">
        <f>T57+H58/CleElumSpringChinook!$D$13</f>
        <v>4.8690482292040388E-4</v>
      </c>
      <c r="U58">
        <f>U57+I58/CleElumSpringChinook!$D$13</f>
        <v>5.3815796217518332E-4</v>
      </c>
      <c r="V58">
        <f t="shared" si="17"/>
        <v>1.0250627850955873E-3</v>
      </c>
      <c r="W58">
        <f>W57+J58/CleElumSpringChinook!$D$13</f>
        <v>0</v>
      </c>
    </row>
    <row r="59" spans="1:23">
      <c r="A59" s="10">
        <v>45768</v>
      </c>
      <c r="E59">
        <v>34</v>
      </c>
      <c r="F59">
        <v>49</v>
      </c>
      <c r="G59">
        <v>35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P58+D59/CleElumSpringChinook!$D$13</f>
        <v>1.9168674081287487E-2</v>
      </c>
      <c r="Q59">
        <f>Q58+E59/CleElumSpringChinook!$D$13</f>
        <v>2.2730767259494643E-2</v>
      </c>
      <c r="R59">
        <f>R58+F59/CleElumSpringChinook!$D$13</f>
        <v>1.258264568704833E-2</v>
      </c>
      <c r="S59">
        <f>S58+G59/CleElumSpringChinook!$D$13</f>
        <v>3.0751883552867613E-3</v>
      </c>
      <c r="T59">
        <f>T58+H59/CleElumSpringChinook!$D$13</f>
        <v>6.6629081031213157E-4</v>
      </c>
      <c r="U59">
        <f>U58+I59/CleElumSpringChinook!$D$13</f>
        <v>5.8941110142996271E-4</v>
      </c>
      <c r="V59">
        <f t="shared" si="17"/>
        <v>1.2557019117420943E-3</v>
      </c>
      <c r="W59">
        <f>W58+J59/CleElumSpringChinook!$D$13</f>
        <v>0</v>
      </c>
    </row>
    <row r="60" spans="1:23">
      <c r="A60" s="10">
        <v>45769</v>
      </c>
      <c r="E60">
        <v>29</v>
      </c>
      <c r="F60">
        <v>35</v>
      </c>
      <c r="G60">
        <v>23</v>
      </c>
      <c r="H60">
        <v>4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P59+D60/CleElumSpringChinook!$D$13</f>
        <v>1.9168674081287487E-2</v>
      </c>
      <c r="Q60">
        <f>Q59+E60/CleElumSpringChinook!$D$13</f>
        <v>2.3473937778688943E-2</v>
      </c>
      <c r="R60">
        <f>R59+F60/CleElumSpringChinook!$D$13</f>
        <v>1.3479575624006968E-2</v>
      </c>
      <c r="S60">
        <f>S59+G60/CleElumSpringChinook!$D$13</f>
        <v>3.6645994567167241E-3</v>
      </c>
      <c r="T60">
        <f>T59+H60/CleElumSpringChinook!$D$13</f>
        <v>7.6879708882169034E-4</v>
      </c>
      <c r="U60">
        <f>U59+I60/CleElumSpringChinook!$D$13</f>
        <v>6.4066424068474209E-4</v>
      </c>
      <c r="V60">
        <f t="shared" si="17"/>
        <v>1.4094613295064324E-3</v>
      </c>
      <c r="W60">
        <f>W59+J60/CleElumSpringChinook!$D$13</f>
        <v>0</v>
      </c>
    </row>
    <row r="61" spans="1:23">
      <c r="A61" s="10">
        <v>45770</v>
      </c>
      <c r="E61">
        <v>42</v>
      </c>
      <c r="F61">
        <v>47</v>
      </c>
      <c r="G61">
        <v>17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P60+D61/CleElumSpringChinook!$D$13</f>
        <v>1.9168674081287487E-2</v>
      </c>
      <c r="Q61">
        <f>Q60+E61/CleElumSpringChinook!$D$13</f>
        <v>2.4550253703039308E-2</v>
      </c>
      <c r="R61">
        <f>R60+F61/CleElumSpringChinook!$D$13</f>
        <v>1.4684024396494282E-2</v>
      </c>
      <c r="S61">
        <f>S60+G61/CleElumSpringChinook!$D$13</f>
        <v>4.1002511403823482E-3</v>
      </c>
      <c r="T61">
        <f>T60+H61/CleElumSpringChinook!$D$13</f>
        <v>9.9943621546819735E-4</v>
      </c>
      <c r="U61">
        <f>U60+I61/CleElumSpringChinook!$D$13</f>
        <v>8.7130336733124922E-4</v>
      </c>
      <c r="V61">
        <f t="shared" si="17"/>
        <v>1.8707395827994465E-3</v>
      </c>
      <c r="W61">
        <f>W60+J61/CleElumSpringChinook!$D$13</f>
        <v>5.1253139254779358E-5</v>
      </c>
    </row>
    <row r="62" spans="1:23">
      <c r="A62" s="10">
        <v>45771</v>
      </c>
      <c r="E62">
        <v>65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P61+D62/CleElumSpringChinook!$D$13</f>
        <v>1.9168674081287487E-2</v>
      </c>
      <c r="Q62">
        <f>Q61+E62/CleElumSpringChinook!$D$13</f>
        <v>2.6215980728819636E-2</v>
      </c>
      <c r="R62">
        <f>R61+F62/CleElumSpringChinook!$D$13</f>
        <v>1.5760340320844647E-2</v>
      </c>
      <c r="S62">
        <f>S61+G62/CleElumSpringChinook!$D$13</f>
        <v>4.7921685203218692E-3</v>
      </c>
      <c r="T62">
        <f>T61+H62/CleElumSpringChinook!$D$13</f>
        <v>1.2300753421147044E-3</v>
      </c>
      <c r="U62">
        <f>U61+I62/CleElumSpringChinook!$D$13</f>
        <v>1.050689354722977E-3</v>
      </c>
      <c r="V62">
        <f t="shared" ref="V62" si="19">T62+U62</f>
        <v>2.2807646968376815E-3</v>
      </c>
      <c r="W62">
        <f>W61+J62/CleElumSpringChinook!$D$13</f>
        <v>5.1253139254779358E-5</v>
      </c>
    </row>
    <row r="63" spans="1:23">
      <c r="A63" s="10">
        <v>45772</v>
      </c>
      <c r="E63">
        <v>63</v>
      </c>
      <c r="F63">
        <v>34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P62+D63/CleElumSpringChinook!$D$13</f>
        <v>1.9168674081287487E-2</v>
      </c>
      <c r="Q63">
        <f>Q62+E63/CleElumSpringChinook!$D$13</f>
        <v>2.7830454615345186E-2</v>
      </c>
      <c r="R63">
        <f>R62+F63/CleElumSpringChinook!$D$13</f>
        <v>1.6631643688175896E-2</v>
      </c>
      <c r="S63">
        <f>S62+G63/CleElumSpringChinook!$D$13</f>
        <v>5.2790733432422727E-3</v>
      </c>
      <c r="T63">
        <f>T62+H63/CleElumSpringChinook!$D$13</f>
        <v>1.3325816206242631E-3</v>
      </c>
      <c r="U63">
        <f>U62+I63/CleElumSpringChinook!$D$13</f>
        <v>1.2300753421147048E-3</v>
      </c>
      <c r="V63">
        <f t="shared" ref="V63:V66" si="21">T63+U63</f>
        <v>2.5626569627389679E-3</v>
      </c>
      <c r="W63">
        <f>W62+J63/CleElumSpringChinook!$D$13</f>
        <v>5.1253139254779358E-5</v>
      </c>
    </row>
    <row r="64" spans="1:23">
      <c r="A64" s="10">
        <v>45773</v>
      </c>
      <c r="E64">
        <v>105</v>
      </c>
      <c r="F64">
        <v>31</v>
      </c>
      <c r="G64">
        <v>30</v>
      </c>
      <c r="H64">
        <v>10</v>
      </c>
      <c r="I64">
        <v>9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P63+D64/CleElumSpringChinook!$D$13</f>
        <v>1.9168674081287487E-2</v>
      </c>
      <c r="Q64">
        <f>Q63+E64/CleElumSpringChinook!$D$13</f>
        <v>3.0521244426221103E-2</v>
      </c>
      <c r="R64">
        <f>R63+F64/CleElumSpringChinook!$D$13</f>
        <v>1.7426067346624975E-2</v>
      </c>
      <c r="S64">
        <f>S63+G64/CleElumSpringChinook!$D$13</f>
        <v>6.0478704320639631E-3</v>
      </c>
      <c r="T64">
        <f>T63+H64/CleElumSpringChinook!$D$13</f>
        <v>1.5888473168981598E-3</v>
      </c>
      <c r="U64">
        <f>U63+I64/CleElumSpringChinook!$D$13</f>
        <v>1.4607144687612118E-3</v>
      </c>
      <c r="V64">
        <f t="shared" si="21"/>
        <v>3.0495617856593719E-3</v>
      </c>
      <c r="W64">
        <f>W63+J64/CleElumSpringChinook!$D$13</f>
        <v>5.1253139254779358E-5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P64+D65/CleElumSpringChinook!$D$13</f>
        <v>1.9168674081287487E-2</v>
      </c>
      <c r="Q65">
        <f>Q64+E65/CleElumSpringChinook!$D$13</f>
        <v>3.2622623135667057E-2</v>
      </c>
      <c r="R65">
        <f>R64+F65/CleElumSpringChinook!$D$13</f>
        <v>1.8297370713956224E-2</v>
      </c>
      <c r="S65">
        <f>S64+G65/CleElumSpringChinook!$D$13</f>
        <v>7.3804520526882262E-3</v>
      </c>
      <c r="T65">
        <f>T64+H65/CleElumSpringChinook!$D$13</f>
        <v>1.9732458613090052E-3</v>
      </c>
      <c r="U65">
        <f>U64+I65/CleElumSpringChinook!$D$13</f>
        <v>1.845113013172057E-3</v>
      </c>
      <c r="V65">
        <f t="shared" si="21"/>
        <v>3.8183588744810622E-3</v>
      </c>
      <c r="W65">
        <f>W64+J65/CleElumSpringChinook!$D$13</f>
        <v>5.1253139254779358E-5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52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P65+D66/CleElumSpringChinook!$D$13</f>
        <v>1.9194300650914878E-2</v>
      </c>
      <c r="Q66">
        <f>Q65+E66/CleElumSpringChinook!$D$13</f>
        <v>3.4032084465173487E-2</v>
      </c>
      <c r="R66">
        <f>R65+F66/CleElumSpringChinook!$D$13</f>
        <v>1.9040541233150524E-2</v>
      </c>
      <c r="S66">
        <f>S65+G66/CleElumSpringChinook!$D$13</f>
        <v>8.7130336733124893E-3</v>
      </c>
      <c r="T66">
        <f>T65+H66/CleElumSpringChinook!$D$13</f>
        <v>2.537030393111578E-3</v>
      </c>
      <c r="U66">
        <f>U65+I66/CleElumSpringChinook!$D$13</f>
        <v>2.1270052790733434E-3</v>
      </c>
      <c r="V66">
        <f t="shared" si="21"/>
        <v>4.664035672184921E-3</v>
      </c>
      <c r="W66">
        <f>W65+J66/CleElumSpringChinook!$D$13</f>
        <v>1.7938598739172774E-4</v>
      </c>
    </row>
    <row r="67" spans="1:23">
      <c r="A67" s="10">
        <v>45776</v>
      </c>
      <c r="E67">
        <v>16</v>
      </c>
      <c r="F67">
        <v>21</v>
      </c>
      <c r="G67">
        <v>60</v>
      </c>
      <c r="H67">
        <v>19</v>
      </c>
      <c r="I67">
        <v>14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P66+D67/CleElumSpringChinook!$D$13</f>
        <v>1.9194300650914878E-2</v>
      </c>
      <c r="Q67">
        <f>Q66+E67/CleElumSpringChinook!$D$13</f>
        <v>3.4442109579211719E-2</v>
      </c>
      <c r="R67">
        <f>R66+F67/CleElumSpringChinook!$D$13</f>
        <v>1.9578699195325708E-2</v>
      </c>
      <c r="S67">
        <f>S66+G67/CleElumSpringChinook!$D$13</f>
        <v>1.025062785095587E-2</v>
      </c>
      <c r="T67">
        <f>T66+H67/CleElumSpringChinook!$D$13</f>
        <v>3.023935216031982E-3</v>
      </c>
      <c r="U67">
        <f>U66+I67/CleElumSpringChinook!$D$13</f>
        <v>2.4857772538567991E-3</v>
      </c>
      <c r="V67">
        <f t="shared" ref="V67" si="23">T67+U67</f>
        <v>5.5097124698887806E-3</v>
      </c>
      <c r="W67">
        <f>W66+J67/CleElumSpringChinook!$D$13</f>
        <v>1.7938598739172774E-4</v>
      </c>
    </row>
    <row r="68" spans="1:23">
      <c r="A68" s="10">
        <v>45777</v>
      </c>
      <c r="E68">
        <v>7</v>
      </c>
      <c r="F68">
        <v>26</v>
      </c>
      <c r="G68">
        <v>40</v>
      </c>
      <c r="H68">
        <v>31</v>
      </c>
      <c r="I68">
        <v>29</v>
      </c>
      <c r="J68">
        <v>2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P67+D68/CleElumSpringChinook!$D$13</f>
        <v>1.9194300650914878E-2</v>
      </c>
      <c r="Q68">
        <f>Q67+E68/CleElumSpringChinook!$D$13</f>
        <v>3.4621495566603447E-2</v>
      </c>
      <c r="R68">
        <f>R67+F68/CleElumSpringChinook!$D$13</f>
        <v>2.0244990005637842E-2</v>
      </c>
      <c r="S68">
        <f>S67+G68/CleElumSpringChinook!$D$13</f>
        <v>1.1275690636051458E-2</v>
      </c>
      <c r="T68">
        <f>T67+H68/CleElumSpringChinook!$D$13</f>
        <v>3.8183588744810622E-3</v>
      </c>
      <c r="U68">
        <f>U67+I68/CleElumSpringChinook!$D$13</f>
        <v>3.2289477730510999E-3</v>
      </c>
      <c r="V68">
        <f t="shared" ref="V68" si="25">T68+U68</f>
        <v>7.0473066475321621E-3</v>
      </c>
      <c r="W68">
        <f>W67+J68/CleElumSpringChinook!$D$13</f>
        <v>2.306391266465071E-4</v>
      </c>
    </row>
    <row r="69" spans="1:23">
      <c r="A69" s="10">
        <v>45778</v>
      </c>
      <c r="E69">
        <v>8</v>
      </c>
      <c r="F69">
        <v>11</v>
      </c>
      <c r="G69">
        <v>18</v>
      </c>
      <c r="H69">
        <v>28</v>
      </c>
      <c r="I69">
        <v>21</v>
      </c>
      <c r="J69">
        <v>2</v>
      </c>
      <c r="M69" s="10">
        <f t="shared" ref="M69:M70" si="26">A69</f>
        <v>45778</v>
      </c>
      <c r="N69">
        <f>N68+B69/CleElumSpringChinook!$D$4</f>
        <v>0.84782274196030161</v>
      </c>
      <c r="O69">
        <f>O68+C69/CleElumSpringChinook!$D$5</f>
        <v>0.89154457722886127</v>
      </c>
      <c r="P69">
        <f>P68+D69/CleElumSpringChinook!$D$13</f>
        <v>1.9194300650914878E-2</v>
      </c>
      <c r="Q69">
        <f>Q68+E69/CleElumSpringChinook!$D$13</f>
        <v>3.4826508123622563E-2</v>
      </c>
      <c r="R69">
        <f>R68+F69/CleElumSpringChinook!$D$13</f>
        <v>2.0526882271539128E-2</v>
      </c>
      <c r="S69">
        <f>S68+G69/CleElumSpringChinook!$D$13</f>
        <v>1.1736968889344472E-2</v>
      </c>
      <c r="T69">
        <f>T68+H69/CleElumSpringChinook!$D$13</f>
        <v>4.5359028240479736E-3</v>
      </c>
      <c r="U69">
        <f>U68+I69/CleElumSpringChinook!$D$13</f>
        <v>3.7671057352262833E-3</v>
      </c>
      <c r="V69">
        <f t="shared" ref="V69:V70" si="27">T69+U69</f>
        <v>8.303008559274256E-3</v>
      </c>
      <c r="W69">
        <f>W68+J69/CleElumSpringChinook!$D$13</f>
        <v>2.8189226590128645E-4</v>
      </c>
    </row>
    <row r="70" spans="1:23">
      <c r="A70" s="10">
        <v>45779</v>
      </c>
      <c r="E70">
        <v>12</v>
      </c>
      <c r="F70">
        <v>8</v>
      </c>
      <c r="G70">
        <v>20</v>
      </c>
      <c r="H70">
        <v>17</v>
      </c>
      <c r="I70">
        <v>21</v>
      </c>
      <c r="J70">
        <v>2</v>
      </c>
      <c r="M70" s="10">
        <f t="shared" si="26"/>
        <v>45779</v>
      </c>
      <c r="N70">
        <f>N69+B70/CleElumSpringChinook!$D$4</f>
        <v>0.84782274196030161</v>
      </c>
      <c r="O70">
        <f>O69+C70/CleElumSpringChinook!$D$5</f>
        <v>0.89154457722886127</v>
      </c>
      <c r="P70">
        <f>P69+D70/CleElumSpringChinook!$D$13</f>
        <v>1.9194300650914878E-2</v>
      </c>
      <c r="Q70">
        <f>Q69+E70/CleElumSpringChinook!$D$13</f>
        <v>3.5134026959151236E-2</v>
      </c>
      <c r="R70">
        <f>R69+F70/CleElumSpringChinook!$D$13</f>
        <v>2.0731894828558244E-2</v>
      </c>
      <c r="S70">
        <f>S69+G70/CleElumSpringChinook!$D$13</f>
        <v>1.2249500281892265E-2</v>
      </c>
      <c r="T70">
        <f>T69+H70/CleElumSpringChinook!$D$13</f>
        <v>4.9715545077135982E-3</v>
      </c>
      <c r="U70">
        <f>U69+I70/CleElumSpringChinook!$D$13</f>
        <v>4.3052636974014666E-3</v>
      </c>
      <c r="V70">
        <f t="shared" si="27"/>
        <v>9.2768182051150647E-3</v>
      </c>
      <c r="W70">
        <f>W69+J70/CleElumSpringChinook!$D$13</f>
        <v>3.3314540515606578E-4</v>
      </c>
    </row>
    <row r="71" spans="1:23">
      <c r="A71" s="10">
        <v>45780</v>
      </c>
      <c r="E71">
        <v>9</v>
      </c>
      <c r="F71">
        <v>5</v>
      </c>
      <c r="G71">
        <v>18</v>
      </c>
      <c r="H71">
        <v>18</v>
      </c>
      <c r="I71">
        <v>7</v>
      </c>
      <c r="J71">
        <v>8</v>
      </c>
      <c r="M71" s="10">
        <f t="shared" ref="M71:M73" si="28">A71</f>
        <v>45780</v>
      </c>
      <c r="N71">
        <f>N70+B71/CleElumSpringChinook!$D$4</f>
        <v>0.84782274196030161</v>
      </c>
      <c r="O71">
        <f>O70+C71/CleElumSpringChinook!$D$5</f>
        <v>0.89154457722886127</v>
      </c>
      <c r="P71">
        <f>P70+D71/CleElumSpringChinook!$D$13</f>
        <v>1.9194300650914878E-2</v>
      </c>
      <c r="Q71">
        <f>Q70+E71/CleElumSpringChinook!$D$13</f>
        <v>3.5364666085797747E-2</v>
      </c>
      <c r="R71">
        <f>R70+F71/CleElumSpringChinook!$D$13</f>
        <v>2.0860027676695193E-2</v>
      </c>
      <c r="S71">
        <f>S70+G71/CleElumSpringChinook!$D$13</f>
        <v>1.2710778535185279E-2</v>
      </c>
      <c r="T71">
        <f>T70+H71/CleElumSpringChinook!$D$13</f>
        <v>5.4328327610066122E-3</v>
      </c>
      <c r="U71">
        <f>U70+I71/CleElumSpringChinook!$D$13</f>
        <v>4.4846496847931946E-3</v>
      </c>
      <c r="V71">
        <f t="shared" ref="V71:V73" si="29">T71+U71</f>
        <v>9.9174824457998068E-3</v>
      </c>
      <c r="W71">
        <f>W70+J71/CleElumSpringChinook!$D$13</f>
        <v>5.3815796217518321E-4</v>
      </c>
    </row>
    <row r="72" spans="1:23">
      <c r="A72" s="10">
        <v>45781</v>
      </c>
      <c r="E72">
        <v>15</v>
      </c>
      <c r="F72">
        <v>4</v>
      </c>
      <c r="G72">
        <v>17</v>
      </c>
      <c r="H72">
        <v>12</v>
      </c>
      <c r="I72">
        <v>10</v>
      </c>
      <c r="J72">
        <v>6</v>
      </c>
      <c r="M72" s="10">
        <f t="shared" si="28"/>
        <v>45781</v>
      </c>
      <c r="N72">
        <f>N71+B72/CleElumSpringChinook!$D$4</f>
        <v>0.84782274196030161</v>
      </c>
      <c r="O72">
        <f>O71+C72/CleElumSpringChinook!$D$5</f>
        <v>0.89154457722886127</v>
      </c>
      <c r="P72">
        <f>P71+D72/CleElumSpringChinook!$D$13</f>
        <v>1.9194300650914878E-2</v>
      </c>
      <c r="Q72">
        <f>Q71+E72/CleElumSpringChinook!$D$13</f>
        <v>3.5749064630208591E-2</v>
      </c>
      <c r="R72">
        <f>R71+F72/CleElumSpringChinook!$D$13</f>
        <v>2.0962533955204751E-2</v>
      </c>
      <c r="S72">
        <f>S71+G72/CleElumSpringChinook!$D$13</f>
        <v>1.3146430218850903E-2</v>
      </c>
      <c r="T72">
        <f>T71+H72/CleElumSpringChinook!$D$13</f>
        <v>5.7403515965352885E-3</v>
      </c>
      <c r="U72">
        <f>U71+I72/CleElumSpringChinook!$D$13</f>
        <v>4.7409153810670911E-3</v>
      </c>
      <c r="V72">
        <f t="shared" si="29"/>
        <v>1.048126697760238E-2</v>
      </c>
      <c r="W72">
        <f>W71+J72/CleElumSpringChinook!$D$13</f>
        <v>6.9191737993952126E-4</v>
      </c>
    </row>
    <row r="73" spans="1:23">
      <c r="A73" s="10">
        <v>45782</v>
      </c>
      <c r="E73">
        <v>2</v>
      </c>
      <c r="F73">
        <v>3</v>
      </c>
      <c r="G73">
        <v>1</v>
      </c>
      <c r="H73">
        <v>17</v>
      </c>
      <c r="I73">
        <v>7</v>
      </c>
      <c r="M73" s="10">
        <f t="shared" si="28"/>
        <v>45782</v>
      </c>
      <c r="N73">
        <f>N72+B73/CleElumSpringChinook!$D$4</f>
        <v>0.84782274196030161</v>
      </c>
      <c r="O73">
        <f>O72+C73/CleElumSpringChinook!$D$5</f>
        <v>0.89154457722886127</v>
      </c>
      <c r="P73">
        <f>P72+D73/CleElumSpringChinook!$D$13</f>
        <v>1.9194300650914878E-2</v>
      </c>
      <c r="Q73">
        <f>Q72+E73/CleElumSpringChinook!$D$13</f>
        <v>3.5800317769463373E-2</v>
      </c>
      <c r="R73">
        <f>R72+F73/CleElumSpringChinook!$D$13</f>
        <v>2.1039413664086921E-2</v>
      </c>
      <c r="S73">
        <f>S72+G73/CleElumSpringChinook!$D$13</f>
        <v>1.3172056788478293E-2</v>
      </c>
      <c r="T73">
        <f>T72+H73/CleElumSpringChinook!$D$13</f>
        <v>6.176003280200913E-3</v>
      </c>
      <c r="U73">
        <f>U72+I73/CleElumSpringChinook!$D$13</f>
        <v>4.9203013684588192E-3</v>
      </c>
      <c r="V73">
        <f t="shared" si="29"/>
        <v>1.1096304648659731E-2</v>
      </c>
      <c r="W73">
        <f>W72+J73/CleElumSpringChinook!$D$13</f>
        <v>6.9191737993952126E-4</v>
      </c>
    </row>
    <row r="74" spans="1:23">
      <c r="A74" s="10">
        <v>45783</v>
      </c>
      <c r="D74">
        <v>2</v>
      </c>
      <c r="E74">
        <v>3</v>
      </c>
      <c r="F74">
        <v>1</v>
      </c>
      <c r="G74">
        <v>5</v>
      </c>
      <c r="H74">
        <v>14</v>
      </c>
      <c r="I74">
        <v>7</v>
      </c>
      <c r="M74" s="10">
        <f t="shared" ref="M74:M75" si="30">A74</f>
        <v>45783</v>
      </c>
      <c r="N74">
        <f>N73+B74/CleElumSpringChinook!$D$4</f>
        <v>0.84782274196030161</v>
      </c>
      <c r="O74">
        <f>O73+C74/CleElumSpringChinook!$D$5</f>
        <v>0.89154457722886127</v>
      </c>
      <c r="P74">
        <f>P73+D74/CleElumSpringChinook!$D$13</f>
        <v>1.9245553790169657E-2</v>
      </c>
      <c r="Q74">
        <f>Q73+E74/CleElumSpringChinook!$D$13</f>
        <v>3.5877197478345543E-2</v>
      </c>
      <c r="R74">
        <f>R73+F74/CleElumSpringChinook!$D$13</f>
        <v>2.1065040233714312E-2</v>
      </c>
      <c r="S74">
        <f>S73+G74/CleElumSpringChinook!$D$13</f>
        <v>1.3300189636615242E-2</v>
      </c>
      <c r="T74">
        <f>T73+H74/CleElumSpringChinook!$D$13</f>
        <v>6.5347752549843683E-3</v>
      </c>
      <c r="U74">
        <f>U73+I74/CleElumSpringChinook!$D$13</f>
        <v>5.0996873558505473E-3</v>
      </c>
      <c r="V74">
        <f t="shared" ref="V74:V75" si="31">T74+U74</f>
        <v>1.1634462610834916E-2</v>
      </c>
      <c r="W74">
        <f>W73+J74/CleElumSpringChinook!$D$13</f>
        <v>6.9191737993952126E-4</v>
      </c>
    </row>
    <row r="75" spans="1:23">
      <c r="A75" s="10">
        <v>45784</v>
      </c>
      <c r="E75">
        <v>1</v>
      </c>
      <c r="G75">
        <v>1</v>
      </c>
      <c r="H75">
        <v>6</v>
      </c>
      <c r="M75" s="10">
        <f t="shared" si="30"/>
        <v>45784</v>
      </c>
      <c r="N75">
        <f>N74+B75/CleElumSpringChinook!$D$4</f>
        <v>0.84782274196030161</v>
      </c>
      <c r="O75">
        <f>O74+C75/CleElumSpringChinook!$D$5</f>
        <v>0.89154457722886127</v>
      </c>
      <c r="P75">
        <f>P74+D75/CleElumSpringChinook!$D$13</f>
        <v>1.9245553790169657E-2</v>
      </c>
      <c r="Q75">
        <f>Q74+E75/CleElumSpringChinook!$D$13</f>
        <v>3.5902824047972931E-2</v>
      </c>
      <c r="R75">
        <f>R74+F75/CleElumSpringChinook!$D$13</f>
        <v>2.1065040233714312E-2</v>
      </c>
      <c r="S75">
        <f>S74+G75/CleElumSpringChinook!$D$13</f>
        <v>1.3325816206242631E-2</v>
      </c>
      <c r="T75">
        <f>T74+H75/CleElumSpringChinook!$D$13</f>
        <v>6.688534672748706E-3</v>
      </c>
      <c r="U75">
        <f>U74+I75/CleElumSpringChinook!$D$13</f>
        <v>5.0996873558505473E-3</v>
      </c>
      <c r="V75">
        <f t="shared" si="31"/>
        <v>1.1788222028599252E-2</v>
      </c>
      <c r="W75">
        <f>W74+J75/CleElumSpringChinook!$D$13</f>
        <v>6.9191737993952126E-4</v>
      </c>
    </row>
    <row r="76" spans="1:23">
      <c r="M76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6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6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267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267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 t="str">
        <f t="shared" si="1"/>
        <v>JDJ</v>
      </c>
      <c r="AF2" s="6" t="str">
        <f t="shared" si="1"/>
        <v>B2J</v>
      </c>
      <c r="AG2" s="6" t="str">
        <f t="shared" si="1"/>
        <v>BCC</v>
      </c>
    </row>
    <row r="3" spans="1:33" ht="15" customHeight="1">
      <c r="A3" t="s">
        <v>284</v>
      </c>
      <c r="B3" t="s">
        <v>285</v>
      </c>
      <c r="C3" s="95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>
        <v>1</v>
      </c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>
        <f t="shared" si="3"/>
        <v>2.8571428571428571E-2</v>
      </c>
      <c r="AG3" s="7" t="str">
        <f t="shared" si="3"/>
        <v/>
      </c>
    </row>
    <row r="4" spans="1:33" ht="15" customHeight="1">
      <c r="A4" t="s">
        <v>284</v>
      </c>
      <c r="B4" t="s">
        <v>285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1</v>
      </c>
      <c r="N4" s="4">
        <v>9</v>
      </c>
      <c r="O4" s="4"/>
      <c r="P4" s="4"/>
      <c r="Q4" s="4">
        <v>1</v>
      </c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3.1746031746031746E-3</v>
      </c>
      <c r="AC4" s="7">
        <f t="shared" ref="AC4:AC36" si="12">IF(N4=0,"",N4/$E4)</f>
        <v>2.8571428571428571E-2</v>
      </c>
      <c r="AD4" s="7" t="str">
        <f t="shared" ref="AD4:AD36" si="13">IF(O4=0,"",O4/$E4)</f>
        <v/>
      </c>
      <c r="AE4" s="7" t="str">
        <f t="shared" ref="AE4:AE36" si="14">IF(P4=0,"",P4/$E4)</f>
        <v/>
      </c>
      <c r="AF4" s="7">
        <f t="shared" ref="AF4:AF36" si="15">IF(Q4=0,"",Q4/$E4)</f>
        <v>3.1746031746031746E-3</v>
      </c>
      <c r="AG4" s="7" t="str">
        <f t="shared" ref="AG4:AG36" si="16">IF(R4=0,"",R4/$E4)</f>
        <v/>
      </c>
    </row>
    <row r="5" spans="1:33" ht="15" customHeight="1">
      <c r="A5" t="s">
        <v>284</v>
      </c>
      <c r="B5" t="s">
        <v>285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/>
      <c r="N5" s="4">
        <v>9</v>
      </c>
      <c r="O5" s="4">
        <v>5</v>
      </c>
      <c r="P5" s="4">
        <v>1</v>
      </c>
      <c r="Q5" s="4">
        <v>1</v>
      </c>
      <c r="R5" s="4">
        <v>1</v>
      </c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 t="str">
        <f t="shared" si="11"/>
        <v/>
      </c>
      <c r="AC5" s="7">
        <f t="shared" si="12"/>
        <v>5.4216867469879519E-2</v>
      </c>
      <c r="AD5" s="7">
        <f t="shared" si="13"/>
        <v>3.0120481927710843E-2</v>
      </c>
      <c r="AE5" s="7">
        <f t="shared" si="14"/>
        <v>6.024096385542169E-3</v>
      </c>
      <c r="AF5" s="7">
        <f t="shared" si="15"/>
        <v>6.024096385542169E-3</v>
      </c>
      <c r="AG5" s="7">
        <f t="shared" si="16"/>
        <v>6.024096385542169E-3</v>
      </c>
    </row>
    <row r="6" spans="1:33" ht="15" customHeight="1">
      <c r="A6" t="s">
        <v>284</v>
      </c>
      <c r="B6" t="s">
        <v>285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/>
      <c r="N6" s="4">
        <v>4</v>
      </c>
      <c r="O6" s="4">
        <v>2</v>
      </c>
      <c r="P6" s="4"/>
      <c r="Q6" s="4"/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 t="str">
        <f t="shared" si="11"/>
        <v/>
      </c>
      <c r="AC6" s="7">
        <f t="shared" si="12"/>
        <v>1.8691588785046728E-2</v>
      </c>
      <c r="AD6" s="7">
        <f t="shared" si="13"/>
        <v>9.3457943925233638E-3</v>
      </c>
      <c r="AE6" s="7" t="str">
        <f t="shared" si="14"/>
        <v/>
      </c>
      <c r="AF6" s="7" t="str">
        <f t="shared" si="15"/>
        <v/>
      </c>
      <c r="AG6" s="7" t="str">
        <f t="shared" si="16"/>
        <v/>
      </c>
    </row>
    <row r="7" spans="1:33" ht="15" customHeight="1">
      <c r="A7" t="s">
        <v>284</v>
      </c>
      <c r="B7" t="s">
        <v>285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/>
      <c r="N7" s="4">
        <v>1</v>
      </c>
      <c r="O7" s="4">
        <v>1</v>
      </c>
      <c r="P7" s="4"/>
      <c r="Q7" s="4">
        <v>1</v>
      </c>
      <c r="R7" s="4"/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 t="str">
        <f t="shared" si="11"/>
        <v/>
      </c>
      <c r="AC7" s="7">
        <f t="shared" si="12"/>
        <v>1.020408163265306E-2</v>
      </c>
      <c r="AD7" s="7">
        <f t="shared" si="13"/>
        <v>1.020408163265306E-2</v>
      </c>
      <c r="AE7" s="7" t="str">
        <f t="shared" si="14"/>
        <v/>
      </c>
      <c r="AF7" s="7">
        <f t="shared" si="15"/>
        <v>1.020408163265306E-2</v>
      </c>
      <c r="AG7" s="7" t="str">
        <f t="shared" si="16"/>
        <v/>
      </c>
    </row>
    <row r="8" spans="1:33" ht="15" customHeight="1">
      <c r="A8" t="s">
        <v>284</v>
      </c>
      <c r="B8" t="s">
        <v>285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284</v>
      </c>
      <c r="B9" t="s">
        <v>285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/>
      <c r="N9" s="4">
        <v>3</v>
      </c>
      <c r="O9" s="4">
        <v>1</v>
      </c>
      <c r="P9" s="4">
        <v>2</v>
      </c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 t="str">
        <f t="shared" si="11"/>
        <v/>
      </c>
      <c r="AC9" s="7">
        <f t="shared" si="12"/>
        <v>1.7647058823529412E-2</v>
      </c>
      <c r="AD9" s="7">
        <f t="shared" si="13"/>
        <v>5.8823529411764705E-3</v>
      </c>
      <c r="AE9" s="7">
        <f t="shared" si="14"/>
        <v>1.1764705882352941E-2</v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284</v>
      </c>
      <c r="B10" t="s">
        <v>285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>
        <v>1</v>
      </c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>
        <f t="shared" si="15"/>
        <v>2.2727272727272728E-2</v>
      </c>
      <c r="AG10" s="7" t="str">
        <f t="shared" si="16"/>
        <v/>
      </c>
    </row>
    <row r="11" spans="1:33" ht="15" customHeight="1">
      <c r="A11" t="s">
        <v>284</v>
      </c>
      <c r="B11" t="s">
        <v>285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>
        <f t="shared" si="14"/>
        <v>9.1743119266055051E-3</v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284</v>
      </c>
      <c r="B12" t="s">
        <v>285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6</v>
      </c>
      <c r="O12" s="4"/>
      <c r="P12" s="4">
        <v>1</v>
      </c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4.7244094488188976E-2</v>
      </c>
      <c r="AD12" s="7" t="str">
        <f t="shared" si="13"/>
        <v/>
      </c>
      <c r="AE12" s="7">
        <f t="shared" si="14"/>
        <v>7.874015748031496E-3</v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284</v>
      </c>
      <c r="B13" t="s">
        <v>285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>
        <v>1</v>
      </c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>
        <f t="shared" si="15"/>
        <v>1.1363636363636364E-2</v>
      </c>
      <c r="AG13" s="7" t="str">
        <f t="shared" si="16"/>
        <v/>
      </c>
    </row>
    <row r="14" spans="1:33" ht="15" customHeight="1">
      <c r="A14" t="s">
        <v>284</v>
      </c>
      <c r="B14" t="s">
        <v>285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/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 t="str">
        <f t="shared" si="14"/>
        <v/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284</v>
      </c>
      <c r="B15" t="s">
        <v>285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>
        <v>1</v>
      </c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>
        <f t="shared" si="16"/>
        <v>8.4745762711864406E-3</v>
      </c>
    </row>
    <row r="16" spans="1:33" ht="15" customHeight="1">
      <c r="A16" t="s">
        <v>284</v>
      </c>
      <c r="B16" t="s">
        <v>285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1</v>
      </c>
      <c r="P16" s="4"/>
      <c r="Q16" s="4"/>
      <c r="R16" s="4">
        <v>2</v>
      </c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6.6666666666666671E-3</v>
      </c>
      <c r="AE16" s="7" t="str">
        <f t="shared" si="14"/>
        <v/>
      </c>
      <c r="AF16" s="7" t="str">
        <f t="shared" si="15"/>
        <v/>
      </c>
      <c r="AG16" s="7">
        <f t="shared" si="16"/>
        <v>1.3333333333333334E-2</v>
      </c>
    </row>
    <row r="17" spans="1:33" ht="15" customHeight="1">
      <c r="A17" t="s">
        <v>284</v>
      </c>
      <c r="B17" t="s">
        <v>285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/>
      <c r="R17" s="4">
        <v>1</v>
      </c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 t="str">
        <f t="shared" si="15"/>
        <v/>
      </c>
      <c r="AG17" s="7">
        <f t="shared" si="16"/>
        <v>8.2644628099173556E-3</v>
      </c>
    </row>
    <row r="18" spans="1:33" ht="15" customHeight="1">
      <c r="A18" t="s">
        <v>284</v>
      </c>
      <c r="B18" t="s">
        <v>285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/>
      <c r="N18" s="4">
        <v>3</v>
      </c>
      <c r="O18" s="4">
        <v>1</v>
      </c>
      <c r="P18" s="4"/>
      <c r="Q18" s="4">
        <v>1</v>
      </c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>
        <f t="shared" si="12"/>
        <v>0.03</v>
      </c>
      <c r="AD18" s="7">
        <f t="shared" si="13"/>
        <v>0.01</v>
      </c>
      <c r="AE18" s="7" t="str">
        <f t="shared" si="14"/>
        <v/>
      </c>
      <c r="AF18" s="7">
        <f t="shared" si="15"/>
        <v>0.01</v>
      </c>
      <c r="AG18" s="7" t="str">
        <f t="shared" si="16"/>
        <v/>
      </c>
    </row>
    <row r="19" spans="1:33" ht="15" customHeight="1">
      <c r="A19" t="s">
        <v>284</v>
      </c>
      <c r="B19" t="s">
        <v>285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284</v>
      </c>
      <c r="B20" t="s">
        <v>285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5</v>
      </c>
      <c r="O20" s="4"/>
      <c r="P20" s="4">
        <v>1</v>
      </c>
      <c r="Q20" s="4"/>
      <c r="R20" s="4">
        <v>2</v>
      </c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1.893939393939394E-2</v>
      </c>
      <c r="AD20" s="7" t="str">
        <f t="shared" si="13"/>
        <v/>
      </c>
      <c r="AE20" s="7">
        <f t="shared" si="14"/>
        <v>3.787878787878788E-3</v>
      </c>
      <c r="AF20" s="7" t="str">
        <f t="shared" si="15"/>
        <v/>
      </c>
      <c r="AG20" s="7">
        <f t="shared" si="16"/>
        <v>7.575757575757576E-3</v>
      </c>
    </row>
    <row r="21" spans="1:33" ht="15" customHeight="1">
      <c r="A21" t="s">
        <v>284</v>
      </c>
      <c r="B21" t="s">
        <v>285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2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2.3529411764705882E-2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284</v>
      </c>
      <c r="B22" t="s">
        <v>285</v>
      </c>
      <c r="C22" s="66" t="s">
        <v>16</v>
      </c>
      <c r="D22" s="66">
        <v>45580</v>
      </c>
      <c r="E22" s="4">
        <v>325</v>
      </c>
      <c r="F22" s="4"/>
      <c r="G22" s="4"/>
      <c r="H22" s="4"/>
      <c r="I22" s="4"/>
      <c r="J22" s="4"/>
      <c r="K22" s="4"/>
      <c r="L22" s="4"/>
      <c r="M22" s="4">
        <v>1</v>
      </c>
      <c r="N22" s="4">
        <v>16</v>
      </c>
      <c r="O22" s="4">
        <v>5</v>
      </c>
      <c r="P22" s="4">
        <v>1</v>
      </c>
      <c r="Q22" s="4">
        <v>2</v>
      </c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3.0769230769230769E-3</v>
      </c>
      <c r="AC22" s="7">
        <f t="shared" si="12"/>
        <v>4.9230769230769231E-2</v>
      </c>
      <c r="AD22" s="7">
        <f t="shared" si="13"/>
        <v>1.5384615384615385E-2</v>
      </c>
      <c r="AE22" s="7">
        <f t="shared" si="14"/>
        <v>3.0769230769230769E-3</v>
      </c>
      <c r="AF22" s="7">
        <f t="shared" si="15"/>
        <v>6.1538461538461538E-3</v>
      </c>
      <c r="AG22" s="7" t="str">
        <f t="shared" si="16"/>
        <v/>
      </c>
    </row>
    <row r="23" spans="1:33" ht="15" customHeight="1">
      <c r="A23" t="s">
        <v>284</v>
      </c>
      <c r="B23" t="s">
        <v>285</v>
      </c>
      <c r="C23" s="66" t="s">
        <v>16</v>
      </c>
      <c r="D23" s="66">
        <v>45581</v>
      </c>
      <c r="E23" s="4">
        <v>53</v>
      </c>
      <c r="F23" s="4"/>
      <c r="G23" s="4"/>
      <c r="H23" s="4"/>
      <c r="I23" s="4"/>
      <c r="J23" s="4"/>
      <c r="K23" s="4"/>
      <c r="L23" s="4"/>
      <c r="M23" s="4"/>
      <c r="N23" s="4">
        <v>1</v>
      </c>
      <c r="O23" s="4">
        <v>1</v>
      </c>
      <c r="P23" s="4">
        <v>2</v>
      </c>
      <c r="Q23" s="4"/>
      <c r="R23" s="4">
        <v>1</v>
      </c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 t="str">
        <f t="shared" si="11"/>
        <v/>
      </c>
      <c r="AC23" s="7">
        <f t="shared" si="12"/>
        <v>1.8867924528301886E-2</v>
      </c>
      <c r="AD23" s="7">
        <f t="shared" si="13"/>
        <v>1.8867924528301886E-2</v>
      </c>
      <c r="AE23" s="7">
        <f t="shared" si="14"/>
        <v>3.7735849056603772E-2</v>
      </c>
      <c r="AF23" s="7" t="str">
        <f t="shared" si="15"/>
        <v/>
      </c>
      <c r="AG23" s="7">
        <f t="shared" si="16"/>
        <v>1.8867924528301886E-2</v>
      </c>
    </row>
    <row r="24" spans="1:33" ht="15" customHeight="1">
      <c r="A24" t="s">
        <v>284</v>
      </c>
      <c r="B24" t="s">
        <v>285</v>
      </c>
      <c r="C24" s="66" t="s">
        <v>16</v>
      </c>
      <c r="D24" s="66">
        <v>45587</v>
      </c>
      <c r="E24" s="4">
        <v>445</v>
      </c>
      <c r="F24" s="4"/>
      <c r="G24" s="4"/>
      <c r="H24" s="4"/>
      <c r="I24" s="4"/>
      <c r="J24" s="4"/>
      <c r="K24" s="4"/>
      <c r="L24" s="4"/>
      <c r="M24" s="4"/>
      <c r="N24" s="4">
        <v>11</v>
      </c>
      <c r="O24" s="4">
        <v>4</v>
      </c>
      <c r="P24" s="4">
        <v>3</v>
      </c>
      <c r="Q24" s="4"/>
      <c r="R24" s="4">
        <v>3</v>
      </c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2.4719101123595506E-2</v>
      </c>
      <c r="AD24" s="7">
        <f t="shared" si="13"/>
        <v>8.988764044943821E-3</v>
      </c>
      <c r="AE24" s="7">
        <f t="shared" si="14"/>
        <v>6.7415730337078653E-3</v>
      </c>
      <c r="AF24" s="7" t="str">
        <f t="shared" si="15"/>
        <v/>
      </c>
      <c r="AG24" s="7">
        <f t="shared" si="16"/>
        <v>6.7415730337078653E-3</v>
      </c>
    </row>
    <row r="25" spans="1:33" ht="15" customHeight="1">
      <c r="A25" t="s">
        <v>284</v>
      </c>
      <c r="B25" t="s">
        <v>285</v>
      </c>
      <c r="C25" s="66" t="s">
        <v>16</v>
      </c>
      <c r="D25" s="66">
        <v>45588</v>
      </c>
      <c r="E25" s="4">
        <v>604</v>
      </c>
      <c r="F25" s="4"/>
      <c r="G25" s="4"/>
      <c r="H25" s="4"/>
      <c r="I25" s="4"/>
      <c r="J25" s="4"/>
      <c r="K25" s="4"/>
      <c r="L25" s="4"/>
      <c r="M25" s="4">
        <v>3</v>
      </c>
      <c r="N25" s="4">
        <v>16</v>
      </c>
      <c r="O25" s="4">
        <v>2</v>
      </c>
      <c r="P25" s="4">
        <v>7</v>
      </c>
      <c r="Q25" s="4"/>
      <c r="R25" s="4">
        <v>4</v>
      </c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4.9668874172185433E-3</v>
      </c>
      <c r="AC25" s="7">
        <f t="shared" si="12"/>
        <v>2.6490066225165563E-2</v>
      </c>
      <c r="AD25" s="7">
        <f t="shared" si="13"/>
        <v>3.3112582781456954E-3</v>
      </c>
      <c r="AE25" s="7">
        <f t="shared" si="14"/>
        <v>1.1589403973509934E-2</v>
      </c>
      <c r="AF25" s="7" t="str">
        <f t="shared" si="15"/>
        <v/>
      </c>
      <c r="AG25" s="7">
        <f t="shared" si="16"/>
        <v>6.6225165562913907E-3</v>
      </c>
    </row>
    <row r="26" spans="1:33" ht="15" customHeight="1">
      <c r="A26" t="s">
        <v>284</v>
      </c>
      <c r="B26" t="s">
        <v>285</v>
      </c>
      <c r="C26" s="66" t="s">
        <v>16</v>
      </c>
      <c r="D26" s="66">
        <v>45589</v>
      </c>
      <c r="E26" s="4">
        <v>323</v>
      </c>
      <c r="F26" s="4"/>
      <c r="G26" s="4"/>
      <c r="H26" s="4"/>
      <c r="I26" s="4"/>
      <c r="J26" s="4"/>
      <c r="K26" s="4"/>
      <c r="L26" s="4"/>
      <c r="M26" s="4">
        <v>2</v>
      </c>
      <c r="N26" s="4">
        <v>6</v>
      </c>
      <c r="O26" s="4">
        <v>4</v>
      </c>
      <c r="P26" s="4">
        <v>1</v>
      </c>
      <c r="Q26" s="4">
        <v>1</v>
      </c>
      <c r="R26" s="4">
        <v>1</v>
      </c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6.1919504643962852E-3</v>
      </c>
      <c r="AC26" s="7">
        <f t="shared" si="12"/>
        <v>1.8575851393188854E-2</v>
      </c>
      <c r="AD26" s="7">
        <f t="shared" si="13"/>
        <v>1.238390092879257E-2</v>
      </c>
      <c r="AE26" s="7">
        <f t="shared" si="14"/>
        <v>3.0959752321981426E-3</v>
      </c>
      <c r="AF26" s="7">
        <f t="shared" si="15"/>
        <v>3.0959752321981426E-3</v>
      </c>
      <c r="AG26" s="7">
        <f t="shared" si="16"/>
        <v>3.0959752321981426E-3</v>
      </c>
    </row>
    <row r="27" spans="1:33" ht="15" customHeight="1">
      <c r="A27" t="s">
        <v>284</v>
      </c>
      <c r="B27" t="s">
        <v>285</v>
      </c>
      <c r="C27" s="66" t="s">
        <v>16</v>
      </c>
      <c r="D27" s="66">
        <v>45595</v>
      </c>
      <c r="E27" s="4">
        <v>657</v>
      </c>
      <c r="F27" s="4"/>
      <c r="G27" s="4"/>
      <c r="H27" s="4"/>
      <c r="I27" s="4"/>
      <c r="J27" s="4"/>
      <c r="K27" s="4"/>
      <c r="L27" s="4"/>
      <c r="M27" s="4">
        <v>2</v>
      </c>
      <c r="N27" s="4">
        <v>27</v>
      </c>
      <c r="O27" s="4">
        <v>6</v>
      </c>
      <c r="P27" s="4">
        <v>3</v>
      </c>
      <c r="Q27" s="4">
        <v>3</v>
      </c>
      <c r="R27" s="4">
        <v>3</v>
      </c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3.0441400304414001E-3</v>
      </c>
      <c r="AC27" s="7">
        <f t="shared" si="12"/>
        <v>4.1095890410958902E-2</v>
      </c>
      <c r="AD27" s="7">
        <f t="shared" si="13"/>
        <v>9.1324200913242004E-3</v>
      </c>
      <c r="AE27" s="7">
        <f t="shared" si="14"/>
        <v>4.5662100456621002E-3</v>
      </c>
      <c r="AF27" s="7">
        <f t="shared" si="15"/>
        <v>4.5662100456621002E-3</v>
      </c>
      <c r="AG27" s="7">
        <f t="shared" si="16"/>
        <v>4.5662100456621002E-3</v>
      </c>
    </row>
    <row r="28" spans="1:33">
      <c r="A28" t="s">
        <v>284</v>
      </c>
      <c r="B28" t="s">
        <v>285</v>
      </c>
      <c r="C28" s="66" t="s">
        <v>16</v>
      </c>
      <c r="D28" s="66">
        <v>45596</v>
      </c>
      <c r="E28" s="4">
        <v>94</v>
      </c>
      <c r="F28" s="4"/>
      <c r="G28" s="4"/>
      <c r="H28" s="4"/>
      <c r="I28" s="4"/>
      <c r="J28" s="4"/>
      <c r="K28" s="4"/>
      <c r="L28" s="4">
        <v>2</v>
      </c>
      <c r="M28" s="4">
        <v>1</v>
      </c>
      <c r="N28" s="4">
        <v>1</v>
      </c>
      <c r="O28" s="4">
        <v>2</v>
      </c>
      <c r="P28" s="4"/>
      <c r="Q28" s="4"/>
      <c r="R28" s="4"/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>
        <f t="shared" si="10"/>
        <v>2.1276595744680851E-2</v>
      </c>
      <c r="AB28" s="7">
        <f t="shared" si="11"/>
        <v>1.0638297872340425E-2</v>
      </c>
      <c r="AC28" s="7">
        <f t="shared" si="12"/>
        <v>1.0638297872340425E-2</v>
      </c>
      <c r="AD28" s="7">
        <f t="shared" si="13"/>
        <v>2.1276595744680851E-2</v>
      </c>
      <c r="AE28" s="7" t="str">
        <f t="shared" si="14"/>
        <v/>
      </c>
      <c r="AF28" s="7" t="str">
        <f t="shared" si="15"/>
        <v/>
      </c>
      <c r="AG28" s="7" t="str">
        <f t="shared" si="16"/>
        <v/>
      </c>
    </row>
    <row r="29" spans="1:33">
      <c r="A29" t="s">
        <v>284</v>
      </c>
      <c r="B29" t="s">
        <v>285</v>
      </c>
      <c r="C29" s="66" t="s">
        <v>16</v>
      </c>
      <c r="D29" s="66">
        <v>45600</v>
      </c>
      <c r="E29" s="4">
        <v>183</v>
      </c>
      <c r="F29" s="4"/>
      <c r="G29" s="4"/>
      <c r="H29" s="4"/>
      <c r="I29" s="4"/>
      <c r="J29" s="4"/>
      <c r="K29" s="4"/>
      <c r="L29" s="4"/>
      <c r="M29" s="4"/>
      <c r="N29" s="4">
        <v>1</v>
      </c>
      <c r="O29" s="4">
        <v>2</v>
      </c>
      <c r="P29" s="4">
        <v>1</v>
      </c>
      <c r="Q29" s="4"/>
      <c r="R29" s="4">
        <v>1</v>
      </c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 t="str">
        <f t="shared" si="10"/>
        <v/>
      </c>
      <c r="AB29" s="7" t="str">
        <f t="shared" si="11"/>
        <v/>
      </c>
      <c r="AC29" s="7">
        <f t="shared" si="12"/>
        <v>5.4644808743169399E-3</v>
      </c>
      <c r="AD29" s="7">
        <f t="shared" si="13"/>
        <v>1.092896174863388E-2</v>
      </c>
      <c r="AE29" s="7">
        <f t="shared" si="14"/>
        <v>5.4644808743169399E-3</v>
      </c>
      <c r="AF29" s="7" t="str">
        <f t="shared" si="15"/>
        <v/>
      </c>
      <c r="AG29" s="7">
        <f t="shared" si="16"/>
        <v>5.4644808743169399E-3</v>
      </c>
    </row>
    <row r="30" spans="1:33">
      <c r="A30" t="s">
        <v>284</v>
      </c>
      <c r="B30" t="s">
        <v>285</v>
      </c>
      <c r="C30" s="66" t="s">
        <v>16</v>
      </c>
      <c r="D30" s="66">
        <v>45601</v>
      </c>
      <c r="E30" s="4">
        <v>91</v>
      </c>
      <c r="F30" s="4"/>
      <c r="G30" s="4"/>
      <c r="H30" s="4"/>
      <c r="I30" s="4"/>
      <c r="J30" s="4"/>
      <c r="K30" s="4"/>
      <c r="L30" s="4"/>
      <c r="M30" s="4"/>
      <c r="N30" s="4">
        <v>2</v>
      </c>
      <c r="O30" s="4">
        <v>1</v>
      </c>
      <c r="P30" s="4">
        <v>1</v>
      </c>
      <c r="Q30" s="4">
        <v>1</v>
      </c>
      <c r="R30" s="4"/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2.197802197802198E-2</v>
      </c>
      <c r="AD30" s="7">
        <f t="shared" si="13"/>
        <v>1.098901098901099E-2</v>
      </c>
      <c r="AE30" s="7">
        <f t="shared" si="14"/>
        <v>1.098901098901099E-2</v>
      </c>
      <c r="AF30" s="7">
        <f t="shared" si="15"/>
        <v>1.098901098901099E-2</v>
      </c>
      <c r="AG30" s="7" t="str">
        <f t="shared" si="16"/>
        <v/>
      </c>
    </row>
    <row r="31" spans="1:33">
      <c r="A31" t="s">
        <v>284</v>
      </c>
      <c r="B31" t="s">
        <v>285</v>
      </c>
      <c r="C31" s="66" t="s">
        <v>330</v>
      </c>
      <c r="D31" s="66">
        <v>45517</v>
      </c>
      <c r="E31" s="4">
        <v>8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1</v>
      </c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 t="str">
        <f t="shared" si="12"/>
        <v/>
      </c>
      <c r="AD31" s="7" t="str">
        <f t="shared" si="13"/>
        <v/>
      </c>
      <c r="AE31" s="7" t="str">
        <f t="shared" si="14"/>
        <v/>
      </c>
      <c r="AF31" s="7">
        <f t="shared" si="15"/>
        <v>0.125</v>
      </c>
      <c r="AG31" s="7" t="str">
        <f t="shared" si="16"/>
        <v/>
      </c>
    </row>
    <row r="32" spans="1:33">
      <c r="A32" t="s">
        <v>284</v>
      </c>
      <c r="B32" t="s">
        <v>285</v>
      </c>
      <c r="C32" s="4" t="s">
        <v>47</v>
      </c>
      <c r="D32" s="66">
        <v>45596</v>
      </c>
      <c r="E32" s="4">
        <v>99</v>
      </c>
      <c r="F32" s="4"/>
      <c r="G32" s="4"/>
      <c r="H32" s="4"/>
      <c r="I32" s="4"/>
      <c r="J32" s="4"/>
      <c r="K32" s="4"/>
      <c r="L32" s="4">
        <v>2</v>
      </c>
      <c r="M32" s="4"/>
      <c r="N32" s="4">
        <v>1</v>
      </c>
      <c r="O32" s="4">
        <v>3</v>
      </c>
      <c r="P32" s="4">
        <v>1</v>
      </c>
      <c r="Q32" s="4"/>
      <c r="R32" s="4">
        <v>1</v>
      </c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>
        <f t="shared" si="10"/>
        <v>2.0202020202020204E-2</v>
      </c>
      <c r="AB32" s="7" t="str">
        <f t="shared" si="11"/>
        <v/>
      </c>
      <c r="AC32" s="7">
        <f t="shared" si="12"/>
        <v>1.0101010101010102E-2</v>
      </c>
      <c r="AD32" s="7">
        <f t="shared" si="13"/>
        <v>3.0303030303030304E-2</v>
      </c>
      <c r="AE32" s="7">
        <f t="shared" si="14"/>
        <v>1.0101010101010102E-2</v>
      </c>
      <c r="AF32" s="7" t="str">
        <f t="shared" si="15"/>
        <v/>
      </c>
      <c r="AG32" s="7">
        <f t="shared" si="16"/>
        <v>1.0101010101010102E-2</v>
      </c>
    </row>
    <row r="33" spans="1:33">
      <c r="A33" t="s">
        <v>284</v>
      </c>
      <c r="B33" t="s">
        <v>285</v>
      </c>
      <c r="C33" s="4" t="s">
        <v>23</v>
      </c>
      <c r="D33" s="66">
        <v>45596</v>
      </c>
      <c r="E33" s="4">
        <v>164</v>
      </c>
      <c r="F33" s="4"/>
      <c r="G33" s="4"/>
      <c r="H33" s="4"/>
      <c r="I33" s="4"/>
      <c r="J33" s="4"/>
      <c r="K33" s="4"/>
      <c r="L33" s="4">
        <v>2</v>
      </c>
      <c r="M33" s="4">
        <v>1</v>
      </c>
      <c r="N33" s="4">
        <v>6</v>
      </c>
      <c r="O33" s="4">
        <v>2</v>
      </c>
      <c r="P33" s="4"/>
      <c r="Q33" s="4"/>
      <c r="R33" s="4">
        <v>1</v>
      </c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1.2195121951219513E-2</v>
      </c>
      <c r="AB33" s="7">
        <f t="shared" si="11"/>
        <v>6.0975609756097563E-3</v>
      </c>
      <c r="AC33" s="7">
        <f t="shared" si="12"/>
        <v>3.6585365853658534E-2</v>
      </c>
      <c r="AD33" s="7">
        <f t="shared" si="13"/>
        <v>1.2195121951219513E-2</v>
      </c>
      <c r="AE33" s="7" t="str">
        <f t="shared" si="14"/>
        <v/>
      </c>
      <c r="AF33" s="7" t="str">
        <f t="shared" si="15"/>
        <v/>
      </c>
      <c r="AG33" s="7">
        <f t="shared" si="16"/>
        <v>6.0975609756097563E-3</v>
      </c>
    </row>
    <row r="34" spans="1:33">
      <c r="A34" t="s">
        <v>284</v>
      </c>
      <c r="B34" t="s">
        <v>285</v>
      </c>
      <c r="C34" s="4" t="s">
        <v>25</v>
      </c>
      <c r="D34" s="66">
        <v>45523</v>
      </c>
      <c r="E34" s="4">
        <v>70</v>
      </c>
      <c r="F34" s="4"/>
      <c r="G34" s="4"/>
      <c r="H34" s="4"/>
      <c r="I34" s="4">
        <v>14</v>
      </c>
      <c r="J34" s="4"/>
      <c r="K34" s="4"/>
      <c r="L34" s="4"/>
      <c r="M34" s="4"/>
      <c r="N34" s="4">
        <v>3</v>
      </c>
      <c r="O34" s="4"/>
      <c r="P34" s="4"/>
      <c r="Q34" s="4"/>
      <c r="R34" s="4"/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>
        <f t="shared" si="7"/>
        <v>0.2</v>
      </c>
      <c r="Y34" s="7" t="str">
        <f t="shared" si="8"/>
        <v/>
      </c>
      <c r="Z34" s="7" t="str">
        <f t="shared" si="9"/>
        <v/>
      </c>
      <c r="AA34" s="7" t="str">
        <f t="shared" si="10"/>
        <v/>
      </c>
      <c r="AB34" s="7" t="str">
        <f t="shared" si="11"/>
        <v/>
      </c>
      <c r="AC34" s="7">
        <f t="shared" si="12"/>
        <v>4.2857142857142858E-2</v>
      </c>
      <c r="AD34" s="7" t="str">
        <f t="shared" si="13"/>
        <v/>
      </c>
      <c r="AE34" s="7" t="str">
        <f t="shared" si="14"/>
        <v/>
      </c>
      <c r="AF34" s="7" t="str">
        <f t="shared" si="15"/>
        <v/>
      </c>
      <c r="AG34" s="7" t="str">
        <f t="shared" si="16"/>
        <v/>
      </c>
    </row>
    <row r="35" spans="1:33">
      <c r="A35" t="s">
        <v>284</v>
      </c>
      <c r="B35" t="s">
        <v>285</v>
      </c>
      <c r="C35" s="4" t="s">
        <v>25</v>
      </c>
      <c r="D35" s="66">
        <v>45524</v>
      </c>
      <c r="E35" s="4">
        <v>58</v>
      </c>
      <c r="F35" s="4"/>
      <c r="G35" s="4"/>
      <c r="H35" s="4"/>
      <c r="I35" s="4">
        <v>11</v>
      </c>
      <c r="J35" s="4"/>
      <c r="K35" s="4"/>
      <c r="L35" s="4">
        <v>1</v>
      </c>
      <c r="M35" s="4"/>
      <c r="N35" s="4">
        <v>1</v>
      </c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0.18965517241379309</v>
      </c>
      <c r="Y35" s="7" t="str">
        <f t="shared" si="8"/>
        <v/>
      </c>
      <c r="Z35" s="7" t="str">
        <f t="shared" si="9"/>
        <v/>
      </c>
      <c r="AA35" s="7">
        <f t="shared" si="10"/>
        <v>1.7241379310344827E-2</v>
      </c>
      <c r="AB35" s="7" t="str">
        <f t="shared" si="11"/>
        <v/>
      </c>
      <c r="AC35" s="7">
        <f t="shared" si="12"/>
        <v>1.7241379310344827E-2</v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284</v>
      </c>
      <c r="B36" t="s">
        <v>285</v>
      </c>
      <c r="C36" s="4" t="s">
        <v>25</v>
      </c>
      <c r="D36" s="66">
        <v>45552</v>
      </c>
      <c r="E36" s="4">
        <v>45</v>
      </c>
      <c r="F36" s="4"/>
      <c r="G36" s="4"/>
      <c r="H36" s="4"/>
      <c r="I36" s="4">
        <v>10</v>
      </c>
      <c r="J36" s="4"/>
      <c r="K36" s="4"/>
      <c r="L36" s="4"/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0.22222222222222221</v>
      </c>
      <c r="Y36" s="7" t="str">
        <f t="shared" si="8"/>
        <v/>
      </c>
      <c r="Z36" s="7" t="str">
        <f t="shared" si="9"/>
        <v/>
      </c>
      <c r="AA36" s="7" t="str">
        <f t="shared" si="10"/>
        <v/>
      </c>
      <c r="AB36" s="7">
        <f t="shared" si="11"/>
        <v>2.2222222222222223E-2</v>
      </c>
      <c r="AC36" s="7">
        <f t="shared" si="12"/>
        <v>2.2222222222222223E-2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284</v>
      </c>
      <c r="B37" t="s">
        <v>285</v>
      </c>
      <c r="C37" s="4" t="s">
        <v>25</v>
      </c>
      <c r="D37" s="66">
        <v>45568</v>
      </c>
      <c r="E37" s="4">
        <v>255</v>
      </c>
      <c r="F37" s="4"/>
      <c r="G37" s="4"/>
      <c r="H37" s="4"/>
      <c r="I37" s="4">
        <v>72</v>
      </c>
      <c r="J37" s="4"/>
      <c r="K37" s="4"/>
      <c r="L37" s="4">
        <v>2</v>
      </c>
      <c r="M37" s="4">
        <v>1</v>
      </c>
      <c r="N37" s="4">
        <v>4</v>
      </c>
      <c r="O37" s="4">
        <v>3</v>
      </c>
      <c r="P37" s="4">
        <v>3</v>
      </c>
      <c r="Q37" s="4"/>
      <c r="R37" s="4">
        <v>1</v>
      </c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0.28235294117647058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>
        <f t="shared" ref="AA37" si="23">IF(L37=0,"",L37/$E37)</f>
        <v>7.8431372549019607E-3</v>
      </c>
      <c r="AB37" s="7">
        <f t="shared" ref="AB37" si="24">IF(M37=0,"",M37/$E37)</f>
        <v>3.9215686274509803E-3</v>
      </c>
      <c r="AC37" s="7">
        <f t="shared" ref="AC37" si="25">IF(N37=0,"",N37/$E37)</f>
        <v>1.5686274509803921E-2</v>
      </c>
      <c r="AD37" s="7">
        <f t="shared" ref="AD37" si="26">IF(O37=0,"",O37/$E37)</f>
        <v>1.1764705882352941E-2</v>
      </c>
      <c r="AE37" s="7">
        <f t="shared" ref="AE37" si="27">IF(P37=0,"",P37/$E37)</f>
        <v>1.1764705882352941E-2</v>
      </c>
      <c r="AF37" s="7" t="str">
        <f t="shared" ref="AF37" si="28">IF(Q37=0,"",Q37/$E37)</f>
        <v/>
      </c>
      <c r="AG37" s="7">
        <f t="shared" ref="AG37" si="29">IF(R37=0,"",R37/$E37)</f>
        <v>3.9215686274509803E-3</v>
      </c>
    </row>
    <row r="38" spans="1:33">
      <c r="A38" t="s">
        <v>284</v>
      </c>
      <c r="B38" t="s">
        <v>285</v>
      </c>
      <c r="C38" s="96" t="s">
        <v>11</v>
      </c>
      <c r="D38" s="97">
        <v>45581</v>
      </c>
      <c r="E38" s="96">
        <v>239</v>
      </c>
      <c r="F38" s="4"/>
      <c r="G38" s="4"/>
      <c r="H38" s="4"/>
      <c r="I38" s="4"/>
      <c r="J38" s="4"/>
      <c r="K38" s="4"/>
      <c r="L38" s="4"/>
      <c r="M38" s="4"/>
      <c r="N38" s="4">
        <v>6</v>
      </c>
      <c r="O38" s="4">
        <v>4</v>
      </c>
      <c r="P38" s="4">
        <v>1</v>
      </c>
      <c r="Q38" s="4">
        <v>1</v>
      </c>
      <c r="R38" s="4"/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 t="str">
        <f t="shared" ref="X38" si="33">IF(I38=0,"",I38/$E38)</f>
        <v/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 t="str">
        <f t="shared" ref="AA38" si="36">IF(L38=0,"",L38/$E38)</f>
        <v/>
      </c>
      <c r="AB38" s="7" t="str">
        <f t="shared" ref="AB38" si="37">IF(M38=0,"",M38/$E38)</f>
        <v/>
      </c>
      <c r="AC38" s="7">
        <f t="shared" ref="AC38" si="38">IF(N38=0,"",N38/$E38)</f>
        <v>2.5104602510460251E-2</v>
      </c>
      <c r="AD38" s="7">
        <f t="shared" ref="AD38" si="39">IF(O38=0,"",O38/$E38)</f>
        <v>1.6736401673640166E-2</v>
      </c>
      <c r="AE38" s="7">
        <f t="shared" ref="AE38" si="40">IF(P38=0,"",P38/$E38)</f>
        <v>4.1841004184100415E-3</v>
      </c>
      <c r="AF38" s="7">
        <f t="shared" ref="AF38" si="41">IF(Q38=0,"",Q38/$E38)</f>
        <v>4.1841004184100415E-3</v>
      </c>
      <c r="AG38" s="7" t="str">
        <f t="shared" ref="AG38" si="42">IF(R38=0,"",R38/$E38)</f>
        <v/>
      </c>
    </row>
    <row r="39" spans="1:33">
      <c r="A39" t="s">
        <v>284</v>
      </c>
      <c r="B39" t="s">
        <v>285</v>
      </c>
      <c r="C39" s="4" t="s">
        <v>132</v>
      </c>
      <c r="D39" s="66">
        <v>45579</v>
      </c>
      <c r="E39" s="4">
        <v>9</v>
      </c>
      <c r="F39" s="4"/>
      <c r="G39" s="4"/>
      <c r="H39" s="4"/>
      <c r="I39" s="4"/>
      <c r="J39" s="4"/>
      <c r="K39" s="4"/>
      <c r="L39" s="4"/>
      <c r="M39" s="4"/>
      <c r="N39" s="4">
        <v>1</v>
      </c>
      <c r="O39" s="4"/>
      <c r="P39" s="4"/>
      <c r="Q39" s="4"/>
      <c r="R39" s="4"/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0.1111111111111111</v>
      </c>
      <c r="AD39" s="7" t="str">
        <f t="shared" ref="AD39:AD46" si="52">IF(O39=0,"",O39/$E39)</f>
        <v/>
      </c>
      <c r="AE39" s="7" t="str">
        <f t="shared" ref="AE39:AE46" si="53">IF(P39=0,"",P39/$E39)</f>
        <v/>
      </c>
      <c r="AF39" s="7" t="str">
        <f t="shared" ref="AF39:AF46" si="54">IF(Q39=0,"",Q39/$E39)</f>
        <v/>
      </c>
      <c r="AG39" s="7" t="str">
        <f t="shared" ref="AG39:AG46" si="55">IF(R39=0,"",R39/$E39)</f>
        <v/>
      </c>
    </row>
    <row r="40" spans="1:33">
      <c r="A40" t="s">
        <v>284</v>
      </c>
      <c r="B40" t="s">
        <v>285</v>
      </c>
      <c r="C40" s="4" t="s">
        <v>18</v>
      </c>
      <c r="D40" s="66">
        <v>45539</v>
      </c>
      <c r="E40" s="4">
        <v>109</v>
      </c>
      <c r="F40" s="4"/>
      <c r="G40" s="4"/>
      <c r="H40" s="4"/>
      <c r="I40" s="4"/>
      <c r="J40" s="4"/>
      <c r="K40" s="4"/>
      <c r="L40" s="4">
        <v>3</v>
      </c>
      <c r="M40" s="4"/>
      <c r="N40" s="4">
        <v>4</v>
      </c>
      <c r="O40" s="4">
        <v>1</v>
      </c>
      <c r="P40" s="4"/>
      <c r="Q40" s="4"/>
      <c r="R40" s="4">
        <v>1</v>
      </c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>
        <f t="shared" si="49"/>
        <v>2.7522935779816515E-2</v>
      </c>
      <c r="AB40" s="7" t="str">
        <f t="shared" si="50"/>
        <v/>
      </c>
      <c r="AC40" s="7">
        <f t="shared" si="51"/>
        <v>3.669724770642202E-2</v>
      </c>
      <c r="AD40" s="7">
        <f t="shared" si="52"/>
        <v>9.1743119266055051E-3</v>
      </c>
      <c r="AE40" s="7" t="str">
        <f t="shared" si="53"/>
        <v/>
      </c>
      <c r="AF40" s="7" t="str">
        <f t="shared" si="54"/>
        <v/>
      </c>
      <c r="AG40" s="7">
        <f t="shared" si="55"/>
        <v>9.1743119266055051E-3</v>
      </c>
    </row>
    <row r="41" spans="1:33">
      <c r="A41" t="s">
        <v>284</v>
      </c>
      <c r="B41" t="s">
        <v>285</v>
      </c>
      <c r="C41" s="4" t="s">
        <v>18</v>
      </c>
      <c r="D41" s="66">
        <v>45544</v>
      </c>
      <c r="E41" s="4">
        <v>144</v>
      </c>
      <c r="F41" s="4"/>
      <c r="G41" s="4"/>
      <c r="H41" s="4"/>
      <c r="I41" s="4"/>
      <c r="J41" s="4"/>
      <c r="K41" s="4"/>
      <c r="L41" s="4"/>
      <c r="M41" s="4"/>
      <c r="N41" s="4"/>
      <c r="O41" s="4">
        <v>1</v>
      </c>
      <c r="P41" s="4"/>
      <c r="Q41" s="4"/>
      <c r="R41" s="4"/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 t="str">
        <f t="shared" si="49"/>
        <v/>
      </c>
      <c r="AB41" s="7" t="str">
        <f t="shared" si="50"/>
        <v/>
      </c>
      <c r="AC41" s="7" t="str">
        <f t="shared" si="51"/>
        <v/>
      </c>
      <c r="AD41" s="7">
        <f t="shared" si="52"/>
        <v>6.9444444444444441E-3</v>
      </c>
      <c r="AE41" s="7" t="str">
        <f t="shared" si="53"/>
        <v/>
      </c>
      <c r="AF41" s="7" t="str">
        <f t="shared" si="54"/>
        <v/>
      </c>
      <c r="AG41" s="7" t="str">
        <f t="shared" si="55"/>
        <v/>
      </c>
    </row>
    <row r="42" spans="1:33">
      <c r="A42" t="s">
        <v>284</v>
      </c>
      <c r="B42" t="s">
        <v>285</v>
      </c>
      <c r="C42" s="4" t="s">
        <v>18</v>
      </c>
      <c r="D42" s="66">
        <v>45545</v>
      </c>
      <c r="E42" s="4">
        <v>69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1.4492753623188406E-2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284</v>
      </c>
      <c r="B43" t="s">
        <v>285</v>
      </c>
      <c r="C43" s="4" t="s">
        <v>18</v>
      </c>
      <c r="D43" s="66">
        <v>45551</v>
      </c>
      <c r="E43" s="4">
        <v>74</v>
      </c>
      <c r="F43" s="4"/>
      <c r="G43" s="4"/>
      <c r="H43" s="4"/>
      <c r="I43" s="4"/>
      <c r="J43" s="4"/>
      <c r="K43" s="4"/>
      <c r="L43" s="4">
        <v>2</v>
      </c>
      <c r="M43" s="4"/>
      <c r="N43" s="4">
        <v>4</v>
      </c>
      <c r="O43" s="4">
        <v>2</v>
      </c>
      <c r="P43" s="4"/>
      <c r="Q43" s="4">
        <v>1</v>
      </c>
      <c r="R43" s="4">
        <v>1</v>
      </c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>
        <f t="shared" si="49"/>
        <v>2.7027027027027029E-2</v>
      </c>
      <c r="AB43" s="7" t="str">
        <f t="shared" si="50"/>
        <v/>
      </c>
      <c r="AC43" s="7">
        <f t="shared" si="51"/>
        <v>5.4054054054054057E-2</v>
      </c>
      <c r="AD43" s="7">
        <f t="shared" si="52"/>
        <v>2.7027027027027029E-2</v>
      </c>
      <c r="AE43" s="7" t="str">
        <f t="shared" si="53"/>
        <v/>
      </c>
      <c r="AF43" s="7">
        <f t="shared" si="54"/>
        <v>1.3513513513513514E-2</v>
      </c>
      <c r="AG43" s="7">
        <f t="shared" si="55"/>
        <v>1.3513513513513514E-2</v>
      </c>
    </row>
    <row r="44" spans="1:33">
      <c r="A44" t="s">
        <v>284</v>
      </c>
      <c r="B44" t="s">
        <v>285</v>
      </c>
      <c r="C44" s="4" t="s">
        <v>18</v>
      </c>
      <c r="D44" s="66">
        <v>45552</v>
      </c>
      <c r="E44" s="4">
        <v>91</v>
      </c>
      <c r="F44" s="4"/>
      <c r="G44" s="4"/>
      <c r="H44" s="4"/>
      <c r="I44" s="4"/>
      <c r="J44" s="4"/>
      <c r="K44" s="4"/>
      <c r="L44" s="4">
        <v>2</v>
      </c>
      <c r="M44" s="4"/>
      <c r="N44" s="4">
        <v>2</v>
      </c>
      <c r="O44" s="4">
        <v>1</v>
      </c>
      <c r="P44" s="4">
        <v>1</v>
      </c>
      <c r="Q44" s="4">
        <v>1</v>
      </c>
      <c r="R44" s="4">
        <v>1</v>
      </c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2.197802197802198E-2</v>
      </c>
      <c r="AB44" s="7" t="str">
        <f t="shared" si="50"/>
        <v/>
      </c>
      <c r="AC44" s="7">
        <f t="shared" si="51"/>
        <v>2.197802197802198E-2</v>
      </c>
      <c r="AD44" s="7">
        <f t="shared" si="52"/>
        <v>1.098901098901099E-2</v>
      </c>
      <c r="AE44" s="7">
        <f t="shared" si="53"/>
        <v>1.098901098901099E-2</v>
      </c>
      <c r="AF44" s="7">
        <f t="shared" si="54"/>
        <v>1.098901098901099E-2</v>
      </c>
      <c r="AG44" s="7">
        <f t="shared" si="55"/>
        <v>1.098901098901099E-2</v>
      </c>
    </row>
    <row r="45" spans="1:33">
      <c r="A45" t="s">
        <v>284</v>
      </c>
      <c r="B45" t="s">
        <v>285</v>
      </c>
      <c r="C45" s="4" t="s">
        <v>18</v>
      </c>
      <c r="D45" s="66">
        <v>45553</v>
      </c>
      <c r="E45" s="4">
        <v>21</v>
      </c>
      <c r="F45" s="4"/>
      <c r="G45" s="4"/>
      <c r="H45" s="4"/>
      <c r="I45" s="4"/>
      <c r="J45" s="4"/>
      <c r="K45" s="4"/>
      <c r="L45" s="4">
        <v>1</v>
      </c>
      <c r="M45" s="4"/>
      <c r="N45" s="4"/>
      <c r="O45" s="4"/>
      <c r="P45" s="4"/>
      <c r="Q45" s="4">
        <v>1</v>
      </c>
      <c r="R45" s="4"/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4.7619047619047616E-2</v>
      </c>
      <c r="AB45" s="7" t="str">
        <f t="shared" si="50"/>
        <v/>
      </c>
      <c r="AC45" s="7" t="str">
        <f t="shared" si="51"/>
        <v/>
      </c>
      <c r="AD45" s="7" t="str">
        <f t="shared" si="52"/>
        <v/>
      </c>
      <c r="AE45" s="7" t="str">
        <f t="shared" si="53"/>
        <v/>
      </c>
      <c r="AF45" s="7">
        <f t="shared" si="54"/>
        <v>4.7619047619047616E-2</v>
      </c>
      <c r="AG45" s="7" t="str">
        <f t="shared" si="55"/>
        <v/>
      </c>
    </row>
    <row r="46" spans="1:33">
      <c r="A46" t="s">
        <v>284</v>
      </c>
      <c r="B46" t="s">
        <v>285</v>
      </c>
      <c r="C46" s="4" t="s">
        <v>18</v>
      </c>
      <c r="D46" s="66">
        <v>45554</v>
      </c>
      <c r="E46" s="4">
        <v>94</v>
      </c>
      <c r="F46" s="4"/>
      <c r="G46" s="4">
        <v>6</v>
      </c>
      <c r="H46" s="4"/>
      <c r="I46" s="4"/>
      <c r="J46" s="4"/>
      <c r="K46" s="4"/>
      <c r="L46" s="4">
        <v>1</v>
      </c>
      <c r="M46" s="4">
        <v>1</v>
      </c>
      <c r="N46" s="4">
        <v>3</v>
      </c>
      <c r="O46" s="4"/>
      <c r="P46" s="4"/>
      <c r="Q46" s="4"/>
      <c r="R46" s="4"/>
      <c r="S46" s="4"/>
      <c r="T46" s="4"/>
      <c r="U46" s="7" t="str">
        <f t="shared" si="43"/>
        <v/>
      </c>
      <c r="V46" s="7">
        <f t="shared" si="44"/>
        <v>6.3829787234042548E-2</v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1.0638297872340425E-2</v>
      </c>
      <c r="AB46" s="7">
        <f t="shared" si="50"/>
        <v>1.0638297872340425E-2</v>
      </c>
      <c r="AC46" s="7">
        <f t="shared" si="51"/>
        <v>3.1914893617021274E-2</v>
      </c>
      <c r="AD46" s="7" t="str">
        <f t="shared" si="52"/>
        <v/>
      </c>
      <c r="AE46" s="7" t="str">
        <f t="shared" si="53"/>
        <v/>
      </c>
      <c r="AF46" s="7" t="str">
        <f t="shared" si="54"/>
        <v/>
      </c>
      <c r="AG46" s="7" t="str">
        <f t="shared" si="55"/>
        <v/>
      </c>
    </row>
    <row r="47" spans="1:33">
      <c r="A47" t="s">
        <v>284</v>
      </c>
      <c r="B47" t="s">
        <v>285</v>
      </c>
      <c r="C47" s="4" t="s">
        <v>18</v>
      </c>
      <c r="D47" s="66">
        <v>45558</v>
      </c>
      <c r="E47" s="4">
        <v>325</v>
      </c>
      <c r="F47" s="4">
        <v>6</v>
      </c>
      <c r="G47" s="4">
        <v>33</v>
      </c>
      <c r="H47" s="4"/>
      <c r="I47" s="4"/>
      <c r="J47" s="4"/>
      <c r="K47" s="4"/>
      <c r="L47" s="4"/>
      <c r="M47" s="4">
        <v>1</v>
      </c>
      <c r="N47" s="4">
        <v>2</v>
      </c>
      <c r="O47" s="4">
        <v>1</v>
      </c>
      <c r="P47" s="4"/>
      <c r="Q47" s="4"/>
      <c r="R47" s="4"/>
      <c r="S47" s="4"/>
      <c r="T47" s="4"/>
      <c r="U47" s="7">
        <f t="shared" ref="U47:U50" si="56">IF(F47=0,"",F47/$E47)</f>
        <v>1.8461538461538463E-2</v>
      </c>
      <c r="V47" s="7">
        <f t="shared" ref="V47:V50" si="57">IF(G47=0,"",G47/$E47)</f>
        <v>0.10153846153846154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 t="str">
        <f t="shared" ref="AA47:AA50" si="62">IF(L47=0,"",L47/$E47)</f>
        <v/>
      </c>
      <c r="AB47" s="7">
        <f t="shared" ref="AB47:AB50" si="63">IF(M47=0,"",M47/$E47)</f>
        <v>3.0769230769230769E-3</v>
      </c>
      <c r="AC47" s="7">
        <f t="shared" ref="AC47:AC50" si="64">IF(N47=0,"",N47/$E47)</f>
        <v>6.1538461538461538E-3</v>
      </c>
      <c r="AD47" s="7">
        <f t="shared" ref="AD47:AD50" si="65">IF(O47=0,"",O47/$E47)</f>
        <v>3.0769230769230769E-3</v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284</v>
      </c>
      <c r="B48" t="s">
        <v>285</v>
      </c>
      <c r="C48" s="4" t="s">
        <v>18</v>
      </c>
      <c r="D48" s="66">
        <v>45561</v>
      </c>
      <c r="E48" s="4">
        <v>10</v>
      </c>
      <c r="F48" s="4"/>
      <c r="G48" s="4"/>
      <c r="H48" s="4"/>
      <c r="I48" s="4"/>
      <c r="J48" s="4"/>
      <c r="K48" s="4"/>
      <c r="L48" s="4"/>
      <c r="M48" s="4"/>
      <c r="N48" s="4">
        <v>1</v>
      </c>
      <c r="O48" s="4"/>
      <c r="P48" s="4"/>
      <c r="Q48" s="4"/>
      <c r="R48" s="4"/>
      <c r="S48" s="4"/>
      <c r="T48" s="4"/>
      <c r="U48" s="7" t="str">
        <f t="shared" si="56"/>
        <v/>
      </c>
      <c r="V48" s="7" t="str">
        <f t="shared" si="57"/>
        <v/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 t="str">
        <f t="shared" si="62"/>
        <v/>
      </c>
      <c r="AB48" s="7" t="str">
        <f t="shared" si="63"/>
        <v/>
      </c>
      <c r="AC48" s="7">
        <f t="shared" si="64"/>
        <v>0.1</v>
      </c>
      <c r="AD48" s="7" t="str">
        <f t="shared" si="65"/>
        <v/>
      </c>
      <c r="AE48" s="7" t="str">
        <f t="shared" si="66"/>
        <v/>
      </c>
      <c r="AF48" s="7" t="str">
        <f t="shared" si="67"/>
        <v/>
      </c>
      <c r="AG48" s="7" t="str">
        <f t="shared" si="68"/>
        <v/>
      </c>
    </row>
    <row r="49" spans="1:33">
      <c r="A49" t="s">
        <v>284</v>
      </c>
      <c r="B49" t="s">
        <v>285</v>
      </c>
      <c r="C49" s="4" t="s">
        <v>18</v>
      </c>
      <c r="D49" s="66">
        <v>45572</v>
      </c>
      <c r="E49" s="4">
        <v>452</v>
      </c>
      <c r="F49" s="4"/>
      <c r="G49" s="4"/>
      <c r="H49" s="4"/>
      <c r="I49" s="4">
        <v>1</v>
      </c>
      <c r="J49" s="4"/>
      <c r="K49" s="4"/>
      <c r="L49" s="4">
        <v>10</v>
      </c>
      <c r="M49" s="4"/>
      <c r="N49" s="4">
        <v>12</v>
      </c>
      <c r="O49" s="4">
        <v>10</v>
      </c>
      <c r="P49" s="4">
        <v>4</v>
      </c>
      <c r="Q49" s="4">
        <v>2</v>
      </c>
      <c r="R49" s="4">
        <v>2</v>
      </c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>
        <f t="shared" si="59"/>
        <v>2.2123893805309734E-3</v>
      </c>
      <c r="Y49" s="7" t="str">
        <f t="shared" si="60"/>
        <v/>
      </c>
      <c r="Z49" s="7" t="str">
        <f t="shared" si="61"/>
        <v/>
      </c>
      <c r="AA49" s="7">
        <f t="shared" si="62"/>
        <v>2.2123893805309734E-2</v>
      </c>
      <c r="AB49" s="7" t="str">
        <f t="shared" si="63"/>
        <v/>
      </c>
      <c r="AC49" s="7">
        <f t="shared" si="64"/>
        <v>2.6548672566371681E-2</v>
      </c>
      <c r="AD49" s="7">
        <f t="shared" si="65"/>
        <v>2.2123893805309734E-2</v>
      </c>
      <c r="AE49" s="7">
        <f t="shared" si="66"/>
        <v>8.8495575221238937E-3</v>
      </c>
      <c r="AF49" s="7">
        <f t="shared" si="67"/>
        <v>4.4247787610619468E-3</v>
      </c>
      <c r="AG49" s="7">
        <f t="shared" si="68"/>
        <v>4.4247787610619468E-3</v>
      </c>
    </row>
    <row r="50" spans="1:33">
      <c r="A50" t="s">
        <v>284</v>
      </c>
      <c r="B50" t="s">
        <v>285</v>
      </c>
      <c r="C50" s="4" t="s">
        <v>18</v>
      </c>
      <c r="D50" s="66">
        <v>45574</v>
      </c>
      <c r="E50" s="4">
        <v>97</v>
      </c>
      <c r="F50" s="4"/>
      <c r="G50" s="4"/>
      <c r="H50" s="4"/>
      <c r="I50" s="4"/>
      <c r="J50" s="4"/>
      <c r="K50" s="4"/>
      <c r="L50" s="4">
        <v>1</v>
      </c>
      <c r="M50" s="4"/>
      <c r="N50" s="4"/>
      <c r="O50" s="4"/>
      <c r="P50" s="4"/>
      <c r="Q50" s="4"/>
      <c r="R50" s="4"/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 t="str">
        <f t="shared" si="59"/>
        <v/>
      </c>
      <c r="Y50" s="7" t="str">
        <f t="shared" si="60"/>
        <v/>
      </c>
      <c r="Z50" s="7" t="str">
        <f t="shared" si="61"/>
        <v/>
      </c>
      <c r="AA50" s="7">
        <f t="shared" si="62"/>
        <v>1.0309278350515464E-2</v>
      </c>
      <c r="AB50" s="7" t="str">
        <f t="shared" si="63"/>
        <v/>
      </c>
      <c r="AC50" s="7" t="str">
        <f t="shared" si="64"/>
        <v/>
      </c>
      <c r="AD50" s="7" t="str">
        <f t="shared" si="65"/>
        <v/>
      </c>
      <c r="AE50" s="7" t="str">
        <f t="shared" si="66"/>
        <v/>
      </c>
      <c r="AF50" s="7" t="str">
        <f t="shared" si="67"/>
        <v/>
      </c>
      <c r="AG50" s="7" t="str">
        <f t="shared" si="68"/>
        <v/>
      </c>
    </row>
    <row r="51" spans="1:33">
      <c r="A51" t="s">
        <v>284</v>
      </c>
      <c r="B51" t="s">
        <v>285</v>
      </c>
      <c r="C51" s="4" t="s">
        <v>18</v>
      </c>
      <c r="D51" s="66">
        <v>45575</v>
      </c>
      <c r="E51" s="4">
        <v>687</v>
      </c>
      <c r="F51" s="4"/>
      <c r="G51" s="4"/>
      <c r="H51" s="4"/>
      <c r="I51" s="4">
        <v>2</v>
      </c>
      <c r="J51" s="4">
        <v>1</v>
      </c>
      <c r="K51" s="4">
        <v>1</v>
      </c>
      <c r="L51" s="4">
        <v>29</v>
      </c>
      <c r="M51" s="4">
        <v>2</v>
      </c>
      <c r="N51" s="4">
        <v>12</v>
      </c>
      <c r="O51" s="4">
        <v>6</v>
      </c>
      <c r="P51" s="4">
        <v>6</v>
      </c>
      <c r="Q51" s="4">
        <v>2</v>
      </c>
      <c r="R51" s="4">
        <v>3</v>
      </c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>
        <f t="shared" ref="X51" si="72">IF(I51=0,"",I51/$E51)</f>
        <v>2.911208151382824E-3</v>
      </c>
      <c r="Y51" s="7">
        <f t="shared" ref="Y51" si="73">IF(J51=0,"",J51/$E51)</f>
        <v>1.455604075691412E-3</v>
      </c>
      <c r="Z51" s="7">
        <f t="shared" ref="Z51" si="74">IF(K51=0,"",K51/$E51)</f>
        <v>1.455604075691412E-3</v>
      </c>
      <c r="AA51" s="7">
        <f t="shared" ref="AA51" si="75">IF(L51=0,"",L51/$E51)</f>
        <v>4.2212518195050945E-2</v>
      </c>
      <c r="AB51" s="7">
        <f t="shared" ref="AB51" si="76">IF(M51=0,"",M51/$E51)</f>
        <v>2.911208151382824E-3</v>
      </c>
      <c r="AC51" s="7">
        <f t="shared" ref="AC51" si="77">IF(N51=0,"",N51/$E51)</f>
        <v>1.7467248908296942E-2</v>
      </c>
      <c r="AD51" s="7">
        <f t="shared" ref="AD51" si="78">IF(O51=0,"",O51/$E51)</f>
        <v>8.7336244541484712E-3</v>
      </c>
      <c r="AE51" s="7">
        <f t="shared" ref="AE51" si="79">IF(P51=0,"",P51/$E51)</f>
        <v>8.7336244541484712E-3</v>
      </c>
      <c r="AF51" s="7">
        <f t="shared" ref="AF51" si="80">IF(Q51=0,"",Q51/$E51)</f>
        <v>2.911208151382824E-3</v>
      </c>
      <c r="AG51" s="7">
        <f t="shared" ref="AG51" si="81">IF(R51=0,"",R51/$E51)</f>
        <v>4.3668122270742356E-3</v>
      </c>
    </row>
    <row r="52" spans="1:33">
      <c r="A52" t="s">
        <v>284</v>
      </c>
      <c r="B52" t="s">
        <v>285</v>
      </c>
      <c r="C52" s="4" t="s">
        <v>18</v>
      </c>
      <c r="D52" s="66">
        <v>45579</v>
      </c>
      <c r="E52" s="4">
        <v>24</v>
      </c>
      <c r="F52" s="4"/>
      <c r="G52" s="4"/>
      <c r="H52" s="4"/>
      <c r="I52" s="4"/>
      <c r="J52" s="4"/>
      <c r="K52" s="4"/>
      <c r="L52" s="4">
        <v>2</v>
      </c>
      <c r="M52" s="4"/>
      <c r="N52" s="4">
        <v>2</v>
      </c>
      <c r="O52" s="4"/>
      <c r="P52" s="4">
        <v>3</v>
      </c>
      <c r="Q52" s="4"/>
      <c r="R52" s="4"/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 t="str">
        <f t="shared" ref="X52:X53" si="85">IF(I52=0,"",I52/$E52)</f>
        <v/>
      </c>
      <c r="Y52" s="7" t="str">
        <f t="shared" ref="Y52:Y53" si="86">IF(J52=0,"",J52/$E52)</f>
        <v/>
      </c>
      <c r="Z52" s="7" t="str">
        <f t="shared" ref="Z52:Z53" si="87">IF(K52=0,"",K52/$E52)</f>
        <v/>
      </c>
      <c r="AA52" s="7">
        <f t="shared" ref="AA52:AA53" si="88">IF(L52=0,"",L52/$E52)</f>
        <v>8.3333333333333329E-2</v>
      </c>
      <c r="AB52" s="7" t="str">
        <f t="shared" ref="AB52:AB53" si="89">IF(M52=0,"",M52/$E52)</f>
        <v/>
      </c>
      <c r="AC52" s="7">
        <f t="shared" ref="AC52:AC53" si="90">IF(N52=0,"",N52/$E52)</f>
        <v>8.3333333333333329E-2</v>
      </c>
      <c r="AD52" s="7" t="str">
        <f t="shared" ref="AD52:AD53" si="91">IF(O52=0,"",O52/$E52)</f>
        <v/>
      </c>
      <c r="AE52" s="7">
        <f t="shared" ref="AE52:AE53" si="92">IF(P52=0,"",P52/$E52)</f>
        <v>0.125</v>
      </c>
      <c r="AF52" s="7" t="str">
        <f t="shared" ref="AF52:AF53" si="93">IF(Q52=0,"",Q52/$E52)</f>
        <v/>
      </c>
      <c r="AG52" s="7" t="str">
        <f t="shared" ref="AG52:AG53" si="94">IF(R52=0,"",R52/$E52)</f>
        <v/>
      </c>
    </row>
    <row r="53" spans="1:33">
      <c r="A53" t="s">
        <v>284</v>
      </c>
      <c r="B53" t="s">
        <v>285</v>
      </c>
      <c r="C53" s="4" t="s">
        <v>18</v>
      </c>
      <c r="D53" s="66">
        <v>45582</v>
      </c>
      <c r="E53" s="4">
        <v>96</v>
      </c>
      <c r="F53" s="4"/>
      <c r="G53" s="4"/>
      <c r="H53" s="4"/>
      <c r="I53" s="4"/>
      <c r="J53" s="4"/>
      <c r="K53" s="4"/>
      <c r="L53" s="4">
        <v>3</v>
      </c>
      <c r="M53" s="4">
        <v>1</v>
      </c>
      <c r="N53" s="4">
        <v>2</v>
      </c>
      <c r="O53" s="4">
        <v>2</v>
      </c>
      <c r="P53" s="4"/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3.125E-2</v>
      </c>
      <c r="AB53" s="7">
        <f t="shared" si="89"/>
        <v>1.0416666666666666E-2</v>
      </c>
      <c r="AC53" s="7">
        <f t="shared" si="90"/>
        <v>2.0833333333333332E-2</v>
      </c>
      <c r="AD53" s="7">
        <f t="shared" si="91"/>
        <v>2.0833333333333332E-2</v>
      </c>
      <c r="AE53" s="7" t="str">
        <f t="shared" si="92"/>
        <v/>
      </c>
      <c r="AF53" s="7" t="str">
        <f t="shared" si="93"/>
        <v/>
      </c>
      <c r="AG53" s="7" t="str">
        <f t="shared" si="94"/>
        <v/>
      </c>
    </row>
    <row r="54" spans="1:33">
      <c r="A54" t="s">
        <v>284</v>
      </c>
      <c r="B54" t="s">
        <v>285</v>
      </c>
      <c r="C54" s="4" t="s">
        <v>18</v>
      </c>
      <c r="D54" s="66">
        <v>45586</v>
      </c>
      <c r="E54" s="4">
        <v>658</v>
      </c>
      <c r="F54" s="4"/>
      <c r="G54" s="4"/>
      <c r="H54" s="4"/>
      <c r="I54" s="4">
        <v>1</v>
      </c>
      <c r="J54" s="4"/>
      <c r="K54" s="4"/>
      <c r="L54" s="4">
        <v>17</v>
      </c>
      <c r="M54" s="4">
        <v>1</v>
      </c>
      <c r="N54" s="4">
        <v>15</v>
      </c>
      <c r="O54" s="4">
        <v>6</v>
      </c>
      <c r="P54" s="4">
        <v>5</v>
      </c>
      <c r="Q54" s="4">
        <v>2</v>
      </c>
      <c r="R54" s="4">
        <v>1</v>
      </c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>
        <f t="shared" ref="X54:X56" si="98">IF(I54=0,"",I54/$E54)</f>
        <v>1.5197568389057751E-3</v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2.5835866261398176E-2</v>
      </c>
      <c r="AB54" s="7">
        <f t="shared" ref="AB54:AB56" si="102">IF(M54=0,"",M54/$E54)</f>
        <v>1.5197568389057751E-3</v>
      </c>
      <c r="AC54" s="7">
        <f t="shared" ref="AC54:AC56" si="103">IF(N54=0,"",N54/$E54)</f>
        <v>2.2796352583586626E-2</v>
      </c>
      <c r="AD54" s="7">
        <f t="shared" ref="AD54:AD56" si="104">IF(O54=0,"",O54/$E54)</f>
        <v>9.11854103343465E-3</v>
      </c>
      <c r="AE54" s="7">
        <f t="shared" ref="AE54:AE56" si="105">IF(P54=0,"",P54/$E54)</f>
        <v>7.5987841945288756E-3</v>
      </c>
      <c r="AF54" s="7">
        <f t="shared" ref="AF54:AF56" si="106">IF(Q54=0,"",Q54/$E54)</f>
        <v>3.0395136778115501E-3</v>
      </c>
      <c r="AG54" s="7">
        <f t="shared" ref="AG54:AG56" si="107">IF(R54=0,"",R54/$E54)</f>
        <v>1.5197568389057751E-3</v>
      </c>
    </row>
    <row r="55" spans="1:33">
      <c r="A55" t="s">
        <v>284</v>
      </c>
      <c r="B55" t="s">
        <v>285</v>
      </c>
      <c r="C55" s="4" t="s">
        <v>18</v>
      </c>
      <c r="D55" s="66">
        <v>45593</v>
      </c>
      <c r="E55" s="4">
        <v>630</v>
      </c>
      <c r="F55" s="4"/>
      <c r="G55" s="4"/>
      <c r="H55" s="4"/>
      <c r="I55" s="4">
        <v>2</v>
      </c>
      <c r="J55" s="4"/>
      <c r="K55" s="4"/>
      <c r="L55" s="4">
        <v>22</v>
      </c>
      <c r="M55" s="4">
        <v>1</v>
      </c>
      <c r="N55" s="4">
        <v>12</v>
      </c>
      <c r="O55" s="4">
        <v>8</v>
      </c>
      <c r="P55" s="4">
        <v>8</v>
      </c>
      <c r="Q55" s="4">
        <v>3</v>
      </c>
      <c r="R55" s="4"/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3.1746031746031746E-3</v>
      </c>
      <c r="Y55" s="7" t="str">
        <f t="shared" si="99"/>
        <v/>
      </c>
      <c r="Z55" s="7" t="str">
        <f t="shared" si="100"/>
        <v/>
      </c>
      <c r="AA55" s="7">
        <f t="shared" si="101"/>
        <v>3.4920634920634921E-2</v>
      </c>
      <c r="AB55" s="7">
        <f t="shared" si="102"/>
        <v>1.5873015873015873E-3</v>
      </c>
      <c r="AC55" s="7">
        <f t="shared" si="103"/>
        <v>1.9047619047619049E-2</v>
      </c>
      <c r="AD55" s="7">
        <f t="shared" si="104"/>
        <v>1.2698412698412698E-2</v>
      </c>
      <c r="AE55" s="7">
        <f t="shared" si="105"/>
        <v>1.2698412698412698E-2</v>
      </c>
      <c r="AF55" s="7">
        <f t="shared" si="106"/>
        <v>4.7619047619047623E-3</v>
      </c>
      <c r="AG55" s="7" t="str">
        <f t="shared" si="107"/>
        <v/>
      </c>
    </row>
    <row r="56" spans="1:33">
      <c r="A56" t="s">
        <v>284</v>
      </c>
      <c r="B56" t="s">
        <v>285</v>
      </c>
      <c r="C56" s="4" t="s">
        <v>18</v>
      </c>
      <c r="D56" s="66">
        <v>45596</v>
      </c>
      <c r="E56" s="4">
        <v>95</v>
      </c>
      <c r="F56" s="4"/>
      <c r="G56" s="4"/>
      <c r="H56" s="4"/>
      <c r="I56" s="4"/>
      <c r="J56" s="4"/>
      <c r="K56" s="4"/>
      <c r="L56" s="4">
        <v>2</v>
      </c>
      <c r="M56" s="4"/>
      <c r="N56" s="4">
        <v>1</v>
      </c>
      <c r="O56" s="4">
        <v>1</v>
      </c>
      <c r="P56" s="4">
        <v>1</v>
      </c>
      <c r="Q56" s="4"/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 t="str">
        <f t="shared" si="98"/>
        <v/>
      </c>
      <c r="Y56" s="7" t="str">
        <f t="shared" si="99"/>
        <v/>
      </c>
      <c r="Z56" s="7" t="str">
        <f t="shared" si="100"/>
        <v/>
      </c>
      <c r="AA56" s="7">
        <f t="shared" si="101"/>
        <v>2.1052631578947368E-2</v>
      </c>
      <c r="AB56" s="7" t="str">
        <f t="shared" si="102"/>
        <v/>
      </c>
      <c r="AC56" s="7">
        <f t="shared" si="103"/>
        <v>1.0526315789473684E-2</v>
      </c>
      <c r="AD56" s="7">
        <f t="shared" si="104"/>
        <v>1.0526315789473684E-2</v>
      </c>
      <c r="AE56" s="7">
        <f t="shared" si="105"/>
        <v>1.0526315789473684E-2</v>
      </c>
      <c r="AF56" s="7" t="str">
        <f t="shared" si="106"/>
        <v/>
      </c>
      <c r="AG56" s="7" t="str">
        <f t="shared" si="107"/>
        <v/>
      </c>
    </row>
    <row r="57" spans="1:33">
      <c r="A57" t="s">
        <v>284</v>
      </c>
      <c r="B57" t="s">
        <v>285</v>
      </c>
      <c r="C57" s="4" t="s">
        <v>18</v>
      </c>
      <c r="D57" s="66">
        <v>45601</v>
      </c>
      <c r="E57" s="4">
        <v>201</v>
      </c>
      <c r="F57" s="4"/>
      <c r="G57" s="4"/>
      <c r="H57" s="4"/>
      <c r="I57" s="4"/>
      <c r="J57" s="4"/>
      <c r="K57" s="4"/>
      <c r="L57" s="4">
        <v>5</v>
      </c>
      <c r="M57" s="4"/>
      <c r="N57" s="4">
        <v>4</v>
      </c>
      <c r="O57" s="4">
        <v>5</v>
      </c>
      <c r="P57" s="4">
        <v>1</v>
      </c>
      <c r="Q57" s="4"/>
      <c r="R57" s="4">
        <v>2</v>
      </c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2.4875621890547265E-2</v>
      </c>
      <c r="AB57" s="7" t="str">
        <f t="shared" ref="AB57:AB60" si="115">IF(M57=0,"",M57/$E57)</f>
        <v/>
      </c>
      <c r="AC57" s="7">
        <f t="shared" ref="AC57:AC60" si="116">IF(N57=0,"",N57/$E57)</f>
        <v>1.9900497512437811E-2</v>
      </c>
      <c r="AD57" s="7">
        <f t="shared" ref="AD57:AD60" si="117">IF(O57=0,"",O57/$E57)</f>
        <v>2.4875621890547265E-2</v>
      </c>
      <c r="AE57" s="7">
        <f t="shared" ref="AE57:AE60" si="118">IF(P57=0,"",P57/$E57)</f>
        <v>4.9751243781094526E-3</v>
      </c>
      <c r="AF57" s="7" t="str">
        <f t="shared" ref="AF57:AF60" si="119">IF(Q57=0,"",Q57/$E57)</f>
        <v/>
      </c>
      <c r="AG57" s="7">
        <f t="shared" ref="AG57:AG60" si="120">IF(R57=0,"",R57/$E57)</f>
        <v>9.9502487562189053E-3</v>
      </c>
    </row>
    <row r="58" spans="1:33">
      <c r="A58" t="s">
        <v>284</v>
      </c>
      <c r="B58" t="s">
        <v>285</v>
      </c>
      <c r="C58" s="4" t="s">
        <v>18</v>
      </c>
      <c r="D58" s="66">
        <v>45602</v>
      </c>
      <c r="E58" s="4">
        <v>35</v>
      </c>
      <c r="F58" s="4"/>
      <c r="G58" s="4"/>
      <c r="H58" s="4"/>
      <c r="I58" s="4"/>
      <c r="J58" s="4"/>
      <c r="K58" s="4"/>
      <c r="L58" s="4">
        <v>1</v>
      </c>
      <c r="M58" s="4"/>
      <c r="N58" s="4"/>
      <c r="O58" s="4">
        <v>1</v>
      </c>
      <c r="P58" s="4"/>
      <c r="Q58" s="4"/>
      <c r="R58" s="4"/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2.8571428571428571E-2</v>
      </c>
      <c r="AB58" s="7" t="str">
        <f t="shared" si="115"/>
        <v/>
      </c>
      <c r="AC58" s="7" t="str">
        <f t="shared" si="116"/>
        <v/>
      </c>
      <c r="AD58" s="7">
        <f t="shared" si="117"/>
        <v>2.8571428571428571E-2</v>
      </c>
      <c r="AE58" s="7" t="str">
        <f t="shared" si="118"/>
        <v/>
      </c>
      <c r="AF58" s="7" t="str">
        <f t="shared" si="119"/>
        <v/>
      </c>
      <c r="AG58" s="7" t="str">
        <f t="shared" si="120"/>
        <v/>
      </c>
    </row>
    <row r="59" spans="1:33">
      <c r="A59" t="s">
        <v>284</v>
      </c>
      <c r="B59" t="s">
        <v>285</v>
      </c>
      <c r="C59" s="4" t="s">
        <v>18</v>
      </c>
      <c r="D59" s="66">
        <v>45693</v>
      </c>
      <c r="E59" s="4">
        <v>2</v>
      </c>
      <c r="F59" s="4"/>
      <c r="G59" s="4"/>
      <c r="H59" s="4"/>
      <c r="I59" s="4"/>
      <c r="J59" s="4"/>
      <c r="K59" s="4"/>
      <c r="L59" s="4">
        <v>2</v>
      </c>
      <c r="M59" s="4"/>
      <c r="N59" s="4"/>
      <c r="O59" s="4"/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1</v>
      </c>
      <c r="AB59" s="7" t="str">
        <f t="shared" si="115"/>
        <v/>
      </c>
      <c r="AC59" s="7" t="str">
        <f t="shared" si="116"/>
        <v/>
      </c>
      <c r="AD59" s="7" t="str">
        <f t="shared" si="117"/>
        <v/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C60" s="4"/>
      <c r="D60" s="6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 t="str">
        <f t="shared" si="114"/>
        <v/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9972</v>
      </c>
      <c r="F61" s="22">
        <f t="shared" ref="F61:S61" si="121">SUM(F3:F60)</f>
        <v>6</v>
      </c>
      <c r="G61" s="22">
        <f t="shared" si="121"/>
        <v>39</v>
      </c>
      <c r="H61" s="22">
        <f t="shared" si="121"/>
        <v>4</v>
      </c>
      <c r="I61" s="22">
        <f t="shared" si="121"/>
        <v>113</v>
      </c>
      <c r="J61" s="22">
        <f t="shared" si="121"/>
        <v>1</v>
      </c>
      <c r="K61" s="22">
        <f t="shared" si="121"/>
        <v>1</v>
      </c>
      <c r="L61" s="22">
        <f t="shared" si="121"/>
        <v>117</v>
      </c>
      <c r="M61" s="22">
        <f t="shared" si="121"/>
        <v>21</v>
      </c>
      <c r="N61" s="22">
        <f t="shared" si="121"/>
        <v>241</v>
      </c>
      <c r="O61" s="22">
        <f t="shared" si="121"/>
        <v>102</v>
      </c>
      <c r="P61" s="22">
        <f t="shared" si="121"/>
        <v>59</v>
      </c>
      <c r="Q61" s="22">
        <f t="shared" si="121"/>
        <v>28</v>
      </c>
      <c r="R61" s="22">
        <f t="shared" si="121"/>
        <v>34</v>
      </c>
      <c r="S61" s="22">
        <f t="shared" si="121"/>
        <v>0</v>
      </c>
      <c r="T61" s="22">
        <f>SUM(F61:S61)</f>
        <v>766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100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0" width="5.59765625" customWidth="1"/>
    <col min="31" max="31" width="6.1328125" customWidth="1"/>
    <col min="32" max="32" width="5.59765625" customWidth="1"/>
  </cols>
  <sheetData>
    <row r="1" spans="1:32">
      <c r="A1" s="38" t="s">
        <v>297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>JDJ</v>
      </c>
      <c r="P2" s="6" t="str">
        <f t="shared" si="0"/>
        <v>B2J</v>
      </c>
      <c r="Q2" s="6" t="str">
        <f t="shared" si="0"/>
        <v>BCC</v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4" t="s">
        <v>290</v>
      </c>
      <c r="F3" s="104" t="s">
        <v>291</v>
      </c>
      <c r="G3" s="104" t="s">
        <v>292</v>
      </c>
      <c r="H3" s="104" t="s">
        <v>293</v>
      </c>
      <c r="I3" s="104" t="s">
        <v>305</v>
      </c>
      <c r="J3" s="104" t="s">
        <v>294</v>
      </c>
      <c r="K3" s="104" t="s">
        <v>295</v>
      </c>
      <c r="L3" s="104" t="s">
        <v>306</v>
      </c>
      <c r="M3" s="104" t="s">
        <v>296</v>
      </c>
      <c r="N3" s="104" t="s">
        <v>307</v>
      </c>
      <c r="O3" s="104" t="s">
        <v>331</v>
      </c>
      <c r="P3" s="104" t="s">
        <v>332</v>
      </c>
      <c r="Q3" s="104" t="s">
        <v>333</v>
      </c>
      <c r="R3" s="104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>JDJ</v>
      </c>
      <c r="AE3" s="6" t="str">
        <f t="shared" ref="AE3" si="6">RIGHT(P3,3)</f>
        <v>B2J</v>
      </c>
      <c r="AF3" s="6" t="str">
        <f t="shared" ref="AF3" si="7">RIGHT(Q3,3)</f>
        <v>BCC</v>
      </c>
    </row>
    <row r="4" spans="1:32" ht="15" customHeight="1">
      <c r="A4" t="s">
        <v>284</v>
      </c>
      <c r="B4" t="s">
        <v>285</v>
      </c>
      <c r="C4" s="95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>
        <f t="shared" si="8"/>
        <v>2.8571428571428571E-2</v>
      </c>
      <c r="AF4" s="7" t="str">
        <f t="shared" si="8"/>
        <v/>
      </c>
    </row>
    <row r="5" spans="1:32" ht="15" customHeight="1">
      <c r="A5" t="s">
        <v>284</v>
      </c>
      <c r="B5" t="s">
        <v>285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1</v>
      </c>
      <c r="M5" s="4">
        <v>18</v>
      </c>
      <c r="N5" s="4">
        <v>5</v>
      </c>
      <c r="O5" s="4">
        <v>1</v>
      </c>
      <c r="P5" s="4">
        <v>2</v>
      </c>
      <c r="Q5" s="4">
        <v>1</v>
      </c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2.0790020790020791E-3</v>
      </c>
      <c r="AB5" s="7">
        <f t="shared" si="8"/>
        <v>3.7422037422037424E-2</v>
      </c>
      <c r="AC5" s="7">
        <f t="shared" si="8"/>
        <v>1.0395010395010396E-2</v>
      </c>
      <c r="AD5" s="7">
        <f t="shared" si="8"/>
        <v>2.0790020790020791E-3</v>
      </c>
      <c r="AE5" s="7">
        <f t="shared" si="8"/>
        <v>4.1580041580041582E-3</v>
      </c>
      <c r="AF5" s="7">
        <f t="shared" si="8"/>
        <v>2.0790020790020791E-3</v>
      </c>
    </row>
    <row r="6" spans="1:32" ht="15" customHeight="1">
      <c r="A6" t="s">
        <v>284</v>
      </c>
      <c r="B6" t="s">
        <v>285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/>
      <c r="M6" s="4">
        <v>5</v>
      </c>
      <c r="N6" s="4">
        <v>3</v>
      </c>
      <c r="O6" s="4"/>
      <c r="P6" s="4">
        <v>1</v>
      </c>
      <c r="Q6" s="4"/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 t="str">
        <f t="shared" si="8"/>
        <v/>
      </c>
      <c r="AB6" s="7">
        <f t="shared" si="8"/>
        <v>1.6025641025641024E-2</v>
      </c>
      <c r="AC6" s="7">
        <f t="shared" si="8"/>
        <v>9.6153846153846159E-3</v>
      </c>
      <c r="AD6" s="7" t="str">
        <f t="shared" si="8"/>
        <v/>
      </c>
      <c r="AE6" s="7">
        <f t="shared" si="8"/>
        <v>3.205128205128205E-3</v>
      </c>
      <c r="AF6" s="7" t="str">
        <f t="shared" si="8"/>
        <v/>
      </c>
    </row>
    <row r="7" spans="1:32" ht="15" customHeight="1">
      <c r="A7" t="s">
        <v>284</v>
      </c>
      <c r="B7" t="s">
        <v>285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284</v>
      </c>
      <c r="B8" t="s">
        <v>285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/>
      <c r="M8" s="4">
        <v>4</v>
      </c>
      <c r="N8" s="4">
        <v>3</v>
      </c>
      <c r="O8" s="4">
        <v>2</v>
      </c>
      <c r="P8" s="4">
        <v>1</v>
      </c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 t="str">
        <f t="shared" si="8"/>
        <v/>
      </c>
      <c r="AB8" s="7">
        <f t="shared" si="8"/>
        <v>1.8691588785046728E-2</v>
      </c>
      <c r="AC8" s="7">
        <f t="shared" si="8"/>
        <v>1.4018691588785047E-2</v>
      </c>
      <c r="AD8" s="7">
        <f t="shared" si="8"/>
        <v>9.3457943925233638E-3</v>
      </c>
      <c r="AE8" s="7">
        <f t="shared" si="8"/>
        <v>4.6728971962616819E-3</v>
      </c>
      <c r="AF8" s="7" t="str">
        <f t="shared" si="8"/>
        <v/>
      </c>
    </row>
    <row r="9" spans="1:32" ht="15" customHeight="1">
      <c r="A9" t="s">
        <v>284</v>
      </c>
      <c r="B9" t="s">
        <v>285</v>
      </c>
      <c r="C9" s="66" t="s">
        <v>16</v>
      </c>
      <c r="D9" s="4">
        <v>4062</v>
      </c>
      <c r="E9" s="4"/>
      <c r="F9" s="4"/>
      <c r="G9" s="4"/>
      <c r="H9" s="4"/>
      <c r="I9" s="4"/>
      <c r="J9" s="4"/>
      <c r="K9" s="4">
        <v>2</v>
      </c>
      <c r="L9" s="4">
        <v>10</v>
      </c>
      <c r="M9" s="4">
        <v>115</v>
      </c>
      <c r="N9" s="4">
        <v>33</v>
      </c>
      <c r="O9" s="4">
        <v>22</v>
      </c>
      <c r="P9" s="4">
        <v>9</v>
      </c>
      <c r="Q9" s="4">
        <v>19</v>
      </c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4.9236829148202859E-4</v>
      </c>
      <c r="AA9" s="7">
        <f t="shared" si="8"/>
        <v>2.461841457410143E-3</v>
      </c>
      <c r="AB9" s="7">
        <f t="shared" si="8"/>
        <v>2.8311176760216644E-2</v>
      </c>
      <c r="AC9" s="7">
        <f t="shared" si="8"/>
        <v>8.1240768094534704E-3</v>
      </c>
      <c r="AD9" s="7">
        <f t="shared" si="8"/>
        <v>5.4160512063023145E-3</v>
      </c>
      <c r="AE9" s="7">
        <f t="shared" si="8"/>
        <v>2.2156573116691287E-3</v>
      </c>
      <c r="AF9" s="7">
        <f t="shared" si="8"/>
        <v>4.6774987690792712E-3</v>
      </c>
    </row>
    <row r="10" spans="1:32" ht="15" customHeight="1">
      <c r="A10" t="s">
        <v>284</v>
      </c>
      <c r="B10" t="s">
        <v>285</v>
      </c>
      <c r="C10" s="66" t="s">
        <v>330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>
        <f t="shared" si="8"/>
        <v>0.125</v>
      </c>
      <c r="AF10" s="7" t="str">
        <f t="shared" si="8"/>
        <v/>
      </c>
    </row>
    <row r="11" spans="1:32" ht="15" customHeight="1">
      <c r="A11" t="s">
        <v>284</v>
      </c>
      <c r="B11" t="s">
        <v>285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>
        <v>1</v>
      </c>
      <c r="P11" s="4"/>
      <c r="Q11" s="4">
        <v>1</v>
      </c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>
        <f t="shared" si="8"/>
        <v>1.0101010101010102E-2</v>
      </c>
      <c r="AE11" s="7" t="str">
        <f t="shared" si="8"/>
        <v/>
      </c>
      <c r="AF11" s="7">
        <f t="shared" si="8"/>
        <v>1.0101010101010102E-2</v>
      </c>
    </row>
    <row r="12" spans="1:32" ht="15" customHeight="1">
      <c r="A12" t="s">
        <v>284</v>
      </c>
      <c r="B12" t="s">
        <v>285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>
        <v>1</v>
      </c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>
        <f t="shared" si="8"/>
        <v>6.0975609756097563E-3</v>
      </c>
    </row>
    <row r="13" spans="1:32" ht="15" customHeight="1">
      <c r="A13" t="s">
        <v>284</v>
      </c>
      <c r="B13" t="s">
        <v>285</v>
      </c>
      <c r="C13" s="66" t="s">
        <v>25</v>
      </c>
      <c r="D13" s="4">
        <v>428</v>
      </c>
      <c r="E13" s="4"/>
      <c r="F13" s="4"/>
      <c r="G13" s="4"/>
      <c r="H13" s="4">
        <v>107</v>
      </c>
      <c r="I13" s="4"/>
      <c r="J13" s="4"/>
      <c r="K13" s="4">
        <v>3</v>
      </c>
      <c r="L13" s="4">
        <v>2</v>
      </c>
      <c r="M13" s="4">
        <v>9</v>
      </c>
      <c r="N13" s="4">
        <v>3</v>
      </c>
      <c r="O13" s="4">
        <v>3</v>
      </c>
      <c r="P13" s="4"/>
      <c r="Q13" s="4">
        <v>1</v>
      </c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4.6728971962616819E-3</v>
      </c>
      <c r="AB13" s="7">
        <f t="shared" si="8"/>
        <v>2.1028037383177569E-2</v>
      </c>
      <c r="AC13" s="7">
        <f t="shared" si="8"/>
        <v>7.0093457943925233E-3</v>
      </c>
      <c r="AD13" s="7">
        <f t="shared" si="8"/>
        <v>7.0093457943925233E-3</v>
      </c>
      <c r="AE13" s="7" t="str">
        <f t="shared" si="8"/>
        <v/>
      </c>
      <c r="AF13" s="7">
        <f t="shared" si="8"/>
        <v>2.3364485981308409E-3</v>
      </c>
    </row>
    <row r="14" spans="1:32" ht="15" customHeight="1">
      <c r="A14" t="s">
        <v>284</v>
      </c>
      <c r="B14" t="s">
        <v>285</v>
      </c>
      <c r="C14" s="97" t="s">
        <v>11</v>
      </c>
      <c r="D14" s="96">
        <v>239</v>
      </c>
      <c r="E14" s="4"/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4">
        <v>1</v>
      </c>
      <c r="P14" s="4">
        <v>1</v>
      </c>
      <c r="Q14" s="4"/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2.5104602510460251E-2</v>
      </c>
      <c r="AC14" s="7">
        <f t="shared" si="8"/>
        <v>1.6736401673640166E-2</v>
      </c>
      <c r="AD14" s="7">
        <f t="shared" si="8"/>
        <v>4.1841004184100415E-3</v>
      </c>
      <c r="AE14" s="7">
        <f t="shared" si="8"/>
        <v>4.1841004184100415E-3</v>
      </c>
      <c r="AF14" s="7" t="str">
        <f t="shared" si="8"/>
        <v/>
      </c>
    </row>
    <row r="15" spans="1:32">
      <c r="A15" t="s">
        <v>284</v>
      </c>
      <c r="B15" t="s">
        <v>285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>
      <c r="A16" t="s">
        <v>284</v>
      </c>
      <c r="B16" t="s">
        <v>285</v>
      </c>
      <c r="C16" s="4" t="s">
        <v>18</v>
      </c>
      <c r="D16" s="4">
        <v>3914</v>
      </c>
      <c r="E16" s="4">
        <v>6</v>
      </c>
      <c r="F16" s="4">
        <v>39</v>
      </c>
      <c r="G16" s="4"/>
      <c r="H16" s="4">
        <v>6</v>
      </c>
      <c r="I16" s="4">
        <v>1</v>
      </c>
      <c r="J16" s="4">
        <v>1</v>
      </c>
      <c r="K16" s="4">
        <v>103</v>
      </c>
      <c r="L16" s="4">
        <v>7</v>
      </c>
      <c r="M16" s="4">
        <v>76</v>
      </c>
      <c r="N16" s="4">
        <v>46</v>
      </c>
      <c r="O16" s="4">
        <v>29</v>
      </c>
      <c r="P16" s="4">
        <v>12</v>
      </c>
      <c r="Q16" s="4">
        <v>11</v>
      </c>
      <c r="R16" s="4"/>
      <c r="S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9">IF(E18=0,"",E18/$D18)</f>
        <v/>
      </c>
      <c r="U18" s="7" t="str">
        <f t="shared" si="9"/>
        <v/>
      </c>
      <c r="V18" s="7" t="str">
        <f t="shared" si="9"/>
        <v/>
      </c>
      <c r="W18" s="7" t="str">
        <f t="shared" si="9"/>
        <v/>
      </c>
      <c r="X18" s="7" t="str">
        <f t="shared" si="9"/>
        <v/>
      </c>
      <c r="Y18" s="7" t="str">
        <f t="shared" si="9"/>
        <v/>
      </c>
      <c r="Z18" s="7" t="str">
        <f t="shared" si="9"/>
        <v/>
      </c>
      <c r="AA18" s="7" t="str">
        <f t="shared" si="9"/>
        <v/>
      </c>
      <c r="AB18" s="7" t="str">
        <f t="shared" ref="AB18:AF19" si="10">IF(M18=0,"",M18/$D18)</f>
        <v/>
      </c>
      <c r="AC18" s="7" t="str">
        <f t="shared" si="10"/>
        <v/>
      </c>
      <c r="AD18" s="7" t="str">
        <f t="shared" si="10"/>
        <v/>
      </c>
      <c r="AE18" s="7" t="str">
        <f t="shared" si="10"/>
        <v/>
      </c>
      <c r="AF18" s="7" t="str">
        <f t="shared" si="10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9"/>
        <v/>
      </c>
      <c r="U19" s="7" t="str">
        <f t="shared" si="9"/>
        <v/>
      </c>
      <c r="V19" s="7" t="str">
        <f t="shared" si="9"/>
        <v/>
      </c>
      <c r="W19" s="7" t="str">
        <f t="shared" si="9"/>
        <v/>
      </c>
      <c r="X19" s="7" t="str">
        <f t="shared" si="9"/>
        <v/>
      </c>
      <c r="Y19" s="7" t="str">
        <f t="shared" si="9"/>
        <v/>
      </c>
      <c r="Z19" s="7" t="str">
        <f t="shared" si="9"/>
        <v/>
      </c>
      <c r="AA19" s="7" t="str">
        <f t="shared" si="9"/>
        <v/>
      </c>
      <c r="AB19" s="7" t="str">
        <f t="shared" si="10"/>
        <v/>
      </c>
      <c r="AC19" s="7" t="str">
        <f t="shared" si="10"/>
        <v/>
      </c>
      <c r="AD19" s="7" t="str">
        <f t="shared" si="10"/>
        <v/>
      </c>
      <c r="AE19" s="7" t="str">
        <f t="shared" si="10"/>
        <v/>
      </c>
      <c r="AF19" s="7" t="str">
        <f t="shared" si="10"/>
        <v/>
      </c>
    </row>
    <row r="20" spans="3:32" ht="13.15">
      <c r="C20" s="4"/>
      <c r="D20" s="22">
        <f>SUM(D4:D19)</f>
        <v>9972</v>
      </c>
      <c r="E20" s="22">
        <f t="shared" ref="E20:R20" si="11">SUM(E4:E19)</f>
        <v>6</v>
      </c>
      <c r="F20" s="22">
        <f t="shared" si="11"/>
        <v>39</v>
      </c>
      <c r="G20" s="22">
        <f t="shared" si="11"/>
        <v>4</v>
      </c>
      <c r="H20" s="22">
        <f t="shared" si="11"/>
        <v>113</v>
      </c>
      <c r="I20" s="22">
        <f t="shared" si="11"/>
        <v>1</v>
      </c>
      <c r="J20" s="22">
        <f t="shared" si="11"/>
        <v>1</v>
      </c>
      <c r="K20" s="22">
        <f t="shared" si="11"/>
        <v>117</v>
      </c>
      <c r="L20" s="22">
        <f t="shared" si="11"/>
        <v>21</v>
      </c>
      <c r="M20" s="22">
        <f t="shared" si="11"/>
        <v>241</v>
      </c>
      <c r="N20" s="22">
        <f t="shared" si="11"/>
        <v>102</v>
      </c>
      <c r="O20" s="22">
        <f t="shared" si="11"/>
        <v>59</v>
      </c>
      <c r="P20" s="22">
        <f t="shared" si="11"/>
        <v>28</v>
      </c>
      <c r="Q20" s="22">
        <f t="shared" si="11"/>
        <v>34</v>
      </c>
      <c r="R20" s="22">
        <f t="shared" si="11"/>
        <v>0</v>
      </c>
      <c r="S20" s="22">
        <f>SUM(E20:R20)</f>
        <v>766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48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311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312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1.0028078620136381E-4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2.0056157240272763E-4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3.0084235860409147E-4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4.0112314480545525E-4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5.0140393100681904E-4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8.0224628961091051E-4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1.0028078620136381E-3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1.2033694344163657E-3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1.3036502206177295E-3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1.604492579221821E-3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2.0056157240272762E-3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2.707581227436823E-3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3.1087043722422781E-3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3.1087043722422781E-3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3.208985158443642E-3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3.5098275170477337E-3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3.7103890894504615E-3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4.1115122342559171E-3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4.5126353790613727E-3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4.7131969514641004E-3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5.2146008824709199E-3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5.6157240272763755E-3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6.0168471720818311E-3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6.117127958283195E-3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6.3176895306859228E-3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6.5182511030886505E-3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6.6185318892900144E-3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6.7188126754913783E-3</v>
      </c>
      <c r="N34">
        <f>N33+C34/EIT_SpCk_TotalsByRelSite!$D$20</f>
        <v>1.0028078620136381E-4</v>
      </c>
      <c r="O34">
        <f>O33+D34/EIT_SpCk_TotalsByRelSite!$D$20</f>
        <v>0</v>
      </c>
      <c r="P34">
        <f>P33+E34/EIT_SpCk_TotalsByRelSite!$D$20</f>
        <v>0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6.8190934616927422E-3</v>
      </c>
      <c r="N35">
        <f>N34+C35/EIT_SpCk_TotalsByRelSite!$D$20</f>
        <v>1.0028078620136381E-4</v>
      </c>
      <c r="O35">
        <f>O34+D35/EIT_SpCk_TotalsByRelSite!$D$20</f>
        <v>0</v>
      </c>
      <c r="P35">
        <f>P34+E35/EIT_SpCk_TotalsByRelSite!$D$20</f>
        <v>0</v>
      </c>
      <c r="Q35">
        <f>Q34+F35/EIT_SpCk_TotalsByRelSite!$D$20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7.01965503409547E-3</v>
      </c>
      <c r="N36">
        <f>N35+C36/EIT_SpCk_TotalsByRelSite!$D$20</f>
        <v>1.0028078620136381E-4</v>
      </c>
      <c r="O36">
        <f>O35+D36/EIT_SpCk_TotalsByRelSite!$D$20</f>
        <v>0</v>
      </c>
      <c r="P36">
        <f>P35+E36/EIT_SpCk_TotalsByRelSite!$D$20</f>
        <v>0</v>
      </c>
      <c r="Q36">
        <f>Q35+F36/EIT_SpCk_TotalsByRelSite!$D$20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7.3204973926995617E-3</v>
      </c>
      <c r="N37">
        <f>N36+C37/EIT_SpCk_TotalsByRelSite!$D$20</f>
        <v>3.0084235860409147E-4</v>
      </c>
      <c r="O37">
        <f>O36+D37/EIT_SpCk_TotalsByRelSite!$D$20</f>
        <v>0</v>
      </c>
      <c r="P37">
        <f>P36+E37/EIT_SpCk_TotalsByRelSite!$D$20</f>
        <v>0</v>
      </c>
      <c r="Q37">
        <f>Q36+F37/EIT_SpCk_TotalsByRelSite!$D$20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7.3204973926995617E-3</v>
      </c>
      <c r="N38">
        <f>N37+C38/EIT_SpCk_TotalsByRelSite!$D$20</f>
        <v>7.0196550340954672E-4</v>
      </c>
      <c r="O38">
        <f>O37+D38/EIT_SpCk_TotalsByRelSite!$D$20</f>
        <v>0</v>
      </c>
      <c r="P38">
        <f>P37+E38/EIT_SpCk_TotalsByRelSite!$D$20</f>
        <v>0</v>
      </c>
      <c r="Q38">
        <f>Q37+F38/EIT_SpCk_TotalsByRelSite!$D$20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7.4207781789009256E-3</v>
      </c>
      <c r="N39">
        <f>N38+C39/EIT_SpCk_TotalsByRelSite!$D$20</f>
        <v>1.103088648215002E-3</v>
      </c>
      <c r="O39">
        <f>O38+D39/EIT_SpCk_TotalsByRelSite!$D$20</f>
        <v>0</v>
      </c>
      <c r="P39">
        <f>P38+E39/EIT_SpCk_TotalsByRelSite!$D$20</f>
        <v>0</v>
      </c>
      <c r="Q39">
        <f>Q38+F39/EIT_SpCk_TotalsByRelSite!$D$20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7.5210589651022895E-3</v>
      </c>
      <c r="N40">
        <f>N39+C40/EIT_SpCk_TotalsByRelSite!$D$20</f>
        <v>1.5042117930204571E-3</v>
      </c>
      <c r="O40">
        <f>O39+D40/EIT_SpCk_TotalsByRelSite!$D$20</f>
        <v>0</v>
      </c>
      <c r="P40">
        <f>P39+E40/EIT_SpCk_TotalsByRelSite!$D$20</f>
        <v>0</v>
      </c>
      <c r="Q40">
        <f>Q39+F40/EIT_SpCk_TotalsByRelSite!$D$20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7.7216205375050173E-3</v>
      </c>
      <c r="N41">
        <f>N40+C41/EIT_SpCk_TotalsByRelSite!$D$20</f>
        <v>1.8050541516245486E-3</v>
      </c>
      <c r="O41">
        <f>O40+D41/EIT_SpCk_TotalsByRelSite!$D$20</f>
        <v>0</v>
      </c>
      <c r="P41">
        <f>P40+E41/EIT_SpCk_TotalsByRelSite!$D$20</f>
        <v>0</v>
      </c>
      <c r="Q41">
        <f>Q40+F41/EIT_SpCk_TotalsByRelSite!$D$20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7.9221821099077442E-3</v>
      </c>
      <c r="N42">
        <f>N41+C42/EIT_SpCk_TotalsByRelSite!$D$20</f>
        <v>2.0056157240272762E-3</v>
      </c>
      <c r="O42">
        <f>O41+D42/EIT_SpCk_TotalsByRelSite!$D$20</f>
        <v>0</v>
      </c>
      <c r="P42">
        <f>P41+E42/EIT_SpCk_TotalsByRelSite!$D$20</f>
        <v>0</v>
      </c>
      <c r="Q42">
        <f>Q41+F42/EIT_SpCk_TotalsByRelSite!$D$20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8.3233052547131998E-3</v>
      </c>
      <c r="N43">
        <f>N42+C43/EIT_SpCk_TotalsByRelSite!$D$20</f>
        <v>2.5070196550340952E-3</v>
      </c>
      <c r="O43">
        <f>O42+D43/EIT_SpCk_TotalsByRelSite!$D$20</f>
        <v>0</v>
      </c>
      <c r="P43">
        <f>P42+E43/EIT_SpCk_TotalsByRelSite!$D$20</f>
        <v>0</v>
      </c>
      <c r="Q43">
        <f>Q42+F43/EIT_SpCk_TotalsByRelSite!$D$20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8.3233052547131998E-3</v>
      </c>
      <c r="N44">
        <f>N43+C44/EIT_SpCk_TotalsByRelSite!$D$20</f>
        <v>2.6073004412354591E-3</v>
      </c>
      <c r="O44">
        <f>O43+D44/EIT_SpCk_TotalsByRelSite!$D$20</f>
        <v>0</v>
      </c>
      <c r="P44">
        <f>P43+E44/EIT_SpCk_TotalsByRelSite!$D$20</f>
        <v>0</v>
      </c>
      <c r="Q44">
        <f>Q43+F44/EIT_SpCk_TotalsByRelSite!$D$20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8.3233052547131998E-3</v>
      </c>
      <c r="N45">
        <f>N44+C45/EIT_SpCk_TotalsByRelSite!$D$20</f>
        <v>2.8078620136381869E-3</v>
      </c>
      <c r="O45">
        <f>O44+D45/EIT_SpCk_TotalsByRelSite!$D$20</f>
        <v>0</v>
      </c>
      <c r="P45">
        <f>P44+E45/EIT_SpCk_TotalsByRelSite!$D$20</f>
        <v>0</v>
      </c>
      <c r="Q45">
        <f>Q44+F45/EIT_SpCk_TotalsByRelSite!$D$20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8.4235860409145637E-3</v>
      </c>
      <c r="N46">
        <f>N45+C46/EIT_SpCk_TotalsByRelSite!$D$20</f>
        <v>3.0084235860409147E-3</v>
      </c>
      <c r="O46">
        <f>O45+D46/EIT_SpCk_TotalsByRelSite!$D$20</f>
        <v>0</v>
      </c>
      <c r="P46">
        <f>P45+E46/EIT_SpCk_TotalsByRelSite!$D$20</f>
        <v>0</v>
      </c>
      <c r="Q46">
        <f>Q45+F46/EIT_SpCk_TotalsByRelSite!$D$20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8.4235860409145637E-3</v>
      </c>
      <c r="N47">
        <f>N46+C47/EIT_SpCk_TotalsByRelSite!$D$20</f>
        <v>3.1087043722422786E-3</v>
      </c>
      <c r="O47">
        <f>O46+D47/EIT_SpCk_TotalsByRelSite!$D$20</f>
        <v>0</v>
      </c>
      <c r="P47">
        <f>P46+E47/EIT_SpCk_TotalsByRelSite!$D$20</f>
        <v>0</v>
      </c>
      <c r="Q47">
        <f>Q46+F47/EIT_SpCk_TotalsByRelSite!$D$20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8.4235860409145637E-3</v>
      </c>
      <c r="N48">
        <f>N47+C48/EIT_SpCk_TotalsByRelSite!$D$20</f>
        <v>3.2089851584436425E-3</v>
      </c>
      <c r="O48">
        <f>O47+D48/EIT_SpCk_TotalsByRelSite!$D$20</f>
        <v>0</v>
      </c>
      <c r="P48">
        <f>P47+E48/EIT_SpCk_TotalsByRelSite!$D$20</f>
        <v>0</v>
      </c>
      <c r="Q48">
        <f>Q47+F48/EIT_SpCk_TotalsByRelSite!$D$20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8.4235860409145637E-3</v>
      </c>
      <c r="N49">
        <f>N48+C49/EIT_SpCk_TotalsByRelSite!$D$20</f>
        <v>3.4095467308463702E-3</v>
      </c>
      <c r="O49">
        <f>O48+D49/EIT_SpCk_TotalsByRelSite!$D$20</f>
        <v>0</v>
      </c>
      <c r="P49">
        <f>P48+E49/EIT_SpCk_TotalsByRelSite!$D$20</f>
        <v>0</v>
      </c>
      <c r="Q49">
        <f>Q48+F49/EIT_SpCk_TotalsByRelSite!$D$20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8.4235860409145637E-3</v>
      </c>
      <c r="N50">
        <f>N49+C50/EIT_SpCk_TotalsByRelSite!$D$20</f>
        <v>3.610108303249098E-3</v>
      </c>
      <c r="O50">
        <f>O49+D50/EIT_SpCk_TotalsByRelSite!$D$20</f>
        <v>0</v>
      </c>
      <c r="P50">
        <f>P49+E50/EIT_SpCk_TotalsByRelSite!$D$20</f>
        <v>0</v>
      </c>
      <c r="Q50">
        <f>Q49+F50/EIT_SpCk_TotalsByRelSite!$D$20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8.4235860409145637E-3</v>
      </c>
      <c r="N51">
        <f>N50+C51/EIT_SpCk_TotalsByRelSite!$D$20</f>
        <v>3.8106698756518258E-3</v>
      </c>
      <c r="O51">
        <f>O50+D51/EIT_SpCk_TotalsByRelSite!$D$20</f>
        <v>0</v>
      </c>
      <c r="P51">
        <f>P50+E51/EIT_SpCk_TotalsByRelSite!$D$20</f>
        <v>0</v>
      </c>
      <c r="Q51">
        <f>Q50+F51/EIT_SpCk_TotalsByRelSite!$D$20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8.4235860409145637E-3</v>
      </c>
      <c r="N52">
        <f>N51+C52/EIT_SpCk_TotalsByRelSite!$D$20</f>
        <v>3.9109506618531893E-3</v>
      </c>
      <c r="O52">
        <f>O51+D52/EIT_SpCk_TotalsByRelSite!$D$20</f>
        <v>0</v>
      </c>
      <c r="P52">
        <f>P51+E52/EIT_SpCk_TotalsByRelSite!$D$20</f>
        <v>0</v>
      </c>
      <c r="Q52">
        <f>Q51+F52/EIT_SpCk_TotalsByRelSite!$D$20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8.4235860409145637E-3</v>
      </c>
      <c r="N53">
        <f>N52+C53/EIT_SpCk_TotalsByRelSite!$D$20</f>
        <v>4.211793020457281E-3</v>
      </c>
      <c r="O53">
        <f>O52+D53/EIT_SpCk_TotalsByRelSite!$D$20</f>
        <v>0</v>
      </c>
      <c r="P53">
        <f>P52+E53/EIT_SpCk_TotalsByRelSite!$D$20</f>
        <v>0</v>
      </c>
      <c r="Q53">
        <f>Q52+F53/EIT_SpCk_TotalsByRelSite!$D$20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8.4235860409145637E-3</v>
      </c>
      <c r="N54">
        <f>N53+C54/EIT_SpCk_TotalsByRelSite!$D$20</f>
        <v>4.3120738066586449E-3</v>
      </c>
      <c r="O54">
        <f>O53+D54/EIT_SpCk_TotalsByRelSite!$D$20</f>
        <v>0</v>
      </c>
      <c r="P54">
        <f>P53+E54/EIT_SpCk_TotalsByRelSite!$D$20</f>
        <v>0</v>
      </c>
      <c r="Q54">
        <f>Q53+F54/EIT_SpCk_TotalsByRelSite!$D$20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8.4235860409145637E-3</v>
      </c>
      <c r="N55">
        <f>N54+C55/EIT_SpCk_TotalsByRelSite!$D$20</f>
        <v>4.7131969514641004E-3</v>
      </c>
      <c r="O55">
        <f>O54+D55/EIT_SpCk_TotalsByRelSite!$D$20</f>
        <v>0</v>
      </c>
      <c r="P55">
        <f>P54+E55/EIT_SpCk_TotalsByRelSite!$D$20</f>
        <v>0</v>
      </c>
      <c r="Q55">
        <f>Q54+F55/EIT_SpCk_TotalsByRelSite!$D$20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8.4235860409145637E-3</v>
      </c>
      <c r="N56">
        <f>N55+C56/EIT_SpCk_TotalsByRelSite!$D$20</f>
        <v>4.9137585238668282E-3</v>
      </c>
      <c r="O56">
        <f>O55+D56/EIT_SpCk_TotalsByRelSite!$D$20</f>
        <v>0</v>
      </c>
      <c r="P56">
        <f>P55+E56/EIT_SpCk_TotalsByRelSite!$D$20</f>
        <v>0</v>
      </c>
      <c r="Q56">
        <f>Q55+F56/EIT_SpCk_TotalsByRelSite!$D$20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8.4235860409145637E-3</v>
      </c>
      <c r="N57">
        <f>N56+C57/EIT_SpCk_TotalsByRelSite!$D$20</f>
        <v>5.0140393100681921E-3</v>
      </c>
      <c r="O57">
        <f>O56+D57/EIT_SpCk_TotalsByRelSite!$D$20</f>
        <v>0</v>
      </c>
      <c r="P57">
        <f>P56+E57/EIT_SpCk_TotalsByRelSite!$D$20</f>
        <v>0</v>
      </c>
      <c r="Q57">
        <f>Q56+F57/EIT_SpCk_TotalsByRelSite!$D$20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8.4235860409145637E-3</v>
      </c>
      <c r="N58">
        <f>N57+C58/EIT_SpCk_TotalsByRelSite!$D$20</f>
        <v>5.114320096269556E-3</v>
      </c>
      <c r="O58">
        <f>O57+D58/EIT_SpCk_TotalsByRelSite!$D$20</f>
        <v>0</v>
      </c>
      <c r="P58">
        <f>P57+E58/EIT_SpCk_TotalsByRelSite!$D$20</f>
        <v>0</v>
      </c>
      <c r="Q58">
        <f>Q57+F58/EIT_SpCk_TotalsByRelSite!$D$20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8.4235860409145637E-3</v>
      </c>
      <c r="N59">
        <f>N58+C59/EIT_SpCk_TotalsByRelSite!$D$20</f>
        <v>5.6157240272763755E-3</v>
      </c>
      <c r="O59">
        <f>O58+D59/EIT_SpCk_TotalsByRelSite!$D$20</f>
        <v>0</v>
      </c>
      <c r="P59">
        <f>P58+E59/EIT_SpCk_TotalsByRelSite!$D$20</f>
        <v>0</v>
      </c>
      <c r="Q59">
        <f>Q58+F59/EIT_SpCk_TotalsByRelSite!$D$20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8.4235860409145637E-3</v>
      </c>
      <c r="N60">
        <f>N59+C60/EIT_SpCk_TotalsByRelSite!$D$20</f>
        <v>6.117127958283195E-3</v>
      </c>
      <c r="O60">
        <f>O59+D60/EIT_SpCk_TotalsByRelSite!$D$20</f>
        <v>0</v>
      </c>
      <c r="P60">
        <f>P59+E60/EIT_SpCk_TotalsByRelSite!$D$20</f>
        <v>0</v>
      </c>
      <c r="Q60">
        <f>Q59+F60/EIT_SpCk_TotalsByRelSite!$D$20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8.4235860409145637E-3</v>
      </c>
      <c r="N61">
        <f>N60+C61/EIT_SpCk_TotalsByRelSite!$D$20</f>
        <v>6.3176895306859228E-3</v>
      </c>
      <c r="O61">
        <f>O60+D61/EIT_SpCk_TotalsByRelSite!$D$20</f>
        <v>0</v>
      </c>
      <c r="P61">
        <f>P60+E61/EIT_SpCk_TotalsByRelSite!$D$20</f>
        <v>0</v>
      </c>
      <c r="Q61">
        <f>Q60+F61/EIT_SpCk_TotalsByRelSite!$D$20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8.4235860409145637E-3</v>
      </c>
      <c r="N62">
        <f>N61+C62/EIT_SpCk_TotalsByRelSite!$D$20</f>
        <v>6.8190934616927422E-3</v>
      </c>
      <c r="O62">
        <f>O61+D62/EIT_SpCk_TotalsByRelSite!$D$20</f>
        <v>0</v>
      </c>
      <c r="P62">
        <f>P61+E62/EIT_SpCk_TotalsByRelSite!$D$20</f>
        <v>0</v>
      </c>
      <c r="Q62">
        <f>Q61+F62/EIT_SpCk_TotalsByRelSite!$D$20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8.4235860409145637E-3</v>
      </c>
      <c r="N63">
        <f>N62+C63/EIT_SpCk_TotalsByRelSite!$D$20</f>
        <v>6.9193742478941061E-3</v>
      </c>
      <c r="O63">
        <f>O62+D63/EIT_SpCk_TotalsByRelSite!$D$20</f>
        <v>0</v>
      </c>
      <c r="P63">
        <f>P62+E63/EIT_SpCk_TotalsByRelSite!$D$20</f>
        <v>0</v>
      </c>
      <c r="Q63">
        <f>Q62+F63/EIT_SpCk_TotalsByRelSite!$D$20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8.4235860409145637E-3</v>
      </c>
      <c r="N64">
        <f>N63+C64/EIT_SpCk_TotalsByRelSite!$D$20</f>
        <v>7.01965503409547E-3</v>
      </c>
      <c r="O64">
        <f>O63+D64/EIT_SpCk_TotalsByRelSite!$D$20</f>
        <v>0</v>
      </c>
      <c r="P64">
        <f>P63+E64/EIT_SpCk_TotalsByRelSite!$D$20</f>
        <v>0</v>
      </c>
      <c r="Q64">
        <f>Q63+F64/EIT_SpCk_TotalsByRelSite!$D$20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8.4235860409145637E-3</v>
      </c>
      <c r="N65">
        <f>N64+C65/EIT_SpCk_TotalsByRelSite!$D$20</f>
        <v>7.5210589651022895E-3</v>
      </c>
      <c r="O65">
        <f>O64+D65/EIT_SpCk_TotalsByRelSite!$D$20</f>
        <v>0</v>
      </c>
      <c r="P65">
        <f>P64+E65/EIT_SpCk_TotalsByRelSite!$D$20</f>
        <v>0</v>
      </c>
      <c r="Q65">
        <f>Q64+F65/EIT_SpCk_TotalsByRelSite!$D$20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8.4235860409145637E-3</v>
      </c>
      <c r="N66">
        <f>N65+C66/EIT_SpCk_TotalsByRelSite!$D$20</f>
        <v>8.4235860409145637E-3</v>
      </c>
      <c r="O66">
        <f>O65+D66/EIT_SpCk_TotalsByRelSite!$D$20</f>
        <v>0</v>
      </c>
      <c r="P66">
        <f>P65+E66/EIT_SpCk_TotalsByRelSite!$D$20</f>
        <v>0</v>
      </c>
      <c r="Q66">
        <f>Q65+F66/EIT_SpCk_TotalsByRelSite!$D$20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8.4235860409145637E-3</v>
      </c>
      <c r="N67">
        <f>N66+C67/EIT_SpCk_TotalsByRelSite!$D$20</f>
        <v>8.9249899719213831E-3</v>
      </c>
      <c r="O67">
        <f>O66+D67/EIT_SpCk_TotalsByRelSite!$D$20</f>
        <v>0</v>
      </c>
      <c r="P67">
        <f>P66+E67/EIT_SpCk_TotalsByRelSite!$D$20</f>
        <v>0</v>
      </c>
      <c r="Q67">
        <f>Q66+F67/EIT_SpCk_TotalsByRelSite!$D$20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8.4235860409145637E-3</v>
      </c>
      <c r="N68">
        <f>N67+C68/EIT_SpCk_TotalsByRelSite!$D$20</f>
        <v>9.4263939029282026E-3</v>
      </c>
      <c r="O68">
        <f>O67+D68/EIT_SpCk_TotalsByRelSite!$D$20</f>
        <v>0</v>
      </c>
      <c r="P68">
        <f>P67+E68/EIT_SpCk_TotalsByRelSite!$D$20</f>
        <v>0</v>
      </c>
      <c r="Q68">
        <f>Q67+F68/EIT_SpCk_TotalsByRelSite!$D$20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8.4235860409145637E-3</v>
      </c>
      <c r="N69">
        <f>N68+C69/EIT_SpCk_TotalsByRelSite!$D$20</f>
        <v>9.6269554753309304E-3</v>
      </c>
      <c r="O69">
        <f>O68+D69/EIT_SpCk_TotalsByRelSite!$D$20</f>
        <v>0</v>
      </c>
      <c r="P69">
        <f>P68+E69/EIT_SpCk_TotalsByRelSite!$D$20</f>
        <v>0</v>
      </c>
      <c r="Q69">
        <f>Q68+F69/EIT_SpCk_TotalsByRelSite!$D$20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8.4235860409145637E-3</v>
      </c>
      <c r="N70">
        <f>N69+C70/EIT_SpCk_TotalsByRelSite!$D$20</f>
        <v>9.7272362615322943E-3</v>
      </c>
      <c r="O70">
        <f>O69+D70/EIT_SpCk_TotalsByRelSite!$D$20</f>
        <v>0</v>
      </c>
      <c r="P70">
        <f>P69+E70/EIT_SpCk_TotalsByRelSite!$D$20</f>
        <v>0</v>
      </c>
      <c r="Q70">
        <f>Q69+F70/EIT_SpCk_TotalsByRelSite!$D$20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8.4235860409145637E-3</v>
      </c>
      <c r="N71">
        <f>N70+C71/EIT_SpCk_TotalsByRelSite!$D$20</f>
        <v>9.8275170477336582E-3</v>
      </c>
      <c r="O71">
        <f>O70+D71/EIT_SpCk_TotalsByRelSite!$D$20</f>
        <v>0</v>
      </c>
      <c r="P71">
        <f>P70+E71/EIT_SpCk_TotalsByRelSite!$D$20</f>
        <v>0</v>
      </c>
      <c r="Q71">
        <f>Q70+F71/EIT_SpCk_TotalsByRelSite!$D$20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8.4235860409145637E-3</v>
      </c>
      <c r="N72">
        <f>N71+C72/EIT_SpCk_TotalsByRelSite!$D$20</f>
        <v>9.8275170477336582E-3</v>
      </c>
      <c r="O72">
        <f>O71+D72/EIT_SpCk_TotalsByRelSite!$D$20</f>
        <v>0</v>
      </c>
      <c r="P72">
        <f>P71+E72/EIT_SpCk_TotalsByRelSite!$D$20</f>
        <v>0</v>
      </c>
      <c r="Q72">
        <f>Q71+F72/EIT_SpCk_TotalsByRelSite!$D$20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8.4235860409145637E-3</v>
      </c>
      <c r="N73">
        <f>N72+C73/EIT_SpCk_TotalsByRelSite!$D$20</f>
        <v>9.9277978339350221E-3</v>
      </c>
      <c r="O73">
        <f>O72+D73/EIT_SpCk_TotalsByRelSite!$D$20</f>
        <v>0</v>
      </c>
      <c r="P73">
        <f>P72+E73/EIT_SpCk_TotalsByRelSite!$D$20</f>
        <v>0</v>
      </c>
      <c r="Q73">
        <f>Q72+F73/EIT_SpCk_TotalsByRelSite!$D$20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8.4235860409145637E-3</v>
      </c>
      <c r="N74">
        <f>N73+C74/EIT_SpCk_TotalsByRelSite!$D$20</f>
        <v>1.0028078620136386E-2</v>
      </c>
      <c r="O74">
        <f>O73+D74/EIT_SpCk_TotalsByRelSite!$D$20</f>
        <v>0</v>
      </c>
      <c r="P74">
        <f>P73+E74/EIT_SpCk_TotalsByRelSite!$D$20</f>
        <v>0</v>
      </c>
      <c r="Q74">
        <f>Q73+F74/EIT_SpCk_TotalsByRelSite!$D$20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8.4235860409145637E-3</v>
      </c>
      <c r="N75">
        <f>N74+C75/EIT_SpCk_TotalsByRelSite!$D$20</f>
        <v>1.0028078620136386E-2</v>
      </c>
      <c r="O75">
        <f>O74+D75/EIT_SpCk_TotalsByRelSite!$D$20</f>
        <v>0</v>
      </c>
      <c r="P75">
        <f>P74+E75/EIT_SpCk_TotalsByRelSite!$D$20</f>
        <v>0</v>
      </c>
      <c r="Q75">
        <f>Q74+F75/EIT_SpCk_TotalsByRelSite!$D$20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8.4235860409145637E-3</v>
      </c>
      <c r="N76">
        <f>N75+C76/EIT_SpCk_TotalsByRelSite!$D$20</f>
        <v>1.0028078620136386E-2</v>
      </c>
      <c r="O76">
        <f>O75+D76/EIT_SpCk_TotalsByRelSite!$D$20</f>
        <v>0</v>
      </c>
      <c r="P76">
        <f>P75+E76/EIT_SpCk_TotalsByRelSite!$D$20</f>
        <v>0</v>
      </c>
      <c r="Q76">
        <f>Q75+F76/EIT_SpCk_TotalsByRelSite!$D$20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8.4235860409145637E-3</v>
      </c>
      <c r="N77">
        <f>N76+C77/EIT_SpCk_TotalsByRelSite!$D$20</f>
        <v>1.0028078620136386E-2</v>
      </c>
      <c r="O77">
        <f>O76+D77/EIT_SpCk_TotalsByRelSite!$D$20</f>
        <v>0</v>
      </c>
      <c r="P77">
        <f>P76+E77/EIT_SpCk_TotalsByRelSite!$D$20</f>
        <v>0</v>
      </c>
      <c r="Q77">
        <f>Q76+F77/EIT_SpCk_TotalsByRelSite!$D$20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8.5238668271159276E-3</v>
      </c>
      <c r="N78">
        <f>N77+C78/EIT_SpCk_TotalsByRelSite!$D$20</f>
        <v>1.0028078620136386E-2</v>
      </c>
      <c r="O78">
        <f>O77+D78/EIT_SpCk_TotalsByRelSite!$D$20</f>
        <v>0</v>
      </c>
      <c r="P78">
        <f>P77+E78/EIT_SpCk_TotalsByRelSite!$D$20</f>
        <v>0</v>
      </c>
      <c r="Q78">
        <f>Q77+F78/EIT_SpCk_TotalsByRelSite!$D$20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8.6241476133172915E-3</v>
      </c>
      <c r="N79">
        <f>N78+C79/EIT_SpCk_TotalsByRelSite!$D$20</f>
        <v>1.0028078620136386E-2</v>
      </c>
      <c r="O79">
        <f>O78+D79/EIT_SpCk_TotalsByRelSite!$D$20</f>
        <v>0</v>
      </c>
      <c r="P79">
        <f>P78+E79/EIT_SpCk_TotalsByRelSite!$D$20</f>
        <v>0</v>
      </c>
      <c r="Q79">
        <f>Q78+F79/EIT_SpCk_TotalsByRelSite!$D$20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8.6241476133172915E-3</v>
      </c>
      <c r="N80">
        <f>N79+C80/EIT_SpCk_TotalsByRelSite!$D$20</f>
        <v>1.0028078620136386E-2</v>
      </c>
      <c r="O80">
        <f>O79+D80/EIT_SpCk_TotalsByRelSite!$D$20</f>
        <v>0</v>
      </c>
      <c r="P80">
        <f>P79+E80/EIT_SpCk_TotalsByRelSite!$D$20</f>
        <v>0</v>
      </c>
      <c r="Q80">
        <f>Q79+F80/EIT_SpCk_TotalsByRelSite!$D$20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8.9249899719213831E-3</v>
      </c>
      <c r="N81">
        <f>N80+C81/EIT_SpCk_TotalsByRelSite!$D$20</f>
        <v>1.0028078620136386E-2</v>
      </c>
      <c r="O81">
        <f>O80+D81/EIT_SpCk_TotalsByRelSite!$D$20</f>
        <v>0</v>
      </c>
      <c r="P81">
        <f>P80+E81/EIT_SpCk_TotalsByRelSite!$D$20</f>
        <v>0</v>
      </c>
      <c r="Q81">
        <f>Q80+F81/EIT_SpCk_TotalsByRelSite!$D$20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9.025270758122747E-3</v>
      </c>
      <c r="N82">
        <f>N81+C82/EIT_SpCk_TotalsByRelSite!$D$20</f>
        <v>1.0028078620136386E-2</v>
      </c>
      <c r="O82">
        <f>O81+D82/EIT_SpCk_TotalsByRelSite!$D$20</f>
        <v>0</v>
      </c>
      <c r="P82">
        <f>P81+E82/EIT_SpCk_TotalsByRelSite!$D$20</f>
        <v>0</v>
      </c>
      <c r="Q82">
        <f>Q81+F82/EIT_SpCk_TotalsByRelSite!$D$20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9.1255515443241109E-3</v>
      </c>
      <c r="N83">
        <f>N82+C83/EIT_SpCk_TotalsByRelSite!$D$20</f>
        <v>1.0028078620136386E-2</v>
      </c>
      <c r="O83">
        <f>O82+D83/EIT_SpCk_TotalsByRelSite!$D$20</f>
        <v>0</v>
      </c>
      <c r="P83">
        <f>P82+E83/EIT_SpCk_TotalsByRelSite!$D$20</f>
        <v>0</v>
      </c>
      <c r="Q83">
        <f>Q82+F83/EIT_SpCk_TotalsByRelSite!$D$20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9.3261131167268387E-3</v>
      </c>
      <c r="N84">
        <f>N83+C84/EIT_SpCk_TotalsByRelSite!$D$20</f>
        <v>1.0028078620136386E-2</v>
      </c>
      <c r="O84">
        <f>O83+D84/EIT_SpCk_TotalsByRelSite!$D$20</f>
        <v>0</v>
      </c>
      <c r="P84">
        <f>P83+E84/EIT_SpCk_TotalsByRelSite!$D$20</f>
        <v>0</v>
      </c>
      <c r="Q84">
        <f>Q83+F84/EIT_SpCk_TotalsByRelSite!$D$20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9.4263939029282026E-3</v>
      </c>
      <c r="N85">
        <f>N84+C85/EIT_SpCk_TotalsByRelSite!$D$20</f>
        <v>1.0028078620136386E-2</v>
      </c>
      <c r="O85">
        <f>O84+D85/EIT_SpCk_TotalsByRelSite!$D$20</f>
        <v>0</v>
      </c>
      <c r="P85">
        <f>P84+E85/EIT_SpCk_TotalsByRelSite!$D$20</f>
        <v>0</v>
      </c>
      <c r="Q85">
        <f>Q84+F85/EIT_SpCk_TotalsByRelSite!$D$20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9.8275170477336582E-3</v>
      </c>
      <c r="N86">
        <f>N85+C86/EIT_SpCk_TotalsByRelSite!$D$20</f>
        <v>1.0028078620136386E-2</v>
      </c>
      <c r="O86">
        <f>O85+D86/EIT_SpCk_TotalsByRelSite!$D$20</f>
        <v>0</v>
      </c>
      <c r="P86">
        <f>P85+E86/EIT_SpCk_TotalsByRelSite!$D$20</f>
        <v>0</v>
      </c>
      <c r="Q86">
        <f>Q85+F86/EIT_SpCk_TotalsByRelSite!$D$20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9.9277978339350221E-3</v>
      </c>
      <c r="N87">
        <f>N86+C87/EIT_SpCk_TotalsByRelSite!$D$20</f>
        <v>1.012835940633775E-2</v>
      </c>
      <c r="O87">
        <f>O86+D87/EIT_SpCk_TotalsByRelSite!$D$20</f>
        <v>0</v>
      </c>
      <c r="P87">
        <f>P86+E87/EIT_SpCk_TotalsByRelSite!$D$20</f>
        <v>0</v>
      </c>
      <c r="Q87">
        <f>Q86+F87/EIT_SpCk_TotalsByRelSite!$D$20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1.0028078620136386E-2</v>
      </c>
      <c r="N88">
        <f>N87+C88/EIT_SpCk_TotalsByRelSite!$D$20</f>
        <v>1.012835940633775E-2</v>
      </c>
      <c r="O88">
        <f>O87+D88/EIT_SpCk_TotalsByRelSite!$D$20</f>
        <v>0</v>
      </c>
      <c r="P88">
        <f>P87+E88/EIT_SpCk_TotalsByRelSite!$D$20</f>
        <v>0</v>
      </c>
      <c r="Q88">
        <f>Q87+F88/EIT_SpCk_TotalsByRelSite!$D$20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1.012835940633775E-2</v>
      </c>
      <c r="N89">
        <f>N88+C89/EIT_SpCk_TotalsByRelSite!$D$20</f>
        <v>1.012835940633775E-2</v>
      </c>
      <c r="O89">
        <f>O88+D89/EIT_SpCk_TotalsByRelSite!$D$20</f>
        <v>0</v>
      </c>
      <c r="P89">
        <f>P88+E89/EIT_SpCk_TotalsByRelSite!$D$20</f>
        <v>0</v>
      </c>
      <c r="Q89">
        <f>Q88+F89/EIT_SpCk_TotalsByRelSite!$D$20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1.0228640192539114E-2</v>
      </c>
      <c r="N90">
        <f>N89+C90/EIT_SpCk_TotalsByRelSite!$D$20</f>
        <v>1.0228640192539114E-2</v>
      </c>
      <c r="O90">
        <f>O89+D90/EIT_SpCk_TotalsByRelSite!$D$20</f>
        <v>0</v>
      </c>
      <c r="P90">
        <f>P89+E90/EIT_SpCk_TotalsByRelSite!$D$20</f>
        <v>0</v>
      </c>
      <c r="Q90">
        <f>Q89+F90/EIT_SpCk_TotalsByRelSite!$D$20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1.0328920978740478E-2</v>
      </c>
      <c r="N91">
        <f>N90+C91/EIT_SpCk_TotalsByRelSite!$D$20</f>
        <v>1.0730044123545933E-2</v>
      </c>
      <c r="O91">
        <f>O90+D91/EIT_SpCk_TotalsByRelSite!$D$20</f>
        <v>0</v>
      </c>
      <c r="P91">
        <f>P90+E91/EIT_SpCk_TotalsByRelSite!$D$20</f>
        <v>0</v>
      </c>
      <c r="Q91">
        <f>Q90+F91/EIT_SpCk_TotalsByRelSite!$D$20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1.0328920978740478E-2</v>
      </c>
      <c r="N92">
        <f>N91+C92/EIT_SpCk_TotalsByRelSite!$D$20</f>
        <v>1.1131167268351389E-2</v>
      </c>
      <c r="O92">
        <f>O91+D92/EIT_SpCk_TotalsByRelSite!$D$20</f>
        <v>0</v>
      </c>
      <c r="P92">
        <f>P91+E92/EIT_SpCk_TotalsByRelSite!$D$20</f>
        <v>0</v>
      </c>
      <c r="Q92">
        <f>Q91+F92/EIT_SpCk_TotalsByRelSite!$D$20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1.0429201764941842E-2</v>
      </c>
      <c r="N93">
        <f>N92+C93/EIT_SpCk_TotalsByRelSite!$D$20</f>
        <v>1.1432009626955481E-2</v>
      </c>
      <c r="O93">
        <f>O92+D93/EIT_SpCk_TotalsByRelSite!$D$20</f>
        <v>0</v>
      </c>
      <c r="P93">
        <f>P92+E93/EIT_SpCk_TotalsByRelSite!$D$20</f>
        <v>0</v>
      </c>
      <c r="Q93">
        <f>Q92+F93/EIT_SpCk_TotalsByRelSite!$D$20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8</v>
      </c>
      <c r="L94" s="10">
        <f t="shared" si="2"/>
        <v>45737</v>
      </c>
      <c r="M94">
        <f>M93+B94/EIT_SpCk_TotalsByRelSite!$D$20</f>
        <v>1.0529482551143205E-2</v>
      </c>
      <c r="N94">
        <f>N93+C94/EIT_SpCk_TotalsByRelSite!$D$20</f>
        <v>1.2234255916566392E-2</v>
      </c>
      <c r="O94">
        <f>O93+D94/EIT_SpCk_TotalsByRelSite!$D$20</f>
        <v>0</v>
      </c>
      <c r="P94">
        <f>P93+E94/EIT_SpCk_TotalsByRelSite!$D$20</f>
        <v>0</v>
      </c>
      <c r="Q94">
        <f>Q93+F94/EIT_SpCk_TotalsByRelSite!$D$20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5</v>
      </c>
      <c r="L95" s="10">
        <f t="shared" si="2"/>
        <v>45738</v>
      </c>
      <c r="M95">
        <f>M94+B95/EIT_SpCk_TotalsByRelSite!$D$20</f>
        <v>1.0629763337344569E-2</v>
      </c>
      <c r="N95">
        <f>N94+C95/EIT_SpCk_TotalsByRelSite!$D$20</f>
        <v>1.2735659847573211E-2</v>
      </c>
      <c r="O95">
        <f>O94+D95/EIT_SpCk_TotalsByRelSite!$D$20</f>
        <v>0</v>
      </c>
      <c r="P95">
        <f>P94+E95/EIT_SpCk_TotalsByRelSite!$D$20</f>
        <v>0</v>
      </c>
      <c r="Q95">
        <f>Q94+F95/EIT_SpCk_TotalsByRelSite!$D$20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1.0730044123545933E-2</v>
      </c>
      <c r="N96">
        <f>N95+C96/EIT_SpCk_TotalsByRelSite!$D$20</f>
        <v>1.3337344564781395E-2</v>
      </c>
      <c r="O96">
        <f>O95+D96/EIT_SpCk_TotalsByRelSite!$D$20</f>
        <v>0</v>
      </c>
      <c r="P96">
        <f>P95+E96/EIT_SpCk_TotalsByRelSite!$D$20</f>
        <v>0</v>
      </c>
      <c r="Q96">
        <f>Q95+F96/EIT_SpCk_TotalsByRelSite!$D$20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L97" s="10">
        <f t="shared" si="2"/>
        <v>45740</v>
      </c>
      <c r="M97">
        <f>M96+B97/EIT_SpCk_TotalsByRelSite!$D$20</f>
        <v>1.0830324909747297E-2</v>
      </c>
      <c r="N97">
        <f>N96+C97/EIT_SpCk_TotalsByRelSite!$D$20</f>
        <v>1.3537906137184122E-2</v>
      </c>
      <c r="O97">
        <f>O96+D97/EIT_SpCk_TotalsByRelSite!$D$20</f>
        <v>0</v>
      </c>
      <c r="P97">
        <f>P96+E97/EIT_SpCk_TotalsByRelSite!$D$20</f>
        <v>0</v>
      </c>
      <c r="Q97">
        <f>Q96+F97/EIT_SpCk_TotalsByRelSite!$D$20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1.1030886482150025E-2</v>
      </c>
      <c r="N98">
        <f>N97+C98/EIT_SpCk_TotalsByRelSite!$D$20</f>
        <v>1.3638186923385486E-2</v>
      </c>
      <c r="O98">
        <f>O97+D98/EIT_SpCk_TotalsByRelSite!$D$20</f>
        <v>0</v>
      </c>
      <c r="P98">
        <f>P97+E98/EIT_SpCk_TotalsByRelSite!$D$20</f>
        <v>0</v>
      </c>
      <c r="Q98">
        <f>Q97+F98/EIT_SpCk_TotalsByRelSite!$D$20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1.1131167268351389E-2</v>
      </c>
      <c r="N99">
        <f>N98+C99/EIT_SpCk_TotalsByRelSite!$D$20</f>
        <v>1.373846770958685E-2</v>
      </c>
      <c r="O99">
        <f>O98+D99/EIT_SpCk_TotalsByRelSite!$D$20</f>
        <v>0</v>
      </c>
      <c r="P99">
        <f>P98+E99/EIT_SpCk_TotalsByRelSite!$D$20</f>
        <v>0</v>
      </c>
      <c r="Q99">
        <f>Q98+F99/EIT_SpCk_TotalsByRelSite!$D$20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1.1231448054552753E-2</v>
      </c>
      <c r="N100">
        <f>N99+C100/EIT_SpCk_TotalsByRelSite!$D$20</f>
        <v>1.373846770958685E-2</v>
      </c>
      <c r="O100">
        <f>O99+D100/EIT_SpCk_TotalsByRelSite!$D$20</f>
        <v>1.0028078620136381E-4</v>
      </c>
      <c r="P100">
        <f>P99+E100/EIT_SpCk_TotalsByRelSite!$D$20</f>
        <v>0</v>
      </c>
      <c r="Q100">
        <f>Q99+F100/EIT_SpCk_TotalsByRelSite!$D$20</f>
        <v>0</v>
      </c>
      <c r="R100">
        <f>R99+H100/EIT_SpCk_TotalsByRelSite!$D$20</f>
        <v>0</v>
      </c>
    </row>
    <row r="101" spans="1:18">
      <c r="A101" s="10">
        <v>45744</v>
      </c>
      <c r="L101" s="10">
        <f t="shared" si="2"/>
        <v>45744</v>
      </c>
      <c r="M101">
        <f>M100+B101/EIT_SpCk_TotalsByRelSite!$D$20</f>
        <v>1.1231448054552753E-2</v>
      </c>
      <c r="N101">
        <f>N100+C101/EIT_SpCk_TotalsByRelSite!$D$20</f>
        <v>1.373846770958685E-2</v>
      </c>
      <c r="O101">
        <f>O100+D101/EIT_SpCk_TotalsByRelSite!$D$20</f>
        <v>1.0028078620136381E-4</v>
      </c>
      <c r="P101">
        <f>P100+E101/EIT_SpCk_TotalsByRelSite!$D$20</f>
        <v>0</v>
      </c>
      <c r="Q101">
        <f>Q100+F101/EIT_SpCk_TotalsByRelSite!$D$20</f>
        <v>0</v>
      </c>
      <c r="R101">
        <f>R100+H101/EIT_SpCk_TotalsByRelSite!$D$20</f>
        <v>0</v>
      </c>
    </row>
    <row r="102" spans="1:18">
      <c r="A102" s="10">
        <v>45745</v>
      </c>
      <c r="B102">
        <v>2</v>
      </c>
      <c r="L102" s="10">
        <f t="shared" si="2"/>
        <v>45745</v>
      </c>
      <c r="M102">
        <f>M101+B102/EIT_SpCk_TotalsByRelSite!$D$20</f>
        <v>1.1432009626955481E-2</v>
      </c>
      <c r="N102">
        <f>N101+C102/EIT_SpCk_TotalsByRelSite!$D$20</f>
        <v>1.373846770958685E-2</v>
      </c>
      <c r="O102">
        <f>O101+D102/EIT_SpCk_TotalsByRelSite!$D$20</f>
        <v>1.0028078620136381E-4</v>
      </c>
      <c r="P102">
        <f>P101+E102/EIT_SpCk_TotalsByRelSite!$D$20</f>
        <v>0</v>
      </c>
      <c r="Q102">
        <f>Q101+F102/EIT_SpCk_TotalsByRelSite!$D$20</f>
        <v>0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1.1432009626955481E-2</v>
      </c>
      <c r="N103">
        <f>N102+C103/EIT_SpCk_TotalsByRelSite!$D$20</f>
        <v>1.373846770958685E-2</v>
      </c>
      <c r="O103">
        <f>O102+D103/EIT_SpCk_TotalsByRelSite!$D$20</f>
        <v>1.0028078620136381E-4</v>
      </c>
      <c r="P103">
        <f>P102+E103/EIT_SpCk_TotalsByRelSite!$D$20</f>
        <v>0</v>
      </c>
      <c r="Q103">
        <f>Q102+F103/EIT_SpCk_TotalsByRelSite!$D$20</f>
        <v>0</v>
      </c>
      <c r="R103">
        <f>R102+H103/EIT_SpCk_TotalsByRelSite!$D$20</f>
        <v>0</v>
      </c>
    </row>
    <row r="104" spans="1:18">
      <c r="A104" s="10">
        <v>45747</v>
      </c>
      <c r="L104" s="10">
        <f t="shared" si="2"/>
        <v>45747</v>
      </c>
      <c r="M104">
        <f>M103+B104/EIT_SpCk_TotalsByRelSite!$D$20</f>
        <v>1.1432009626955481E-2</v>
      </c>
      <c r="N104">
        <f>N103+C104/EIT_SpCk_TotalsByRelSite!$D$20</f>
        <v>1.373846770958685E-2</v>
      </c>
      <c r="O104">
        <f>O103+D104/EIT_SpCk_TotalsByRelSite!$D$20</f>
        <v>1.0028078620136381E-4</v>
      </c>
      <c r="P104">
        <f>P103+E104/EIT_SpCk_TotalsByRelSite!$D$20</f>
        <v>0</v>
      </c>
      <c r="Q104">
        <f>Q103+F104/EIT_SpCk_TotalsByRelSite!$D$20</f>
        <v>0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1.1432009626955481E-2</v>
      </c>
      <c r="N105">
        <f>N104+C105/EIT_SpCk_TotalsByRelSite!$D$20</f>
        <v>1.373846770958685E-2</v>
      </c>
      <c r="O105">
        <f>O104+D105/EIT_SpCk_TotalsByRelSite!$D$20</f>
        <v>1.0028078620136381E-4</v>
      </c>
      <c r="P105">
        <f>P104+E105/EIT_SpCk_TotalsByRelSite!$D$20</f>
        <v>0</v>
      </c>
      <c r="Q105">
        <f>Q104+F105/EIT_SpCk_TotalsByRelSite!$D$20</f>
        <v>0</v>
      </c>
      <c r="R105">
        <f>R104+H105/EIT_SpCk_TotalsByRelSite!$D$20</f>
        <v>0</v>
      </c>
    </row>
    <row r="106" spans="1:18">
      <c r="A106" s="10">
        <v>45749</v>
      </c>
      <c r="D106">
        <v>1</v>
      </c>
      <c r="L106" s="10">
        <f t="shared" si="2"/>
        <v>45749</v>
      </c>
      <c r="M106">
        <f>M105+B106/EIT_SpCk_TotalsByRelSite!$D$20</f>
        <v>1.1432009626955481E-2</v>
      </c>
      <c r="N106">
        <f>N105+C106/EIT_SpCk_TotalsByRelSite!$D$20</f>
        <v>1.373846770958685E-2</v>
      </c>
      <c r="O106">
        <f>O105+D106/EIT_SpCk_TotalsByRelSite!$D$20</f>
        <v>2.0056157240272763E-4</v>
      </c>
      <c r="P106">
        <f>P105+E106/EIT_SpCk_TotalsByRelSite!$D$20</f>
        <v>0</v>
      </c>
      <c r="Q106">
        <f>Q105+F106/EIT_SpCk_TotalsByRelSite!$D$20</f>
        <v>0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1</v>
      </c>
      <c r="L107" s="10">
        <f t="shared" si="2"/>
        <v>45750</v>
      </c>
      <c r="M107">
        <f>M106+B107/EIT_SpCk_TotalsByRelSite!$D$20</f>
        <v>1.1432009626955481E-2</v>
      </c>
      <c r="N107">
        <f>N106+C107/EIT_SpCk_TotalsByRelSite!$D$20</f>
        <v>1.3939029281989578E-2</v>
      </c>
      <c r="O107">
        <f>O106+D107/EIT_SpCk_TotalsByRelSite!$D$20</f>
        <v>3.0084235860409147E-4</v>
      </c>
      <c r="P107">
        <f>P106+E107/EIT_SpCk_TotalsByRelSite!$D$20</f>
        <v>0</v>
      </c>
      <c r="Q107">
        <f>Q106+F107/EIT_SpCk_TotalsByRelSite!$D$20</f>
        <v>0</v>
      </c>
      <c r="R107">
        <f>R106+H107/EIT_SpCk_TotalsByRelSite!$D$20</f>
        <v>0</v>
      </c>
    </row>
    <row r="108" spans="1:18">
      <c r="A108" s="10">
        <v>45751</v>
      </c>
      <c r="D108">
        <v>2</v>
      </c>
      <c r="L108" s="10">
        <f t="shared" si="2"/>
        <v>45751</v>
      </c>
      <c r="M108">
        <f>M107+B108/EIT_SpCk_TotalsByRelSite!$D$20</f>
        <v>1.1432009626955481E-2</v>
      </c>
      <c r="N108">
        <f>N107+C108/EIT_SpCk_TotalsByRelSite!$D$20</f>
        <v>1.3939029281989578E-2</v>
      </c>
      <c r="O108">
        <f>O107+D108/EIT_SpCk_TotalsByRelSite!$D$20</f>
        <v>5.0140393100681904E-4</v>
      </c>
      <c r="P108">
        <f>P107+E108/EIT_SpCk_TotalsByRelSite!$D$20</f>
        <v>0</v>
      </c>
      <c r="Q108">
        <f>Q107+F108/EIT_SpCk_TotalsByRelSite!$D$20</f>
        <v>0</v>
      </c>
      <c r="R108">
        <f>R107+H108/EIT_SpCk_TotalsByRelSite!$D$20</f>
        <v>0</v>
      </c>
    </row>
    <row r="109" spans="1:18">
      <c r="A109" s="10">
        <v>45752</v>
      </c>
      <c r="C109">
        <v>2</v>
      </c>
      <c r="L109" s="10">
        <f t="shared" si="2"/>
        <v>45752</v>
      </c>
      <c r="M109">
        <f>M108+B109/EIT_SpCk_TotalsByRelSite!$D$20</f>
        <v>1.1432009626955481E-2</v>
      </c>
      <c r="N109">
        <f>N108+C109/EIT_SpCk_TotalsByRelSite!$D$20</f>
        <v>1.4139590854392306E-2</v>
      </c>
      <c r="O109">
        <f>O108+D109/EIT_SpCk_TotalsByRelSite!$D$20</f>
        <v>5.0140393100681904E-4</v>
      </c>
      <c r="P109">
        <f>P108+E109/EIT_SpCk_TotalsByRelSite!$D$20</f>
        <v>0</v>
      </c>
      <c r="Q109">
        <f>Q108+F109/EIT_SpCk_TotalsByRelSite!$D$20</f>
        <v>0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L110" s="10">
        <f t="shared" si="2"/>
        <v>45753</v>
      </c>
      <c r="M110">
        <f>M109+B110/EIT_SpCk_TotalsByRelSite!$D$20</f>
        <v>1.1632571199358208E-2</v>
      </c>
      <c r="N110">
        <f>N109+C110/EIT_SpCk_TotalsByRelSite!$D$20</f>
        <v>1.423987164059367E-2</v>
      </c>
      <c r="O110">
        <f>O109+D110/EIT_SpCk_TotalsByRelSite!$D$20</f>
        <v>5.0140393100681904E-4</v>
      </c>
      <c r="P110">
        <f>P109+E110/EIT_SpCk_TotalsByRelSite!$D$20</f>
        <v>0</v>
      </c>
      <c r="Q110">
        <f>Q109+F110/EIT_SpCk_TotalsByRelSite!$D$20</f>
        <v>0</v>
      </c>
      <c r="R110">
        <f>R109+H110/EIT_SpCk_TotalsByRelSite!$D$20</f>
        <v>0</v>
      </c>
    </row>
    <row r="111" spans="1:18">
      <c r="A111" s="10">
        <v>45754</v>
      </c>
      <c r="D111">
        <v>1</v>
      </c>
      <c r="L111" s="10">
        <f t="shared" ref="L111:L112" si="3">A111</f>
        <v>45754</v>
      </c>
      <c r="M111">
        <f>M110+B111/EIT_SpCk_TotalsByRelSite!$D$20</f>
        <v>1.1632571199358208E-2</v>
      </c>
      <c r="N111">
        <f>N110+C111/EIT_SpCk_TotalsByRelSite!$D$20</f>
        <v>1.423987164059367E-2</v>
      </c>
      <c r="O111">
        <f>O110+D111/EIT_SpCk_TotalsByRelSite!$D$20</f>
        <v>6.0168471720818283E-4</v>
      </c>
      <c r="P111">
        <f>P110+E111/EIT_SpCk_TotalsByRelSite!$D$20</f>
        <v>0</v>
      </c>
      <c r="Q111">
        <f>Q110+F111/EIT_SpCk_TotalsByRelSite!$D$20</f>
        <v>0</v>
      </c>
      <c r="R111">
        <f>R110+H111/EIT_SpCk_TotalsByRelSite!$D$20</f>
        <v>0</v>
      </c>
    </row>
    <row r="112" spans="1:18">
      <c r="A112" s="10">
        <v>45755</v>
      </c>
      <c r="D112">
        <v>7</v>
      </c>
      <c r="L112" s="10">
        <f t="shared" si="3"/>
        <v>45755</v>
      </c>
      <c r="M112">
        <f>M111+B112/EIT_SpCk_TotalsByRelSite!$D$20</f>
        <v>1.1632571199358208E-2</v>
      </c>
      <c r="N112">
        <f>N111+C112/EIT_SpCk_TotalsByRelSite!$D$20</f>
        <v>1.423987164059367E-2</v>
      </c>
      <c r="O112">
        <f>O111+D112/EIT_SpCk_TotalsByRelSite!$D$20</f>
        <v>1.3036502206177295E-3</v>
      </c>
      <c r="P112">
        <f>P111+E112/EIT_SpCk_TotalsByRelSite!$D$20</f>
        <v>0</v>
      </c>
      <c r="Q112">
        <f>Q111+F112/EIT_SpCk_TotalsByRelSite!$D$20</f>
        <v>0</v>
      </c>
      <c r="R112">
        <f>R111+H112/EIT_SpCk_TotalsByRelSite!$D$20</f>
        <v>0</v>
      </c>
    </row>
    <row r="113" spans="1:18">
      <c r="A113" s="10">
        <v>45756</v>
      </c>
      <c r="D113">
        <v>4</v>
      </c>
      <c r="L113" s="10">
        <f t="shared" ref="L113:L115" si="4">A113</f>
        <v>45756</v>
      </c>
      <c r="M113">
        <f>M112+B113/EIT_SpCk_TotalsByRelSite!$D$20</f>
        <v>1.1632571199358208E-2</v>
      </c>
      <c r="N113">
        <f>N112+C113/EIT_SpCk_TotalsByRelSite!$D$20</f>
        <v>1.423987164059367E-2</v>
      </c>
      <c r="O113">
        <f>O112+D113/EIT_SpCk_TotalsByRelSite!$D$20</f>
        <v>1.7047733654231849E-3</v>
      </c>
      <c r="P113">
        <f>P112+E113/EIT_SpCk_TotalsByRelSite!$D$20</f>
        <v>0</v>
      </c>
      <c r="Q113">
        <f>Q112+F113/EIT_SpCk_TotalsByRelSite!$D$20</f>
        <v>0</v>
      </c>
      <c r="R113">
        <f>R112+H113/EIT_SpCk_TotalsByRelSite!$D$20</f>
        <v>0</v>
      </c>
    </row>
    <row r="114" spans="1:18">
      <c r="A114" s="10">
        <v>45757</v>
      </c>
      <c r="C114">
        <v>2</v>
      </c>
      <c r="D114">
        <v>5</v>
      </c>
      <c r="L114" s="10">
        <f t="shared" si="4"/>
        <v>45757</v>
      </c>
      <c r="M114">
        <f>M113+B114/EIT_SpCk_TotalsByRelSite!$D$20</f>
        <v>1.1632571199358208E-2</v>
      </c>
      <c r="N114">
        <f>N113+C114/EIT_SpCk_TotalsByRelSite!$D$20</f>
        <v>1.4440433212996397E-2</v>
      </c>
      <c r="O114">
        <f>O113+D114/EIT_SpCk_TotalsByRelSite!$D$20</f>
        <v>2.2061772964300039E-3</v>
      </c>
      <c r="P114">
        <f>P113+E114/EIT_SpCk_TotalsByRelSite!$D$20</f>
        <v>0</v>
      </c>
      <c r="Q114">
        <f>Q113+F114/EIT_SpCk_TotalsByRelSite!$D$20</f>
        <v>0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L115" s="10">
        <f t="shared" si="4"/>
        <v>45758</v>
      </c>
      <c r="M115">
        <f>M114+B115/EIT_SpCk_TotalsByRelSite!$D$20</f>
        <v>1.1632571199358208E-2</v>
      </c>
      <c r="N115">
        <f>N114+C115/EIT_SpCk_TotalsByRelSite!$D$20</f>
        <v>1.4540713999197761E-2</v>
      </c>
      <c r="O115">
        <f>O114+D115/EIT_SpCk_TotalsByRelSite!$D$20</f>
        <v>2.5070196550340956E-3</v>
      </c>
      <c r="P115">
        <f>P114+E115/EIT_SpCk_TotalsByRelSite!$D$20</f>
        <v>0</v>
      </c>
      <c r="Q115">
        <f>Q114+F115/EIT_SpCk_TotalsByRelSite!$D$20</f>
        <v>0</v>
      </c>
      <c r="R115">
        <f>R114+H115/EIT_SpCk_TotalsByRelSite!$D$20</f>
        <v>0</v>
      </c>
    </row>
    <row r="116" spans="1:18">
      <c r="A116" s="10">
        <v>45759</v>
      </c>
      <c r="D116">
        <v>2</v>
      </c>
      <c r="L116" s="10">
        <f t="shared" ref="L116:L118" si="5">A116</f>
        <v>45759</v>
      </c>
      <c r="M116">
        <f>M115+B116/EIT_SpCk_TotalsByRelSite!$D$20</f>
        <v>1.1632571199358208E-2</v>
      </c>
      <c r="N116">
        <f>N115+C116/EIT_SpCk_TotalsByRelSite!$D$20</f>
        <v>1.4540713999197761E-2</v>
      </c>
      <c r="O116">
        <f>O115+D116/EIT_SpCk_TotalsByRelSite!$D$20</f>
        <v>2.7075812274368234E-3</v>
      </c>
      <c r="P116">
        <f>P115+E116/EIT_SpCk_TotalsByRelSite!$D$20</f>
        <v>0</v>
      </c>
      <c r="Q116">
        <f>Q115+F116/EIT_SpCk_TotalsByRelSite!$D$20</f>
        <v>0</v>
      </c>
      <c r="R116">
        <f>R115+H116/EIT_SpCk_TotalsByRelSite!$D$20</f>
        <v>0</v>
      </c>
    </row>
    <row r="117" spans="1:18">
      <c r="A117" s="10">
        <v>45760</v>
      </c>
      <c r="D117">
        <v>3</v>
      </c>
      <c r="L117" s="10">
        <f t="shared" si="5"/>
        <v>45760</v>
      </c>
      <c r="M117">
        <f>M116+B117/EIT_SpCk_TotalsByRelSite!$D$20</f>
        <v>1.1632571199358208E-2</v>
      </c>
      <c r="N117">
        <f>N116+C117/EIT_SpCk_TotalsByRelSite!$D$20</f>
        <v>1.4540713999197761E-2</v>
      </c>
      <c r="O117">
        <f>O116+D117/EIT_SpCk_TotalsByRelSite!$D$20</f>
        <v>3.0084235860409151E-3</v>
      </c>
      <c r="P117">
        <f>P116+E117/EIT_SpCk_TotalsByRelSite!$D$20</f>
        <v>0</v>
      </c>
      <c r="Q117">
        <f>Q116+F117/EIT_SpCk_TotalsByRelSite!$D$20</f>
        <v>0</v>
      </c>
      <c r="R117">
        <f>R116+H117/EIT_SpCk_TotalsByRelSite!$D$20</f>
        <v>0</v>
      </c>
    </row>
    <row r="118" spans="1:18">
      <c r="A118" s="10">
        <v>45761</v>
      </c>
      <c r="D118">
        <v>4</v>
      </c>
      <c r="L118" s="10">
        <f t="shared" si="5"/>
        <v>45761</v>
      </c>
      <c r="M118">
        <f>M117+B118/EIT_SpCk_TotalsByRelSite!$D$20</f>
        <v>1.1632571199358208E-2</v>
      </c>
      <c r="N118">
        <f>N117+C118/EIT_SpCk_TotalsByRelSite!$D$20</f>
        <v>1.4540713999197761E-2</v>
      </c>
      <c r="O118">
        <f>O117+D118/EIT_SpCk_TotalsByRelSite!$D$20</f>
        <v>3.4095467308463702E-3</v>
      </c>
      <c r="P118">
        <f>P117+E118/EIT_SpCk_TotalsByRelSite!$D$20</f>
        <v>0</v>
      </c>
      <c r="Q118">
        <f>Q117+F118/EIT_SpCk_TotalsByRelSite!$D$20</f>
        <v>0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5</v>
      </c>
      <c r="L119" s="10">
        <f t="shared" ref="L119" si="6">A119</f>
        <v>45762</v>
      </c>
      <c r="M119">
        <f>M118+B119/EIT_SpCk_TotalsByRelSite!$D$20</f>
        <v>1.1632571199358208E-2</v>
      </c>
      <c r="N119">
        <f>N118+C119/EIT_SpCk_TotalsByRelSite!$D$20</f>
        <v>1.4741275571600489E-2</v>
      </c>
      <c r="O119">
        <f>O118+D119/EIT_SpCk_TotalsByRelSite!$D$20</f>
        <v>3.9109506618531893E-3</v>
      </c>
      <c r="P119">
        <f>P118+E119/EIT_SpCk_TotalsByRelSite!$D$20</f>
        <v>0</v>
      </c>
      <c r="Q119">
        <f>Q118+F119/EIT_SpCk_TotalsByRelSite!$D$20</f>
        <v>0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4</v>
      </c>
      <c r="L120" s="10">
        <f t="shared" ref="L120:L121" si="7">A120</f>
        <v>45763</v>
      </c>
      <c r="M120">
        <f>M119+B120/EIT_SpCk_TotalsByRelSite!$D$20</f>
        <v>1.1632571199358208E-2</v>
      </c>
      <c r="N120">
        <f>N119+C120/EIT_SpCk_TotalsByRelSite!$D$20</f>
        <v>1.4841556357801853E-2</v>
      </c>
      <c r="O120">
        <f>O119+D120/EIT_SpCk_TotalsByRelSite!$D$20</f>
        <v>4.3120738066586449E-3</v>
      </c>
      <c r="P120">
        <f>P119+E120/EIT_SpCk_TotalsByRelSite!$D$20</f>
        <v>0</v>
      </c>
      <c r="Q120">
        <f>Q119+F120/EIT_SpCk_TotalsByRelSite!$D$20</f>
        <v>0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1.1632571199358208E-2</v>
      </c>
      <c r="N121">
        <f>N120+C121/EIT_SpCk_TotalsByRelSite!$D$20</f>
        <v>1.5443241075010036E-2</v>
      </c>
      <c r="O121">
        <f>O120+D121/EIT_SpCk_TotalsByRelSite!$D$20</f>
        <v>4.6129161652627365E-3</v>
      </c>
      <c r="P121">
        <f>P120+E121/EIT_SpCk_TotalsByRelSite!$D$20</f>
        <v>2.0056157240272763E-4</v>
      </c>
      <c r="Q121">
        <f>Q120+F121/EIT_SpCk_TotalsByRelSite!$D$20</f>
        <v>0</v>
      </c>
      <c r="R121">
        <f>R120+H121/EIT_SpCk_TotalsByRelSite!$D$20</f>
        <v>0</v>
      </c>
    </row>
    <row r="122" spans="1:18">
      <c r="A122" s="10">
        <v>45765</v>
      </c>
      <c r="C122">
        <v>3</v>
      </c>
      <c r="D122">
        <v>6</v>
      </c>
      <c r="F122">
        <v>1</v>
      </c>
      <c r="L122" s="10">
        <f t="shared" ref="L122" si="8">A122</f>
        <v>45765</v>
      </c>
      <c r="M122">
        <f>M121+B122/EIT_SpCk_TotalsByRelSite!$D$20</f>
        <v>1.1632571199358208E-2</v>
      </c>
      <c r="N122">
        <f>N121+C122/EIT_SpCk_TotalsByRelSite!$D$20</f>
        <v>1.5744083433614126E-2</v>
      </c>
      <c r="O122">
        <f>O121+D122/EIT_SpCk_TotalsByRelSite!$D$20</f>
        <v>5.214600882470919E-3</v>
      </c>
      <c r="P122">
        <f>P121+E122/EIT_SpCk_TotalsByRelSite!$D$20</f>
        <v>2.0056157240272763E-4</v>
      </c>
      <c r="Q122">
        <f>Q121+F122/EIT_SpCk_TotalsByRelSite!$D$20</f>
        <v>1.0028078620136381E-4</v>
      </c>
      <c r="R122">
        <f>R121+H122/EIT_SpCk_TotalsByRelSite!$D$20</f>
        <v>0</v>
      </c>
    </row>
    <row r="123" spans="1:18">
      <c r="A123" s="10">
        <v>45766</v>
      </c>
      <c r="C123">
        <v>4</v>
      </c>
      <c r="D123">
        <v>3</v>
      </c>
      <c r="E123">
        <v>2</v>
      </c>
      <c r="L123" s="10">
        <f t="shared" ref="L123:L126" si="9">A123</f>
        <v>45766</v>
      </c>
      <c r="M123">
        <f>M122+B123/EIT_SpCk_TotalsByRelSite!$D$20</f>
        <v>1.1632571199358208E-2</v>
      </c>
      <c r="N123">
        <f>N122+C123/EIT_SpCk_TotalsByRelSite!$D$20</f>
        <v>1.6145206578419582E-2</v>
      </c>
      <c r="O123">
        <f>O122+D123/EIT_SpCk_TotalsByRelSite!$D$20</f>
        <v>5.5154432410750107E-3</v>
      </c>
      <c r="P123">
        <f>P122+E123/EIT_SpCk_TotalsByRelSite!$D$20</f>
        <v>4.0112314480545525E-4</v>
      </c>
      <c r="Q123">
        <f>Q122+F123/EIT_SpCk_TotalsByRelSite!$D$20</f>
        <v>1.0028078620136381E-4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5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1.1632571199358208E-2</v>
      </c>
      <c r="N124">
        <f>N123+C124/EIT_SpCk_TotalsByRelSite!$D$20</f>
        <v>1.6446048937023672E-2</v>
      </c>
      <c r="O124">
        <f>O123+D124/EIT_SpCk_TotalsByRelSite!$D$20</f>
        <v>6.0168471720818302E-3</v>
      </c>
      <c r="P124">
        <f>P123+E124/EIT_SpCk_TotalsByRelSite!$D$20</f>
        <v>7.0196550340954672E-4</v>
      </c>
      <c r="Q124">
        <f>Q123+F124/EIT_SpCk_TotalsByRelSite!$D$20</f>
        <v>2.0056157240272763E-4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1.1632571199358208E-2</v>
      </c>
      <c r="N125">
        <f>N124+C125/EIT_SpCk_TotalsByRelSite!$D$20</f>
        <v>1.694745286803049E-2</v>
      </c>
      <c r="O125">
        <f>O124+D125/EIT_SpCk_TotalsByRelSite!$D$20</f>
        <v>6.7188126754913766E-3</v>
      </c>
      <c r="P125">
        <f>P124+E125/EIT_SpCk_TotalsByRelSite!$D$20</f>
        <v>1.2033694344163659E-3</v>
      </c>
      <c r="Q125">
        <f>Q124+F125/EIT_SpCk_TotalsByRelSite!$D$20</f>
        <v>3.0084235860409147E-4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5</v>
      </c>
      <c r="E126">
        <v>4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1.1632571199358208E-2</v>
      </c>
      <c r="N126">
        <f>N125+C126/EIT_SpCk_TotalsByRelSite!$D$20</f>
        <v>1.7348576012835945E-2</v>
      </c>
      <c r="O126">
        <f>O125+D126/EIT_SpCk_TotalsByRelSite!$D$20</f>
        <v>7.2202166064981961E-3</v>
      </c>
      <c r="P126">
        <f>P125+E126/EIT_SpCk_TotalsByRelSite!$D$20</f>
        <v>1.604492579221821E-3</v>
      </c>
      <c r="Q126">
        <f>Q125+F126/EIT_SpCk_TotalsByRelSite!$D$20</f>
        <v>6.0168471720818293E-4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1</v>
      </c>
      <c r="D127">
        <v>7</v>
      </c>
      <c r="E127">
        <v>2</v>
      </c>
      <c r="F127">
        <v>3</v>
      </c>
      <c r="G127">
        <v>2</v>
      </c>
      <c r="L127" s="10">
        <f t="shared" ref="L127:L128" si="10">A127</f>
        <v>45770</v>
      </c>
      <c r="M127">
        <f>M126+B127/EIT_SpCk_TotalsByRelSite!$D$20</f>
        <v>1.1732851985559572E-2</v>
      </c>
      <c r="N127">
        <f>N126+C127/EIT_SpCk_TotalsByRelSite!$D$20</f>
        <v>1.7448856799037307E-2</v>
      </c>
      <c r="O127">
        <f>O126+D127/EIT_SpCk_TotalsByRelSite!$D$20</f>
        <v>7.9221821099077425E-3</v>
      </c>
      <c r="P127">
        <f>P126+E127/EIT_SpCk_TotalsByRelSite!$D$20</f>
        <v>1.8050541516245486E-3</v>
      </c>
      <c r="Q127">
        <f>Q126+F127/EIT_SpCk_TotalsByRelSite!$D$20</f>
        <v>9.025270758122744E-4</v>
      </c>
      <c r="R127">
        <f>R126+H127/EIT_SpCk_TotalsByRelSite!$D$20</f>
        <v>0</v>
      </c>
    </row>
    <row r="128" spans="1:18">
      <c r="A128" s="10">
        <v>45771</v>
      </c>
      <c r="C128">
        <v>2</v>
      </c>
      <c r="D128">
        <v>6</v>
      </c>
      <c r="E128">
        <v>3</v>
      </c>
      <c r="L128" s="10">
        <f t="shared" si="10"/>
        <v>45771</v>
      </c>
      <c r="M128">
        <f>M127+B128/EIT_SpCk_TotalsByRelSite!$D$20</f>
        <v>1.1732851985559572E-2</v>
      </c>
      <c r="N128">
        <f>N127+C128/EIT_SpCk_TotalsByRelSite!$D$20</f>
        <v>1.7649418371440035E-2</v>
      </c>
      <c r="O128">
        <f>O127+D128/EIT_SpCk_TotalsByRelSite!$D$20</f>
        <v>8.5238668271159258E-3</v>
      </c>
      <c r="P128">
        <f>P127+E128/EIT_SpCk_TotalsByRelSite!$D$20</f>
        <v>2.1058965102286401E-3</v>
      </c>
      <c r="Q128">
        <f>Q127+F128/EIT_SpCk_TotalsByRelSite!$D$20</f>
        <v>9.025270758122744E-4</v>
      </c>
      <c r="R128">
        <f>R127+H128/EIT_SpCk_TotalsByRelSite!$D$20</f>
        <v>0</v>
      </c>
    </row>
    <row r="129" spans="1:18">
      <c r="A129" s="10">
        <v>45772</v>
      </c>
      <c r="C129">
        <v>8</v>
      </c>
      <c r="D129">
        <v>3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1.1732851985559572E-2</v>
      </c>
      <c r="N129">
        <f>N128+C129/EIT_SpCk_TotalsByRelSite!$D$20</f>
        <v>1.8451664661050946E-2</v>
      </c>
      <c r="O129">
        <f>O128+D129/EIT_SpCk_TotalsByRelSite!$D$20</f>
        <v>8.8247091857200175E-3</v>
      </c>
      <c r="P129">
        <f>P128+E129/EIT_SpCk_TotalsByRelSite!$D$20</f>
        <v>3.0084235860409142E-3</v>
      </c>
      <c r="Q129">
        <f>Q128+F129/EIT_SpCk_TotalsByRelSite!$D$20</f>
        <v>1.0028078620136383E-3</v>
      </c>
      <c r="R129">
        <f>R128+H129/EIT_SpCk_TotalsByRelSite!$D$20</f>
        <v>0</v>
      </c>
    </row>
    <row r="130" spans="1:18">
      <c r="A130" s="10">
        <v>45773</v>
      </c>
      <c r="C130">
        <v>12</v>
      </c>
      <c r="D130">
        <v>2</v>
      </c>
      <c r="E130">
        <v>2</v>
      </c>
      <c r="L130" s="10">
        <f t="shared" si="11"/>
        <v>45773</v>
      </c>
      <c r="M130">
        <f>M129+B130/EIT_SpCk_TotalsByRelSite!$D$20</f>
        <v>1.1732851985559572E-2</v>
      </c>
      <c r="N130">
        <f>N129+C130/EIT_SpCk_TotalsByRelSite!$D$20</f>
        <v>1.9655034095467313E-2</v>
      </c>
      <c r="O130">
        <f>O129+D130/EIT_SpCk_TotalsByRelSite!$D$20</f>
        <v>9.0252707581227453E-3</v>
      </c>
      <c r="P130">
        <f>P129+E130/EIT_SpCk_TotalsByRelSite!$D$20</f>
        <v>3.208985158443642E-3</v>
      </c>
      <c r="Q130">
        <f>Q129+F130/EIT_SpCk_TotalsByRelSite!$D$20</f>
        <v>1.0028078620136383E-3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2</v>
      </c>
      <c r="E131">
        <v>7</v>
      </c>
      <c r="G131">
        <v>2</v>
      </c>
      <c r="L131" s="10">
        <f t="shared" si="11"/>
        <v>45774</v>
      </c>
      <c r="M131">
        <f>M130+B131/EIT_SpCk_TotalsByRelSite!$D$20</f>
        <v>1.1732851985559572E-2</v>
      </c>
      <c r="N131">
        <f>N130+C131/EIT_SpCk_TotalsByRelSite!$D$20</f>
        <v>2.115924588848777E-2</v>
      </c>
      <c r="O131">
        <f>O130+D131/EIT_SpCk_TotalsByRelSite!$D$20</f>
        <v>9.2258323305254731E-3</v>
      </c>
      <c r="P131">
        <f>P130+E131/EIT_SpCk_TotalsByRelSite!$D$20</f>
        <v>3.9109506618531884E-3</v>
      </c>
      <c r="Q131">
        <f>Q130+F131/EIT_SpCk_TotalsByRelSite!$D$20</f>
        <v>1.0028078620136383E-3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2</v>
      </c>
      <c r="E132">
        <v>4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1.1732851985559572E-2</v>
      </c>
      <c r="N132">
        <f>N131+C132/EIT_SpCk_TotalsByRelSite!$D$20</f>
        <v>2.2563176895306864E-2</v>
      </c>
      <c r="O132">
        <f>O131+D132/EIT_SpCk_TotalsByRelSite!$D$20</f>
        <v>9.4263939029282009E-3</v>
      </c>
      <c r="P132">
        <f>P131+E132/EIT_SpCk_TotalsByRelSite!$D$20</f>
        <v>4.312073806658644E-3</v>
      </c>
      <c r="Q132">
        <f>Q131+F132/EIT_SpCk_TotalsByRelSite!$D$20</f>
        <v>1.4039310068190937E-3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2</v>
      </c>
      <c r="F133">
        <v>4</v>
      </c>
      <c r="G133">
        <v>4</v>
      </c>
      <c r="L133" s="10">
        <f t="shared" ref="L133" si="12">A133</f>
        <v>45776</v>
      </c>
      <c r="M133">
        <f>M132+B133/EIT_SpCk_TotalsByRelSite!$D$20</f>
        <v>1.1732851985559572E-2</v>
      </c>
      <c r="N133">
        <f>N132+C133/EIT_SpCk_TotalsByRelSite!$D$20</f>
        <v>2.2864019253910954E-2</v>
      </c>
      <c r="O133">
        <f>O132+D133/EIT_SpCk_TotalsByRelSite!$D$20</f>
        <v>9.6269554753309287E-3</v>
      </c>
      <c r="P133">
        <f>P132+E133/EIT_SpCk_TotalsByRelSite!$D$20</f>
        <v>4.5126353790613718E-3</v>
      </c>
      <c r="Q133">
        <f>Q132+F133/EIT_SpCk_TotalsByRelSite!$D$20</f>
        <v>1.8050541516245488E-3</v>
      </c>
      <c r="R133">
        <f>R132+H133/EIT_SpCk_TotalsByRelSite!$D$20</f>
        <v>0</v>
      </c>
    </row>
    <row r="134" spans="1:18">
      <c r="A134" s="10">
        <v>45777</v>
      </c>
      <c r="C134">
        <v>1</v>
      </c>
      <c r="D134">
        <v>1</v>
      </c>
      <c r="E134">
        <v>2</v>
      </c>
      <c r="F134">
        <v>3</v>
      </c>
      <c r="G134">
        <v>5</v>
      </c>
      <c r="L134" s="10">
        <f t="shared" ref="L134" si="13">A134</f>
        <v>45777</v>
      </c>
      <c r="M134">
        <f>M133+B134/EIT_SpCk_TotalsByRelSite!$D$20</f>
        <v>1.1732851985559572E-2</v>
      </c>
      <c r="N134">
        <f>N133+C134/EIT_SpCk_TotalsByRelSite!$D$20</f>
        <v>2.2964300040112316E-2</v>
      </c>
      <c r="O134">
        <f>O133+D134/EIT_SpCk_TotalsByRelSite!$D$20</f>
        <v>9.7272362615322926E-3</v>
      </c>
      <c r="P134">
        <f>P133+E134/EIT_SpCk_TotalsByRelSite!$D$20</f>
        <v>4.7131969514640996E-3</v>
      </c>
      <c r="Q134">
        <f>Q133+F134/EIT_SpCk_TotalsByRelSite!$D$20</f>
        <v>2.1058965102286401E-3</v>
      </c>
      <c r="R134">
        <f>R133+H134/EIT_SpCk_TotalsByRelSite!$D$20</f>
        <v>0</v>
      </c>
    </row>
    <row r="135" spans="1:18">
      <c r="A135" s="10">
        <v>45778</v>
      </c>
      <c r="C135">
        <v>1</v>
      </c>
      <c r="D135">
        <v>3</v>
      </c>
      <c r="E135">
        <v>3</v>
      </c>
      <c r="G135">
        <v>2</v>
      </c>
      <c r="H135">
        <v>1</v>
      </c>
      <c r="L135" s="10">
        <f t="shared" ref="L135:L136" si="14">A135</f>
        <v>45778</v>
      </c>
      <c r="M135">
        <f>M134+B135/EIT_SpCk_TotalsByRelSite!$D$20</f>
        <v>1.1732851985559572E-2</v>
      </c>
      <c r="N135">
        <f>N134+C135/EIT_SpCk_TotalsByRelSite!$D$20</f>
        <v>2.3064580826313678E-2</v>
      </c>
      <c r="O135">
        <f>O134+D135/EIT_SpCk_TotalsByRelSite!$D$20</f>
        <v>1.0028078620136384E-2</v>
      </c>
      <c r="P135">
        <f>P134+E135/EIT_SpCk_TotalsByRelSite!$D$20</f>
        <v>5.0140393100681913E-3</v>
      </c>
      <c r="Q135">
        <f>Q134+F135/EIT_SpCk_TotalsByRelSite!$D$20</f>
        <v>2.1058965102286401E-3</v>
      </c>
      <c r="R135">
        <f>R134+H135/EIT_SpCk_TotalsByRelSite!$D$20</f>
        <v>1.0028078620136381E-4</v>
      </c>
    </row>
    <row r="136" spans="1:18">
      <c r="A136" s="10">
        <v>45779</v>
      </c>
      <c r="C136">
        <v>1</v>
      </c>
      <c r="E136">
        <v>2</v>
      </c>
      <c r="F136">
        <v>1</v>
      </c>
      <c r="G136">
        <v>6</v>
      </c>
      <c r="L136" s="10">
        <f t="shared" si="14"/>
        <v>45779</v>
      </c>
      <c r="M136">
        <f>M135+B136/EIT_SpCk_TotalsByRelSite!$D$20</f>
        <v>1.1732851985559572E-2</v>
      </c>
      <c r="N136">
        <f>N135+C136/EIT_SpCk_TotalsByRelSite!$D$20</f>
        <v>2.3164861612515041E-2</v>
      </c>
      <c r="O136">
        <f>O135+D136/EIT_SpCk_TotalsByRelSite!$D$20</f>
        <v>1.0028078620136384E-2</v>
      </c>
      <c r="P136">
        <f>P135+E136/EIT_SpCk_TotalsByRelSite!$D$20</f>
        <v>5.214600882470919E-3</v>
      </c>
      <c r="Q136">
        <f>Q135+F136/EIT_SpCk_TotalsByRelSite!$D$20</f>
        <v>2.2061772964300039E-3</v>
      </c>
      <c r="R136">
        <f>R135+H136/EIT_SpCk_TotalsByRelSite!$D$20</f>
        <v>1.0028078620136381E-4</v>
      </c>
    </row>
    <row r="137" spans="1:18">
      <c r="A137" s="10">
        <v>45780</v>
      </c>
      <c r="C137">
        <v>1</v>
      </c>
      <c r="D137">
        <v>1</v>
      </c>
      <c r="E137">
        <v>6</v>
      </c>
      <c r="F137">
        <v>1</v>
      </c>
      <c r="G137">
        <v>1</v>
      </c>
      <c r="H137">
        <v>1</v>
      </c>
      <c r="L137" s="10">
        <f t="shared" ref="L137:L139" si="15">A137</f>
        <v>45780</v>
      </c>
      <c r="M137">
        <f>M136+B137/EIT_SpCk_TotalsByRelSite!$D$20</f>
        <v>1.1732851985559572E-2</v>
      </c>
      <c r="N137">
        <f>N136+C137/EIT_SpCk_TotalsByRelSite!$D$20</f>
        <v>2.3265142398716403E-2</v>
      </c>
      <c r="O137">
        <f>O136+D137/EIT_SpCk_TotalsByRelSite!$D$20</f>
        <v>1.0128359406337748E-2</v>
      </c>
      <c r="P137">
        <f>P136+E137/EIT_SpCk_TotalsByRelSite!$D$20</f>
        <v>5.8162855996791024E-3</v>
      </c>
      <c r="Q137">
        <f>Q136+F137/EIT_SpCk_TotalsByRelSite!$D$20</f>
        <v>2.3064580826313678E-3</v>
      </c>
      <c r="R137">
        <f>R136+H137/EIT_SpCk_TotalsByRelSite!$D$20</f>
        <v>2.0056157240272763E-4</v>
      </c>
    </row>
    <row r="138" spans="1:18">
      <c r="A138" s="10">
        <v>45781</v>
      </c>
      <c r="C138">
        <v>4</v>
      </c>
      <c r="F138">
        <v>2</v>
      </c>
      <c r="G138">
        <v>2</v>
      </c>
      <c r="L138" s="10">
        <f t="shared" si="15"/>
        <v>45781</v>
      </c>
      <c r="M138">
        <f>M137+B138/EIT_SpCk_TotalsByRelSite!$D$20</f>
        <v>1.1732851985559572E-2</v>
      </c>
      <c r="N138">
        <f>N137+C138/EIT_SpCk_TotalsByRelSite!$D$20</f>
        <v>2.3666265543521858E-2</v>
      </c>
      <c r="O138">
        <f>O137+D138/EIT_SpCk_TotalsByRelSite!$D$20</f>
        <v>1.0128359406337748E-2</v>
      </c>
      <c r="P138">
        <f>P137+E138/EIT_SpCk_TotalsByRelSite!$D$20</f>
        <v>5.8162855996791024E-3</v>
      </c>
      <c r="Q138">
        <f>Q137+F138/EIT_SpCk_TotalsByRelSite!$D$20</f>
        <v>2.5070196550340956E-3</v>
      </c>
      <c r="R138">
        <f>R137+H138/EIT_SpCk_TotalsByRelSite!$D$20</f>
        <v>2.0056157240272763E-4</v>
      </c>
    </row>
    <row r="139" spans="1:18">
      <c r="A139" s="10">
        <v>45782</v>
      </c>
      <c r="C139">
        <v>3</v>
      </c>
      <c r="E139">
        <v>1</v>
      </c>
      <c r="F139">
        <v>1</v>
      </c>
      <c r="G139">
        <v>4</v>
      </c>
      <c r="L139" s="10">
        <f t="shared" si="15"/>
        <v>45782</v>
      </c>
      <c r="M139">
        <f>M138+B139/EIT_SpCk_TotalsByRelSite!$D$20</f>
        <v>1.1732851985559572E-2</v>
      </c>
      <c r="N139">
        <f>N138+C139/EIT_SpCk_TotalsByRelSite!$D$20</f>
        <v>2.3967107902125948E-2</v>
      </c>
      <c r="O139">
        <f>O138+D139/EIT_SpCk_TotalsByRelSite!$D$20</f>
        <v>1.0128359406337748E-2</v>
      </c>
      <c r="P139">
        <f>P138+E139/EIT_SpCk_TotalsByRelSite!$D$20</f>
        <v>5.9165663858804663E-3</v>
      </c>
      <c r="Q139">
        <f>Q138+F139/EIT_SpCk_TotalsByRelSite!$D$20</f>
        <v>2.6073004412354595E-3</v>
      </c>
      <c r="R139">
        <f>R138+H139/EIT_SpCk_TotalsByRelSite!$D$20</f>
        <v>2.0056157240272763E-4</v>
      </c>
    </row>
    <row r="140" spans="1:18">
      <c r="A140" s="10">
        <v>45783</v>
      </c>
      <c r="C140">
        <v>2</v>
      </c>
      <c r="F140">
        <v>2</v>
      </c>
      <c r="G140">
        <v>1</v>
      </c>
      <c r="L140" s="10">
        <f t="shared" ref="L140:L141" si="16">A140</f>
        <v>45783</v>
      </c>
      <c r="M140">
        <f>M139+B140/EIT_SpCk_TotalsByRelSite!$D$20</f>
        <v>1.1732851985559572E-2</v>
      </c>
      <c r="N140">
        <f>N139+C140/EIT_SpCk_TotalsByRelSite!$D$20</f>
        <v>2.4167669474528676E-2</v>
      </c>
      <c r="O140">
        <f>O139+D140/EIT_SpCk_TotalsByRelSite!$D$20</f>
        <v>1.0128359406337748E-2</v>
      </c>
      <c r="P140">
        <f>P139+E140/EIT_SpCk_TotalsByRelSite!$D$20</f>
        <v>5.9165663858804663E-3</v>
      </c>
      <c r="Q140">
        <f>Q139+F140/EIT_SpCk_TotalsByRelSite!$D$20</f>
        <v>2.8078620136381873E-3</v>
      </c>
      <c r="R140">
        <f>R139+H140/EIT_SpCk_TotalsByRelSite!$D$20</f>
        <v>2.0056157240272763E-4</v>
      </c>
    </row>
    <row r="141" spans="1:18">
      <c r="A141" s="10">
        <v>45784</v>
      </c>
      <c r="D141">
        <v>1</v>
      </c>
      <c r="L141" s="10">
        <f t="shared" si="16"/>
        <v>45784</v>
      </c>
      <c r="M141">
        <f>M140+B141/EIT_SpCk_TotalsByRelSite!$D$20</f>
        <v>1.1732851985559572E-2</v>
      </c>
      <c r="N141">
        <f>N140+C141/EIT_SpCk_TotalsByRelSite!$D$20</f>
        <v>2.4167669474528676E-2</v>
      </c>
      <c r="O141">
        <f>O140+D141/EIT_SpCk_TotalsByRelSite!$D$20</f>
        <v>1.0228640192539112E-2</v>
      </c>
      <c r="P141">
        <f>P140+E141/EIT_SpCk_TotalsByRelSite!$D$20</f>
        <v>5.9165663858804663E-3</v>
      </c>
      <c r="Q141">
        <f>Q140+F141/EIT_SpCk_TotalsByRelSite!$D$20</f>
        <v>2.8078620136381873E-3</v>
      </c>
      <c r="R141">
        <f>R140+H141/EIT_SpCk_TotalsByRelSite!$D$20</f>
        <v>2.0056157240272763E-4</v>
      </c>
    </row>
    <row r="142" spans="1:18">
      <c r="A142" s="10"/>
      <c r="L142" s="10"/>
    </row>
    <row r="143" spans="1:18">
      <c r="A143" s="10"/>
      <c r="L143" s="10"/>
    </row>
    <row r="144" spans="1:18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  <row r="148" spans="1:12">
      <c r="A148" s="10"/>
      <c r="L148" s="1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275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267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322</v>
      </c>
      <c r="B5" t="s">
        <v>323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6</v>
      </c>
      <c r="U5" s="4"/>
      <c r="V5" s="4"/>
      <c r="W5" s="4"/>
      <c r="X5" s="4">
        <v>2</v>
      </c>
      <c r="Y5" s="4"/>
      <c r="Z5" s="4"/>
      <c r="AA5" s="4"/>
      <c r="AB5" s="4"/>
      <c r="AC5" s="4"/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1.50564617314931E-3</v>
      </c>
      <c r="AR5" s="94" t="str">
        <f t="shared" ref="AR5:AR27" si="15">IF(U5=0,"",U5/$E5)</f>
        <v/>
      </c>
      <c r="AS5" s="94" t="str">
        <f t="shared" ref="AS5:AS27" si="16">IF(V5=0,"",V5/$E5)</f>
        <v/>
      </c>
      <c r="AT5" s="94" t="str">
        <f t="shared" ref="AT5:AT27" si="17">IF(W5=0,"",W5/$E5)</f>
        <v/>
      </c>
      <c r="AU5" s="94">
        <f t="shared" ref="AU5:AU27" si="18">IF(X5=0,"",X5/$E5)</f>
        <v>5.018820577164366E-4</v>
      </c>
      <c r="AV5" s="94" t="str">
        <f t="shared" ref="AV5:AV27" si="19">IF(Y5=0,"",Y5/$E5)</f>
        <v/>
      </c>
      <c r="AW5" s="94" t="str">
        <f t="shared" ref="AW5:AW27" si="20">IF(Z5=0,"",Z5/$E5)</f>
        <v/>
      </c>
      <c r="AX5" s="94" t="str">
        <f t="shared" ref="AX5:AX27" si="21">IF(AA5=0,"",AA5/$E5)</f>
        <v/>
      </c>
      <c r="AY5" s="94" t="str">
        <f t="shared" ref="AY5:AY27" si="22">IF(AB5=0,"",AB5/$E5)</f>
        <v/>
      </c>
      <c r="AZ5" s="94" t="str">
        <f t="shared" ref="AZ5:AZ27" si="23">IF(AC5=0,"",AC5/$E5)</f>
        <v/>
      </c>
    </row>
    <row r="6" spans="1:52" ht="15" customHeight="1">
      <c r="A6" t="s">
        <v>324</v>
      </c>
      <c r="B6" t="s">
        <v>325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1</v>
      </c>
      <c r="U6" s="4"/>
      <c r="V6" s="4"/>
      <c r="W6" s="4"/>
      <c r="X6" s="4">
        <v>1</v>
      </c>
      <c r="Y6" s="4"/>
      <c r="Z6" s="4"/>
      <c r="AA6" s="4"/>
      <c r="AB6" s="4">
        <v>1</v>
      </c>
      <c r="AC6" s="4"/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>
        <f t="shared" si="14"/>
        <v>2.5258903763576663E-4</v>
      </c>
      <c r="AR6" s="94" t="str">
        <f t="shared" si="15"/>
        <v/>
      </c>
      <c r="AS6" s="94" t="str">
        <f t="shared" si="16"/>
        <v/>
      </c>
      <c r="AT6" s="94" t="str">
        <f t="shared" si="17"/>
        <v/>
      </c>
      <c r="AU6" s="94">
        <f t="shared" si="18"/>
        <v>2.5258903763576663E-4</v>
      </c>
      <c r="AV6" s="94" t="str">
        <f t="shared" si="19"/>
        <v/>
      </c>
      <c r="AW6" s="94" t="str">
        <f t="shared" si="20"/>
        <v/>
      </c>
      <c r="AX6" s="94" t="str">
        <f t="shared" si="21"/>
        <v/>
      </c>
      <c r="AY6" s="94">
        <f t="shared" si="22"/>
        <v>2.5258903763576663E-4</v>
      </c>
      <c r="AZ6" s="94" t="str">
        <f t="shared" si="23"/>
        <v/>
      </c>
    </row>
    <row r="7" spans="1:52" ht="15" customHeight="1">
      <c r="A7" t="s">
        <v>286</v>
      </c>
      <c r="B7" t="s">
        <v>287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16</v>
      </c>
      <c r="U7" s="4">
        <v>3</v>
      </c>
      <c r="V7" s="4">
        <v>3</v>
      </c>
      <c r="W7" s="4"/>
      <c r="X7" s="4">
        <v>18</v>
      </c>
      <c r="Y7" s="4">
        <v>1</v>
      </c>
      <c r="Z7" s="4">
        <v>3</v>
      </c>
      <c r="AA7" s="4">
        <v>1</v>
      </c>
      <c r="AB7" s="4">
        <v>2</v>
      </c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 t="str">
        <f t="shared" si="6"/>
        <v/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>
        <f t="shared" si="14"/>
        <v>4.1279669762641896E-3</v>
      </c>
      <c r="AR7" s="94">
        <f t="shared" si="15"/>
        <v>7.7399380804953565E-4</v>
      </c>
      <c r="AS7" s="94">
        <f t="shared" si="16"/>
        <v>7.7399380804953565E-4</v>
      </c>
      <c r="AT7" s="94" t="str">
        <f t="shared" si="17"/>
        <v/>
      </c>
      <c r="AU7" s="94">
        <f t="shared" si="18"/>
        <v>4.6439628482972135E-3</v>
      </c>
      <c r="AV7" s="94">
        <f t="shared" si="19"/>
        <v>2.5799793601651185E-4</v>
      </c>
      <c r="AW7" s="94">
        <f t="shared" si="20"/>
        <v>7.7399380804953565E-4</v>
      </c>
      <c r="AX7" s="94">
        <f t="shared" si="21"/>
        <v>2.5799793601651185E-4</v>
      </c>
      <c r="AY7" s="94">
        <f t="shared" si="22"/>
        <v>5.1599587203302369E-4</v>
      </c>
      <c r="AZ7" s="94" t="str">
        <f t="shared" si="23"/>
        <v/>
      </c>
    </row>
    <row r="8" spans="1:52" ht="15" customHeight="1">
      <c r="A8" t="s">
        <v>298</v>
      </c>
      <c r="B8" t="s">
        <v>299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5</v>
      </c>
      <c r="S8" s="4">
        <v>1</v>
      </c>
      <c r="T8" s="4"/>
      <c r="U8" s="4"/>
      <c r="V8" s="4"/>
      <c r="W8" s="4"/>
      <c r="X8" s="4"/>
      <c r="Y8" s="4"/>
      <c r="Z8" s="4"/>
      <c r="AA8" s="4"/>
      <c r="AB8" s="4"/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 t="str">
        <f t="shared" si="8"/>
        <v/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>
        <f t="shared" si="13"/>
        <v>2.5568908207619537E-4</v>
      </c>
      <c r="AQ8" s="94" t="str">
        <f t="shared" si="14"/>
        <v/>
      </c>
      <c r="AR8" s="94" t="str">
        <f t="shared" si="15"/>
        <v/>
      </c>
      <c r="AS8" s="94" t="str">
        <f t="shared" si="16"/>
        <v/>
      </c>
      <c r="AT8" s="94" t="str">
        <f t="shared" si="17"/>
        <v/>
      </c>
      <c r="AU8" s="94" t="str">
        <f t="shared" si="18"/>
        <v/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 t="str">
        <f t="shared" si="22"/>
        <v/>
      </c>
      <c r="AZ8" s="94" t="str">
        <f t="shared" si="23"/>
        <v/>
      </c>
    </row>
    <row r="9" spans="1:52" ht="15" customHeight="1">
      <c r="A9" t="s">
        <v>308</v>
      </c>
      <c r="B9" t="s">
        <v>309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</v>
      </c>
      <c r="W9" s="4"/>
      <c r="X9" s="4">
        <v>3</v>
      </c>
      <c r="Y9" s="4"/>
      <c r="Z9" s="4"/>
      <c r="AA9" s="4"/>
      <c r="AB9" s="4"/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 t="str">
        <f t="shared" si="11"/>
        <v/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>
        <f t="shared" si="16"/>
        <v>2.488181139586962E-4</v>
      </c>
      <c r="AT9" s="94" t="str">
        <f t="shared" si="17"/>
        <v/>
      </c>
      <c r="AU9" s="94">
        <f t="shared" si="18"/>
        <v>7.4645434187608855E-4</v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 t="str">
        <f t="shared" si="22"/>
        <v/>
      </c>
      <c r="AZ9" s="94" t="str">
        <f t="shared" si="23"/>
        <v/>
      </c>
    </row>
    <row r="10" spans="1:52" ht="15" customHeight="1">
      <c r="A10" t="s">
        <v>334</v>
      </c>
      <c r="B10" t="s">
        <v>335</v>
      </c>
      <c r="C10" s="10">
        <v>45467</v>
      </c>
      <c r="D10" s="1" t="s">
        <v>18</v>
      </c>
      <c r="E10">
        <v>3977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1</v>
      </c>
      <c r="U10" s="4"/>
      <c r="V10" s="4"/>
      <c r="W10" s="4"/>
      <c r="X10" s="4"/>
      <c r="Y10" s="4"/>
      <c r="Z10" s="4"/>
      <c r="AA10" s="4"/>
      <c r="AB10" s="4"/>
      <c r="AC10" s="4"/>
      <c r="AF10" s="94" t="str">
        <f t="shared" si="3"/>
        <v/>
      </c>
      <c r="AG10" s="94" t="str">
        <f t="shared" si="4"/>
        <v/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>
        <f t="shared" si="14"/>
        <v>2.5144581342720644E-4</v>
      </c>
      <c r="AR10" s="94" t="str">
        <f t="shared" si="15"/>
        <v/>
      </c>
      <c r="AS10" s="94" t="str">
        <f t="shared" si="16"/>
        <v/>
      </c>
      <c r="AT10" s="94" t="str">
        <f t="shared" si="17"/>
        <v/>
      </c>
      <c r="AU10" s="94" t="str">
        <f t="shared" si="18"/>
        <v/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 t="str">
        <f t="shared" si="22"/>
        <v/>
      </c>
      <c r="AZ10" s="94" t="str">
        <f t="shared" si="23"/>
        <v/>
      </c>
    </row>
    <row r="11" spans="1:52" ht="15" customHeight="1">
      <c r="A11" t="s">
        <v>313</v>
      </c>
      <c r="B11" t="s">
        <v>314</v>
      </c>
      <c r="C11" s="10">
        <v>45468</v>
      </c>
      <c r="D11" s="1" t="s">
        <v>18</v>
      </c>
      <c r="E11">
        <v>1518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 t="str">
        <f t="shared" si="6"/>
        <v/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>
        <f t="shared" si="14"/>
        <v>6.5876152832674575E-4</v>
      </c>
      <c r="AR11" s="94" t="str">
        <f t="shared" si="15"/>
        <v/>
      </c>
      <c r="AS11" s="94" t="str">
        <f t="shared" si="16"/>
        <v/>
      </c>
      <c r="AT11" s="94" t="str">
        <f t="shared" si="17"/>
        <v/>
      </c>
      <c r="AU11" s="94" t="str">
        <f t="shared" si="18"/>
        <v/>
      </c>
      <c r="AV11" s="94" t="str">
        <f t="shared" si="19"/>
        <v/>
      </c>
      <c r="AW11" s="94" t="str">
        <f t="shared" si="20"/>
        <v/>
      </c>
      <c r="AX11" s="94" t="str">
        <f t="shared" si="21"/>
        <v/>
      </c>
      <c r="AY11" s="94" t="str">
        <f t="shared" si="22"/>
        <v/>
      </c>
      <c r="AZ11" s="94" t="str">
        <f t="shared" si="23"/>
        <v/>
      </c>
    </row>
    <row r="12" spans="1:52" ht="15" customHeight="1">
      <c r="A12" t="s">
        <v>288</v>
      </c>
      <c r="B12" t="s">
        <v>289</v>
      </c>
      <c r="C12" s="10">
        <v>45594</v>
      </c>
      <c r="D12" s="1" t="s">
        <v>23</v>
      </c>
      <c r="E12">
        <v>1002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4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 t="str">
        <f t="shared" si="8"/>
        <v/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>
        <f t="shared" si="12"/>
        <v>3.9920159680638719E-3</v>
      </c>
      <c r="AP12" s="94" t="str">
        <f t="shared" si="13"/>
        <v/>
      </c>
      <c r="AQ12" s="94" t="str">
        <f t="shared" si="14"/>
        <v/>
      </c>
      <c r="AR12" s="94" t="str">
        <f t="shared" si="15"/>
        <v/>
      </c>
      <c r="AS12" s="94" t="str">
        <f t="shared" si="16"/>
        <v/>
      </c>
      <c r="AT12" s="94" t="str">
        <f t="shared" si="17"/>
        <v/>
      </c>
      <c r="AU12" s="94" t="str">
        <f t="shared" si="18"/>
        <v/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 t="str">
        <f t="shared" si="22"/>
        <v/>
      </c>
      <c r="AZ12" s="94" t="str">
        <f t="shared" si="23"/>
        <v/>
      </c>
    </row>
    <row r="13" spans="1:52" ht="15" customHeight="1">
      <c r="A13" t="s">
        <v>288</v>
      </c>
      <c r="B13" t="s">
        <v>289</v>
      </c>
      <c r="C13" s="10">
        <v>45602</v>
      </c>
      <c r="D13" s="1" t="s">
        <v>221</v>
      </c>
      <c r="E13">
        <v>118</v>
      </c>
      <c r="F13" s="4"/>
      <c r="G13" s="4"/>
      <c r="H13" s="4"/>
      <c r="I13" s="4">
        <v>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>
        <f t="shared" si="6"/>
        <v>1.6949152542372881E-2</v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 t="str">
        <f t="shared" si="11"/>
        <v/>
      </c>
      <c r="AO13" s="94" t="str">
        <f t="shared" si="12"/>
        <v/>
      </c>
      <c r="AP13" s="94" t="str">
        <f t="shared" si="13"/>
        <v/>
      </c>
      <c r="AQ13" s="94" t="str">
        <f t="shared" si="14"/>
        <v/>
      </c>
      <c r="AR13" s="94" t="str">
        <f t="shared" si="15"/>
        <v/>
      </c>
      <c r="AS13" s="94" t="str">
        <f t="shared" si="16"/>
        <v/>
      </c>
      <c r="AT13" s="94" t="str">
        <f t="shared" si="17"/>
        <v/>
      </c>
      <c r="AU13" s="94" t="str">
        <f t="shared" si="18"/>
        <v/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 t="str">
        <f t="shared" si="22"/>
        <v/>
      </c>
      <c r="AZ13" s="94" t="str">
        <f t="shared" si="23"/>
        <v/>
      </c>
    </row>
    <row r="14" spans="1:52" ht="15" customHeight="1">
      <c r="A14" t="s">
        <v>288</v>
      </c>
      <c r="B14" t="s">
        <v>289</v>
      </c>
      <c r="C14" s="10">
        <v>45602</v>
      </c>
      <c r="D14" s="1" t="s">
        <v>163</v>
      </c>
      <c r="E14">
        <v>240</v>
      </c>
      <c r="F14" s="4"/>
      <c r="G14" s="4"/>
      <c r="H14" s="4"/>
      <c r="I14" s="4"/>
      <c r="J14" s="4"/>
      <c r="K14" s="4">
        <v>30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 t="str">
        <f t="shared" si="6"/>
        <v/>
      </c>
      <c r="AJ14" s="94" t="str">
        <f t="shared" si="7"/>
        <v/>
      </c>
      <c r="AK14" s="94">
        <f t="shared" si="8"/>
        <v>0.125</v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 t="str">
        <f t="shared" si="12"/>
        <v/>
      </c>
      <c r="AP14" s="94" t="str">
        <f t="shared" si="13"/>
        <v/>
      </c>
      <c r="AQ14" s="94" t="str">
        <f t="shared" si="14"/>
        <v/>
      </c>
      <c r="AR14" s="94" t="str">
        <f t="shared" si="15"/>
        <v/>
      </c>
      <c r="AS14" s="94" t="str">
        <f t="shared" si="16"/>
        <v/>
      </c>
      <c r="AT14" s="94" t="str">
        <f t="shared" si="17"/>
        <v/>
      </c>
      <c r="AU14" s="94" t="str">
        <f t="shared" si="18"/>
        <v/>
      </c>
      <c r="AV14" s="94" t="str">
        <f t="shared" si="19"/>
        <v/>
      </c>
      <c r="AW14" s="94" t="str">
        <f t="shared" si="20"/>
        <v/>
      </c>
      <c r="AX14" s="94" t="str">
        <f t="shared" si="21"/>
        <v/>
      </c>
      <c r="AY14" s="94" t="str">
        <f t="shared" si="22"/>
        <v/>
      </c>
      <c r="AZ14" s="94" t="str">
        <f t="shared" si="23"/>
        <v/>
      </c>
    </row>
    <row r="15" spans="1:52" ht="15" customHeight="1">
      <c r="A15" t="s">
        <v>288</v>
      </c>
      <c r="B15" t="s">
        <v>289</v>
      </c>
      <c r="C15" s="10">
        <v>45603</v>
      </c>
      <c r="D15" s="1" t="s">
        <v>47</v>
      </c>
      <c r="E15">
        <v>147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17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 t="str">
        <f t="shared" si="6"/>
        <v/>
      </c>
      <c r="AJ15" s="94" t="str">
        <f t="shared" si="7"/>
        <v/>
      </c>
      <c r="AK15" s="94" t="str">
        <f t="shared" si="8"/>
        <v/>
      </c>
      <c r="AL15" s="94" t="str">
        <f t="shared" si="9"/>
        <v/>
      </c>
      <c r="AM15" s="94" t="str">
        <f t="shared" si="10"/>
        <v/>
      </c>
      <c r="AN15" s="94">
        <f t="shared" si="11"/>
        <v>0.11564625850340136</v>
      </c>
      <c r="AO15" s="94" t="str">
        <f t="shared" si="12"/>
        <v/>
      </c>
      <c r="AP15" s="94" t="str">
        <f t="shared" si="13"/>
        <v/>
      </c>
      <c r="AQ15" s="94" t="str">
        <f t="shared" si="14"/>
        <v/>
      </c>
      <c r="AR15" s="94" t="str">
        <f t="shared" si="15"/>
        <v/>
      </c>
      <c r="AS15" s="94" t="str">
        <f t="shared" si="16"/>
        <v/>
      </c>
      <c r="AT15" s="94" t="str">
        <f t="shared" si="17"/>
        <v/>
      </c>
      <c r="AU15" s="94" t="str">
        <f t="shared" si="18"/>
        <v/>
      </c>
      <c r="AV15" s="94" t="str">
        <f t="shared" si="19"/>
        <v/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A16" t="s">
        <v>315</v>
      </c>
      <c r="B16" t="s">
        <v>316</v>
      </c>
      <c r="C16" s="10">
        <v>45748</v>
      </c>
      <c r="D16" s="1" t="s">
        <v>162</v>
      </c>
      <c r="E16">
        <v>5456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>
        <v>118</v>
      </c>
      <c r="Z16" s="4">
        <v>27</v>
      </c>
      <c r="AA16" s="4">
        <v>19</v>
      </c>
      <c r="AB16" s="4">
        <v>37</v>
      </c>
      <c r="AC16" s="4">
        <v>1</v>
      </c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 t="str">
        <f t="shared" si="8"/>
        <v/>
      </c>
      <c r="AL16" s="94" t="str">
        <f t="shared" si="9"/>
        <v/>
      </c>
      <c r="AM16" s="94" t="str">
        <f t="shared" si="10"/>
        <v/>
      </c>
      <c r="AN16" s="94" t="str">
        <f t="shared" si="11"/>
        <v/>
      </c>
      <c r="AO16" s="94" t="str">
        <f t="shared" si="12"/>
        <v/>
      </c>
      <c r="AP16" s="94" t="str">
        <f t="shared" si="13"/>
        <v/>
      </c>
      <c r="AQ16" s="94" t="str">
        <f t="shared" si="14"/>
        <v/>
      </c>
      <c r="AR16" s="94" t="str">
        <f t="shared" si="15"/>
        <v/>
      </c>
      <c r="AS16" s="94" t="str">
        <f t="shared" si="16"/>
        <v/>
      </c>
      <c r="AT16" s="94" t="str">
        <f t="shared" si="17"/>
        <v/>
      </c>
      <c r="AU16" s="94" t="str">
        <f t="shared" si="18"/>
        <v/>
      </c>
      <c r="AV16" s="94">
        <f t="shared" si="19"/>
        <v>2.1627565982404694E-2</v>
      </c>
      <c r="AW16" s="94">
        <f t="shared" si="20"/>
        <v>4.9486803519061583E-3</v>
      </c>
      <c r="AX16" s="94">
        <f t="shared" si="21"/>
        <v>3.4824046920821114E-3</v>
      </c>
      <c r="AY16" s="94">
        <f t="shared" si="22"/>
        <v>6.7815249266862171E-3</v>
      </c>
      <c r="AZ16" s="94">
        <f t="shared" si="23"/>
        <v>1.8328445747800586E-4</v>
      </c>
    </row>
    <row r="17" spans="1:52" ht="15" customHeight="1">
      <c r="A17" t="s">
        <v>317</v>
      </c>
      <c r="B17" t="s">
        <v>318</v>
      </c>
      <c r="C17" s="10">
        <v>45748</v>
      </c>
      <c r="D17" s="1" t="s">
        <v>18</v>
      </c>
      <c r="E17">
        <v>5015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2</v>
      </c>
      <c r="U17" s="4"/>
      <c r="V17" s="4">
        <v>1</v>
      </c>
      <c r="W17" s="4"/>
      <c r="X17" s="4">
        <v>5</v>
      </c>
      <c r="Y17" s="4">
        <v>2</v>
      </c>
      <c r="Z17" s="4"/>
      <c r="AA17" s="4">
        <v>1</v>
      </c>
      <c r="AB17" s="4"/>
      <c r="AC17" s="4"/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 t="str">
        <f t="shared" si="11"/>
        <v/>
      </c>
      <c r="AO17" s="94" t="str">
        <f t="shared" si="12"/>
        <v/>
      </c>
      <c r="AP17" s="94" t="str">
        <f t="shared" si="13"/>
        <v/>
      </c>
      <c r="AQ17" s="94">
        <f t="shared" si="14"/>
        <v>3.9880358923230307E-4</v>
      </c>
      <c r="AR17" s="94" t="str">
        <f t="shared" si="15"/>
        <v/>
      </c>
      <c r="AS17" s="94">
        <f t="shared" si="16"/>
        <v>1.9940179461615153E-4</v>
      </c>
      <c r="AT17" s="94" t="str">
        <f t="shared" si="17"/>
        <v/>
      </c>
      <c r="AU17" s="94">
        <f t="shared" si="18"/>
        <v>9.9700897308075765E-4</v>
      </c>
      <c r="AV17" s="94">
        <f t="shared" si="19"/>
        <v>3.9880358923230307E-4</v>
      </c>
      <c r="AW17" s="94" t="str">
        <f t="shared" si="20"/>
        <v/>
      </c>
      <c r="AX17" s="94">
        <f t="shared" si="21"/>
        <v>1.9940179461615153E-4</v>
      </c>
      <c r="AY17" s="94" t="str">
        <f t="shared" si="22"/>
        <v/>
      </c>
      <c r="AZ17" s="94" t="str">
        <f t="shared" si="23"/>
        <v/>
      </c>
    </row>
    <row r="18" spans="1:52" ht="15" customHeight="1">
      <c r="A18" t="s">
        <v>319</v>
      </c>
      <c r="B18" t="s">
        <v>320</v>
      </c>
      <c r="C18" s="10">
        <v>45748</v>
      </c>
      <c r="D18" s="1" t="s">
        <v>18</v>
      </c>
      <c r="E18">
        <v>5012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>
        <v>1</v>
      </c>
      <c r="R18" s="4"/>
      <c r="S18" s="4"/>
      <c r="T18" s="4">
        <v>54</v>
      </c>
      <c r="U18" s="4"/>
      <c r="V18" s="4">
        <v>13</v>
      </c>
      <c r="W18" s="4"/>
      <c r="X18" s="4">
        <v>18</v>
      </c>
      <c r="Y18" s="4">
        <v>5</v>
      </c>
      <c r="Z18" s="4">
        <v>1</v>
      </c>
      <c r="AA18" s="4">
        <v>1</v>
      </c>
      <c r="AB18" s="4">
        <v>4</v>
      </c>
      <c r="AC18" s="4"/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>
        <f t="shared" si="12"/>
        <v>1.9952114924181964E-4</v>
      </c>
      <c r="AP18" s="94" t="str">
        <f t="shared" si="13"/>
        <v/>
      </c>
      <c r="AQ18" s="94">
        <f t="shared" si="14"/>
        <v>1.077414205905826E-2</v>
      </c>
      <c r="AR18" s="94" t="str">
        <f t="shared" si="15"/>
        <v/>
      </c>
      <c r="AS18" s="94">
        <f t="shared" si="16"/>
        <v>2.5937749401436553E-3</v>
      </c>
      <c r="AT18" s="94" t="str">
        <f t="shared" si="17"/>
        <v/>
      </c>
      <c r="AU18" s="94">
        <f t="shared" si="18"/>
        <v>3.5913806863527532E-3</v>
      </c>
      <c r="AV18" s="94">
        <f t="shared" si="19"/>
        <v>9.9760574620909813E-4</v>
      </c>
      <c r="AW18" s="94">
        <f t="shared" si="20"/>
        <v>1.9952114924181964E-4</v>
      </c>
      <c r="AX18" s="94">
        <f t="shared" si="21"/>
        <v>1.9952114924181964E-4</v>
      </c>
      <c r="AY18" s="94">
        <f t="shared" si="22"/>
        <v>7.9808459696727857E-4</v>
      </c>
      <c r="AZ18" s="94" t="str">
        <f t="shared" si="23"/>
        <v/>
      </c>
    </row>
    <row r="19" spans="1:52" ht="15" customHeight="1">
      <c r="C19" s="10"/>
      <c r="D19" s="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 t="str">
        <f t="shared" si="12"/>
        <v/>
      </c>
      <c r="AP19" s="94" t="str">
        <f t="shared" si="13"/>
        <v/>
      </c>
      <c r="AQ19" s="94" t="str">
        <f t="shared" si="14"/>
        <v/>
      </c>
      <c r="AR19" s="94" t="str">
        <f t="shared" si="15"/>
        <v/>
      </c>
      <c r="AS19" s="94" t="str">
        <f t="shared" si="16"/>
        <v/>
      </c>
      <c r="AT19" s="94" t="str">
        <f t="shared" si="17"/>
        <v/>
      </c>
      <c r="AU19" s="94" t="str">
        <f t="shared" si="18"/>
        <v/>
      </c>
      <c r="AV19" s="94" t="str">
        <f t="shared" si="19"/>
        <v/>
      </c>
      <c r="AW19" s="94" t="str">
        <f t="shared" si="20"/>
        <v/>
      </c>
      <c r="AX19" s="94" t="str">
        <f t="shared" si="21"/>
        <v/>
      </c>
      <c r="AY19" s="94" t="str">
        <f t="shared" si="22"/>
        <v/>
      </c>
      <c r="AZ19" s="94" t="str">
        <f t="shared" si="23"/>
        <v/>
      </c>
    </row>
    <row r="20" spans="1:52" ht="15" customHeight="1">
      <c r="C20" s="10"/>
      <c r="D20" s="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 t="str">
        <f t="shared" si="12"/>
        <v/>
      </c>
      <c r="AP20" s="94" t="str">
        <f t="shared" si="13"/>
        <v/>
      </c>
      <c r="AQ20" s="94" t="str">
        <f t="shared" si="14"/>
        <v/>
      </c>
      <c r="AR20" s="94" t="str">
        <f t="shared" si="15"/>
        <v/>
      </c>
      <c r="AS20" s="94" t="str">
        <f t="shared" si="16"/>
        <v/>
      </c>
      <c r="AT20" s="94" t="str">
        <f t="shared" si="17"/>
        <v/>
      </c>
      <c r="AU20" s="94" t="str">
        <f t="shared" si="18"/>
        <v/>
      </c>
      <c r="AV20" s="94" t="str">
        <f t="shared" si="19"/>
        <v/>
      </c>
      <c r="AW20" s="94" t="str">
        <f t="shared" si="20"/>
        <v/>
      </c>
      <c r="AX20" s="94" t="str">
        <f t="shared" si="21"/>
        <v/>
      </c>
      <c r="AY20" s="94" t="str">
        <f t="shared" si="22"/>
        <v/>
      </c>
      <c r="AZ20" s="94" t="str">
        <f t="shared" si="23"/>
        <v/>
      </c>
    </row>
    <row r="21" spans="1:52" ht="15" customHeight="1">
      <c r="C21" s="10"/>
      <c r="D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 t="str">
        <f t="shared" si="18"/>
        <v/>
      </c>
      <c r="AV21" s="94" t="str">
        <f t="shared" si="19"/>
        <v/>
      </c>
      <c r="AW21" s="94" t="str">
        <f t="shared" si="20"/>
        <v/>
      </c>
      <c r="AX21" s="94" t="str">
        <f t="shared" si="21"/>
        <v/>
      </c>
      <c r="AY21" s="94" t="str">
        <f t="shared" si="22"/>
        <v/>
      </c>
      <c r="AZ21" s="94" t="str">
        <f t="shared" si="23"/>
        <v/>
      </c>
    </row>
    <row r="22" spans="1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1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1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1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1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1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1:52" ht="13.15">
      <c r="E28" s="12">
        <f t="shared" ref="E28:AC28" si="24">SUM(E4:E27)</f>
        <v>42235</v>
      </c>
      <c r="F28" s="22">
        <f t="shared" si="24"/>
        <v>0</v>
      </c>
      <c r="G28" s="22">
        <f t="shared" si="24"/>
        <v>0</v>
      </c>
      <c r="H28" s="22">
        <f t="shared" si="24"/>
        <v>0</v>
      </c>
      <c r="I28" s="22">
        <f t="shared" si="24"/>
        <v>2</v>
      </c>
      <c r="J28" s="22">
        <f t="shared" si="24"/>
        <v>0</v>
      </c>
      <c r="K28" s="22">
        <f t="shared" si="24"/>
        <v>30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5</v>
      </c>
      <c r="R28" s="22">
        <f t="shared" si="24"/>
        <v>5</v>
      </c>
      <c r="S28" s="22">
        <f t="shared" si="24"/>
        <v>1</v>
      </c>
      <c r="T28" s="22">
        <f t="shared" si="24"/>
        <v>81</v>
      </c>
      <c r="U28" s="22"/>
      <c r="V28" s="22">
        <f t="shared" si="24"/>
        <v>18</v>
      </c>
      <c r="W28" s="22">
        <f>SUM(W4:W27)</f>
        <v>0</v>
      </c>
      <c r="X28" s="22">
        <f t="shared" si="24"/>
        <v>47</v>
      </c>
      <c r="Y28" s="22">
        <f t="shared" si="24"/>
        <v>126</v>
      </c>
      <c r="Z28" s="22">
        <f t="shared" si="24"/>
        <v>31</v>
      </c>
      <c r="AA28" s="22">
        <f t="shared" si="24"/>
        <v>22</v>
      </c>
      <c r="AB28" s="22">
        <f t="shared" si="24"/>
        <v>44</v>
      </c>
      <c r="AC28" s="22">
        <f t="shared" si="24"/>
        <v>1</v>
      </c>
      <c r="AD28" s="22">
        <f>SUM(F28:AC28)</f>
        <v>430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278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267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268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269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276</v>
      </c>
      <c r="C6" s="8" t="s">
        <v>277</v>
      </c>
      <c r="D6" s="47" t="s">
        <v>269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276</v>
      </c>
      <c r="C7" s="8" t="s">
        <v>277</v>
      </c>
      <c r="D7" s="47" t="s">
        <v>269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276</v>
      </c>
      <c r="C8" s="8" t="s">
        <v>277</v>
      </c>
      <c r="D8" s="47" t="s">
        <v>269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276</v>
      </c>
      <c r="C9" s="8" t="s">
        <v>277</v>
      </c>
      <c r="D9" s="47" t="s">
        <v>269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276</v>
      </c>
      <c r="C10" s="8" t="s">
        <v>277</v>
      </c>
      <c r="D10" s="47" t="s">
        <v>269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276</v>
      </c>
      <c r="C11" s="8" t="s">
        <v>277</v>
      </c>
      <c r="D11" s="47" t="s">
        <v>269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276</v>
      </c>
      <c r="C12" s="8" t="s">
        <v>277</v>
      </c>
      <c r="D12" s="47" t="s">
        <v>269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276</v>
      </c>
      <c r="C13" s="8" t="s">
        <v>277</v>
      </c>
      <c r="D13" s="47" t="s">
        <v>269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276</v>
      </c>
      <c r="C14" s="8" t="s">
        <v>277</v>
      </c>
      <c r="D14" s="47" t="s">
        <v>269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276</v>
      </c>
      <c r="C15" s="8" t="s">
        <v>277</v>
      </c>
      <c r="D15" s="47" t="s">
        <v>269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267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256</v>
      </c>
      <c r="B4" t="s">
        <v>257</v>
      </c>
      <c r="C4" s="10">
        <v>45404</v>
      </c>
      <c r="D4" s="47">
        <v>10058</v>
      </c>
      <c r="E4" s="4">
        <v>61</v>
      </c>
      <c r="F4" s="4">
        <v>23</v>
      </c>
      <c r="G4" s="4">
        <v>1518</v>
      </c>
      <c r="H4" s="4">
        <v>49</v>
      </c>
      <c r="I4" s="4">
        <v>104</v>
      </c>
      <c r="J4" s="4">
        <v>34</v>
      </c>
      <c r="K4" s="4">
        <v>36</v>
      </c>
      <c r="L4" s="4">
        <v>32</v>
      </c>
      <c r="M4" s="4"/>
      <c r="N4" s="4"/>
      <c r="O4" s="7">
        <f t="shared" ref="O4:O8" si="1">IF(E4=0,"",E4/$D4)</f>
        <v>6.0648240206800557E-3</v>
      </c>
      <c r="P4" s="7">
        <f t="shared" ref="P4:P8" si="2">IF(F4=0,"",F4/$D4)</f>
        <v>2.2867369258301848E-3</v>
      </c>
      <c r="Q4" s="7">
        <f t="shared" ref="Q4:V7" si="3">IF(G4=0,"",G4/$D4)</f>
        <v>0.1509246371047922</v>
      </c>
      <c r="R4" s="7">
        <f t="shared" si="3"/>
        <v>4.8717438854643073E-3</v>
      </c>
      <c r="S4" s="7">
        <f t="shared" si="3"/>
        <v>1.0340027838536488E-2</v>
      </c>
      <c r="T4" s="7">
        <f t="shared" si="3"/>
        <v>3.3803937164446213E-3</v>
      </c>
      <c r="U4" s="7">
        <f t="shared" si="3"/>
        <v>3.5792404056472459E-3</v>
      </c>
      <c r="V4" s="7">
        <f t="shared" si="3"/>
        <v>3.1815470272419963E-3</v>
      </c>
    </row>
    <row r="5" spans="1:22">
      <c r="A5" t="s">
        <v>258</v>
      </c>
      <c r="B5" t="s">
        <v>259</v>
      </c>
      <c r="C5" s="10">
        <v>45407</v>
      </c>
      <c r="D5" s="4">
        <v>5598</v>
      </c>
      <c r="E5" s="4"/>
      <c r="F5" s="4"/>
      <c r="G5" s="4"/>
      <c r="H5" s="4">
        <v>44</v>
      </c>
      <c r="I5" s="4">
        <v>109</v>
      </c>
      <c r="J5" s="4">
        <v>39</v>
      </c>
      <c r="K5" s="4">
        <v>30</v>
      </c>
      <c r="L5" s="4">
        <v>13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7.8599499821364778E-3</v>
      </c>
      <c r="S5" s="7">
        <f t="shared" si="3"/>
        <v>1.9471239728474456E-2</v>
      </c>
      <c r="T5" s="7">
        <f t="shared" si="3"/>
        <v>6.9667738478027871E-3</v>
      </c>
      <c r="U5" s="7">
        <f t="shared" si="3"/>
        <v>5.3590568060021436E-3</v>
      </c>
      <c r="V5" s="7">
        <f t="shared" si="3"/>
        <v>2.3222579492675954E-3</v>
      </c>
    </row>
    <row r="6" spans="1:22">
      <c r="A6" t="s">
        <v>260</v>
      </c>
      <c r="B6" t="s">
        <v>261</v>
      </c>
      <c r="C6" s="10">
        <v>45408</v>
      </c>
      <c r="D6" s="4">
        <v>5574</v>
      </c>
      <c r="E6" s="4"/>
      <c r="F6" s="4"/>
      <c r="G6" s="4"/>
      <c r="H6" s="4">
        <v>46</v>
      </c>
      <c r="I6" s="4">
        <v>60</v>
      </c>
      <c r="J6" s="4">
        <v>23</v>
      </c>
      <c r="K6" s="4">
        <v>14</v>
      </c>
      <c r="L6" s="4">
        <v>6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8.2526013634732689E-3</v>
      </c>
      <c r="S6" s="7">
        <f t="shared" ref="S6:S10" si="6">IF(I6=0,"",I6/$D6)</f>
        <v>1.0764262648008612E-2</v>
      </c>
      <c r="T6" s="7">
        <f t="shared" ref="T6:T10" si="7">IF(J6=0,"",J6/$D6)</f>
        <v>4.1263006817366344E-3</v>
      </c>
      <c r="U6" s="7">
        <f t="shared" ref="U6:U10" si="8">IF(K6=0,"",K6/$D6)</f>
        <v>2.5116612845353429E-3</v>
      </c>
      <c r="V6" s="7">
        <f t="shared" si="3"/>
        <v>1.076426264800861E-3</v>
      </c>
    </row>
    <row r="7" spans="1:22">
      <c r="A7" t="s">
        <v>262</v>
      </c>
      <c r="B7" t="s">
        <v>263</v>
      </c>
      <c r="C7" s="10">
        <v>45408</v>
      </c>
      <c r="D7" s="4">
        <v>8066</v>
      </c>
      <c r="E7" s="4">
        <v>29</v>
      </c>
      <c r="F7" s="4">
        <v>11</v>
      </c>
      <c r="G7" s="4">
        <v>843</v>
      </c>
      <c r="H7" s="4">
        <v>7</v>
      </c>
      <c r="I7" s="4">
        <v>24</v>
      </c>
      <c r="J7" s="4">
        <v>10</v>
      </c>
      <c r="K7" s="4">
        <v>8</v>
      </c>
      <c r="L7" s="4">
        <v>3</v>
      </c>
      <c r="M7" s="4"/>
      <c r="N7" s="4"/>
      <c r="O7" s="7">
        <f t="shared" si="1"/>
        <v>3.595338457723779E-3</v>
      </c>
      <c r="P7" s="7">
        <f t="shared" si="2"/>
        <v>1.3637490701710886E-3</v>
      </c>
      <c r="Q7" s="7">
        <f t="shared" si="4"/>
        <v>0.10451276965038434</v>
      </c>
      <c r="R7" s="7">
        <f t="shared" si="5"/>
        <v>8.6784031738160183E-4</v>
      </c>
      <c r="S7" s="7">
        <f t="shared" si="6"/>
        <v>2.9754525167369206E-3</v>
      </c>
      <c r="T7" s="7">
        <f t="shared" si="7"/>
        <v>1.2397718819737169E-3</v>
      </c>
      <c r="U7" s="7">
        <f t="shared" si="8"/>
        <v>9.9181750557897352E-4</v>
      </c>
      <c r="V7" s="7">
        <f t="shared" si="3"/>
        <v>3.7193156459211507E-4</v>
      </c>
    </row>
    <row r="8" spans="1:22">
      <c r="A8" t="s">
        <v>264</v>
      </c>
      <c r="B8" t="s">
        <v>265</v>
      </c>
      <c r="C8" s="10">
        <v>45428</v>
      </c>
      <c r="D8" s="4">
        <v>520</v>
      </c>
      <c r="E8" s="4"/>
      <c r="F8" s="4"/>
      <c r="G8" s="4"/>
      <c r="H8" s="4">
        <v>1</v>
      </c>
      <c r="I8" s="4">
        <v>3</v>
      </c>
      <c r="J8" s="4">
        <v>2</v>
      </c>
      <c r="K8" s="4">
        <v>1</v>
      </c>
      <c r="L8" s="4"/>
      <c r="M8" s="4"/>
      <c r="N8" s="4"/>
      <c r="O8" s="7" t="str">
        <f t="shared" si="1"/>
        <v/>
      </c>
      <c r="P8" s="7" t="str">
        <f t="shared" si="2"/>
        <v/>
      </c>
      <c r="Q8" s="7" t="str">
        <f t="shared" si="4"/>
        <v/>
      </c>
      <c r="R8" s="7">
        <f t="shared" si="5"/>
        <v>1.9230769230769232E-3</v>
      </c>
      <c r="S8" s="7">
        <f t="shared" si="6"/>
        <v>5.7692307692307696E-3</v>
      </c>
      <c r="T8" s="7">
        <f t="shared" si="7"/>
        <v>3.8461538461538464E-3</v>
      </c>
      <c r="U8" s="7">
        <f t="shared" si="8"/>
        <v>1.9230769230769232E-3</v>
      </c>
      <c r="V8" s="4"/>
    </row>
    <row r="9" spans="1:22"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0" t="str">
        <f t="shared" ref="O9" si="9">IF(E9=0,"",E9/$D9)</f>
        <v/>
      </c>
      <c r="P9" s="20"/>
      <c r="Q9" s="20" t="str">
        <f t="shared" si="4"/>
        <v/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29816</v>
      </c>
      <c r="E10" s="4">
        <f t="shared" si="10"/>
        <v>90</v>
      </c>
      <c r="F10" s="4">
        <f t="shared" si="10"/>
        <v>34</v>
      </c>
      <c r="G10" s="4">
        <f t="shared" si="10"/>
        <v>2361</v>
      </c>
      <c r="H10" s="4">
        <f t="shared" si="10"/>
        <v>147</v>
      </c>
      <c r="I10" s="4">
        <f t="shared" si="10"/>
        <v>300</v>
      </c>
      <c r="J10" s="4">
        <f t="shared" si="10"/>
        <v>108</v>
      </c>
      <c r="K10" s="4">
        <f t="shared" si="10"/>
        <v>89</v>
      </c>
      <c r="L10" s="4">
        <f t="shared" si="10"/>
        <v>54</v>
      </c>
      <c r="M10" s="4">
        <f>SUM(E10:L10)</f>
        <v>3183</v>
      </c>
      <c r="N10" s="4"/>
      <c r="O10" s="7">
        <f>IF(E10=0,"",E10/$D10)</f>
        <v>3.0185135497719346E-3</v>
      </c>
      <c r="P10" s="7">
        <f t="shared" ref="P10" si="11">IF(F10=0,"",F10/$D10)</f>
        <v>1.1403273410249531E-3</v>
      </c>
      <c r="Q10" s="7">
        <f t="shared" si="4"/>
        <v>7.918567212235042E-2</v>
      </c>
      <c r="R10" s="7">
        <f t="shared" si="5"/>
        <v>4.9302387979608267E-3</v>
      </c>
      <c r="S10" s="7">
        <f t="shared" si="6"/>
        <v>1.0061711832573116E-2</v>
      </c>
      <c r="T10" s="7">
        <f t="shared" si="7"/>
        <v>3.6222162597263213E-3</v>
      </c>
      <c r="U10" s="7">
        <f t="shared" si="8"/>
        <v>2.9849745103300239E-3</v>
      </c>
      <c r="V10" s="7">
        <f t="shared" ref="V10" si="12">IF(L10=0,"",L10/$D10)</f>
        <v>1.8111081298631607E-3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34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8">
      <c r="A1" s="38" t="s">
        <v>168</v>
      </c>
    </row>
    <row r="2" spans="1:18">
      <c r="A2" s="14" t="s">
        <v>42</v>
      </c>
      <c r="D2" s="14"/>
    </row>
    <row r="3" spans="1:18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8">
      <c r="A4" s="83" t="s">
        <v>266</v>
      </c>
      <c r="B4" s="47" t="s">
        <v>162</v>
      </c>
      <c r="C4" s="84">
        <v>45407</v>
      </c>
      <c r="D4" s="47">
        <v>4263</v>
      </c>
      <c r="E4" s="47"/>
      <c r="F4" s="47">
        <v>22</v>
      </c>
      <c r="G4" s="47">
        <v>63</v>
      </c>
      <c r="H4" s="47">
        <v>23</v>
      </c>
      <c r="I4" s="47">
        <v>13</v>
      </c>
      <c r="J4" s="47">
        <v>2</v>
      </c>
      <c r="K4" s="47"/>
      <c r="L4" s="47"/>
      <c r="M4" s="47"/>
      <c r="N4" s="7" t="str">
        <f>IF(E4=0,"",E4/$D4)</f>
        <v/>
      </c>
      <c r="O4" s="7">
        <f>IF(F4=0,"",F4/$D4)</f>
        <v>5.1606849636406287E-3</v>
      </c>
      <c r="P4" s="7">
        <f>IF(G4=0,"",G4/$D4)</f>
        <v>1.4778325123152709E-2</v>
      </c>
      <c r="Q4" s="7">
        <f t="shared" ref="Q4" si="0">IF(H4+I4=0,"",(H4+I4)/$D4)</f>
        <v>8.44475721323012E-3</v>
      </c>
      <c r="R4" s="7">
        <f>IF(I4+J4=0,"",J4/$D4)</f>
        <v>4.691531785127844E-4</v>
      </c>
    </row>
    <row r="5" spans="1:18">
      <c r="A5" s="83" t="s">
        <v>277</v>
      </c>
      <c r="B5" s="47" t="s">
        <v>269</v>
      </c>
      <c r="C5" s="84">
        <v>45321</v>
      </c>
      <c r="D5" s="47">
        <v>51</v>
      </c>
      <c r="E5" s="47">
        <v>9</v>
      </c>
      <c r="F5" s="47">
        <v>3</v>
      </c>
      <c r="G5" s="47">
        <v>4</v>
      </c>
      <c r="H5" s="47"/>
      <c r="I5" s="47"/>
      <c r="J5" s="47"/>
      <c r="K5" s="47"/>
      <c r="L5" s="47"/>
      <c r="M5" s="47"/>
      <c r="N5" s="7">
        <f t="shared" ref="N5:N22" si="1">IF(E5=0,"",E5/$D5)</f>
        <v>0.17647058823529413</v>
      </c>
      <c r="O5" s="7">
        <f t="shared" ref="O5:O22" si="2">IF(F5=0,"",F5/$D5)</f>
        <v>5.8823529411764705E-2</v>
      </c>
      <c r="P5" s="7">
        <f t="shared" ref="P5:P22" si="3">IF(G5=0,"",G5/$D5)</f>
        <v>7.8431372549019607E-2</v>
      </c>
      <c r="Q5" s="7" t="str">
        <f t="shared" ref="Q5:Q22" si="4">IF(H5+I5=0,"",(H5+I5)/$D5)</f>
        <v/>
      </c>
      <c r="R5" s="7" t="str">
        <f t="shared" ref="R5:R22" si="5">IF(I5+J5=0,"",J5/$D5)</f>
        <v/>
      </c>
    </row>
    <row r="6" spans="1:18">
      <c r="A6" s="83" t="s">
        <v>277</v>
      </c>
      <c r="B6" s="47" t="s">
        <v>269</v>
      </c>
      <c r="C6" s="84">
        <v>45323</v>
      </c>
      <c r="D6" s="47">
        <v>51</v>
      </c>
      <c r="E6" s="47">
        <v>5</v>
      </c>
      <c r="F6" s="47">
        <v>2</v>
      </c>
      <c r="G6" s="47">
        <v>1</v>
      </c>
      <c r="H6" s="47">
        <v>1</v>
      </c>
      <c r="I6" s="47"/>
      <c r="J6" s="47"/>
      <c r="K6" s="47"/>
      <c r="L6" s="47"/>
      <c r="M6" s="47"/>
      <c r="N6" s="7">
        <f t="shared" si="1"/>
        <v>9.8039215686274508E-2</v>
      </c>
      <c r="O6" s="7">
        <f t="shared" si="2"/>
        <v>3.9215686274509803E-2</v>
      </c>
      <c r="P6" s="7">
        <f t="shared" si="3"/>
        <v>1.9607843137254902E-2</v>
      </c>
      <c r="Q6" s="7">
        <f t="shared" si="4"/>
        <v>1.9607843137254902E-2</v>
      </c>
      <c r="R6" s="7" t="str">
        <f t="shared" si="5"/>
        <v/>
      </c>
    </row>
    <row r="7" spans="1:18">
      <c r="A7" s="83" t="s">
        <v>277</v>
      </c>
      <c r="B7" s="47" t="s">
        <v>269</v>
      </c>
      <c r="C7" s="84">
        <v>45428</v>
      </c>
      <c r="D7" s="47">
        <v>50</v>
      </c>
      <c r="E7" s="47">
        <v>28</v>
      </c>
      <c r="F7" s="47"/>
      <c r="G7" s="47"/>
      <c r="H7" s="47"/>
      <c r="I7" s="47"/>
      <c r="J7" s="47"/>
      <c r="K7" s="47"/>
      <c r="L7" s="47"/>
      <c r="M7" s="47"/>
      <c r="N7" s="7">
        <f t="shared" si="1"/>
        <v>0.56000000000000005</v>
      </c>
      <c r="O7" s="7" t="str">
        <f t="shared" si="2"/>
        <v/>
      </c>
      <c r="P7" s="7" t="str">
        <f t="shared" si="3"/>
        <v/>
      </c>
      <c r="Q7" s="7" t="str">
        <f t="shared" si="4"/>
        <v/>
      </c>
      <c r="R7" s="7" t="str">
        <f t="shared" si="5"/>
        <v/>
      </c>
    </row>
    <row r="8" spans="1:18">
      <c r="A8" s="83" t="s">
        <v>277</v>
      </c>
      <c r="B8" s="47" t="s">
        <v>269</v>
      </c>
      <c r="C8" s="84">
        <v>45428</v>
      </c>
      <c r="D8" s="47">
        <v>150</v>
      </c>
      <c r="E8" s="47">
        <v>28</v>
      </c>
      <c r="F8" s="47"/>
      <c r="G8" s="47"/>
      <c r="H8" s="47"/>
      <c r="I8" s="47"/>
      <c r="J8" s="47"/>
      <c r="K8" s="47"/>
      <c r="L8" s="47"/>
      <c r="M8" s="47"/>
      <c r="N8" s="7">
        <f t="shared" si="1"/>
        <v>0.18666666666666668</v>
      </c>
      <c r="O8" s="7" t="str">
        <f t="shared" si="2"/>
        <v/>
      </c>
      <c r="P8" s="7" t="str">
        <f t="shared" si="3"/>
        <v/>
      </c>
      <c r="Q8" s="7" t="str">
        <f t="shared" si="4"/>
        <v/>
      </c>
      <c r="R8" s="7" t="str">
        <f t="shared" si="5"/>
        <v/>
      </c>
    </row>
    <row r="9" spans="1:18">
      <c r="A9" s="83" t="s">
        <v>277</v>
      </c>
      <c r="B9" s="47" t="s">
        <v>269</v>
      </c>
      <c r="C9" s="84">
        <v>45433</v>
      </c>
      <c r="D9" s="47">
        <v>50</v>
      </c>
      <c r="E9" s="47">
        <v>29</v>
      </c>
      <c r="F9" s="47"/>
      <c r="G9" s="47"/>
      <c r="H9" s="47"/>
      <c r="I9" s="47"/>
      <c r="J9" s="47"/>
      <c r="K9" s="47"/>
      <c r="L9" s="47"/>
      <c r="M9" s="47"/>
      <c r="N9" s="7">
        <f t="shared" si="1"/>
        <v>0.57999999999999996</v>
      </c>
      <c r="O9" s="7" t="str">
        <f t="shared" si="2"/>
        <v/>
      </c>
      <c r="P9" s="7" t="str">
        <f t="shared" si="3"/>
        <v/>
      </c>
      <c r="Q9" s="7" t="str">
        <f t="shared" si="4"/>
        <v/>
      </c>
      <c r="R9" s="7" t="str">
        <f t="shared" si="5"/>
        <v/>
      </c>
    </row>
    <row r="10" spans="1:18">
      <c r="A10" s="83" t="s">
        <v>277</v>
      </c>
      <c r="B10" s="47" t="s">
        <v>269</v>
      </c>
      <c r="C10" s="84">
        <v>45433</v>
      </c>
      <c r="D10" s="47">
        <v>100</v>
      </c>
      <c r="E10" s="47">
        <v>29</v>
      </c>
      <c r="F10" s="47"/>
      <c r="G10" s="47"/>
      <c r="H10" s="47"/>
      <c r="I10" s="47"/>
      <c r="J10" s="47"/>
      <c r="K10" s="47"/>
      <c r="L10" s="47"/>
      <c r="M10" s="47"/>
      <c r="N10" s="7">
        <f t="shared" si="1"/>
        <v>0.28999999999999998</v>
      </c>
      <c r="O10" s="7" t="str">
        <f t="shared" si="2"/>
        <v/>
      </c>
      <c r="P10" s="7" t="str">
        <f t="shared" si="3"/>
        <v/>
      </c>
      <c r="Q10" s="7" t="str">
        <f t="shared" si="4"/>
        <v/>
      </c>
      <c r="R10" s="7" t="str">
        <f t="shared" si="5"/>
        <v/>
      </c>
    </row>
    <row r="11" spans="1:18">
      <c r="A11" s="83" t="s">
        <v>277</v>
      </c>
      <c r="B11" s="47" t="s">
        <v>269</v>
      </c>
      <c r="C11" s="84">
        <v>45435</v>
      </c>
      <c r="D11" s="47">
        <v>50</v>
      </c>
      <c r="E11" s="47">
        <v>23</v>
      </c>
      <c r="F11" s="47"/>
      <c r="G11" s="47"/>
      <c r="H11" s="47">
        <v>1</v>
      </c>
      <c r="I11" s="47"/>
      <c r="J11" s="47"/>
      <c r="K11" s="47"/>
      <c r="L11" s="47"/>
      <c r="M11" s="47"/>
      <c r="N11" s="7">
        <f t="shared" si="1"/>
        <v>0.46</v>
      </c>
      <c r="O11" s="7" t="str">
        <f t="shared" si="2"/>
        <v/>
      </c>
      <c r="P11" s="7" t="str">
        <f t="shared" si="3"/>
        <v/>
      </c>
      <c r="Q11" s="7">
        <f t="shared" si="4"/>
        <v>0.02</v>
      </c>
      <c r="R11" s="7" t="str">
        <f t="shared" si="5"/>
        <v/>
      </c>
    </row>
    <row r="12" spans="1:18">
      <c r="A12" s="83" t="s">
        <v>277</v>
      </c>
      <c r="B12" s="47" t="s">
        <v>269</v>
      </c>
      <c r="C12" s="84">
        <v>45435</v>
      </c>
      <c r="D12" s="47">
        <v>151</v>
      </c>
      <c r="E12" s="47">
        <v>23</v>
      </c>
      <c r="F12" s="47"/>
      <c r="G12" s="47"/>
      <c r="H12" s="47">
        <v>1</v>
      </c>
      <c r="I12" s="47"/>
      <c r="J12" s="47"/>
      <c r="K12" s="47"/>
      <c r="L12" s="47"/>
      <c r="M12" s="47"/>
      <c r="N12" s="7">
        <f t="shared" si="1"/>
        <v>0.15231788079470199</v>
      </c>
      <c r="O12" s="7" t="str">
        <f t="shared" si="2"/>
        <v/>
      </c>
      <c r="P12" s="7" t="str">
        <f t="shared" si="3"/>
        <v/>
      </c>
      <c r="Q12" s="7">
        <f t="shared" si="4"/>
        <v>6.6225165562913907E-3</v>
      </c>
      <c r="R12" s="7" t="str">
        <f t="shared" si="5"/>
        <v/>
      </c>
    </row>
    <row r="13" spans="1:18">
      <c r="A13" s="83" t="s">
        <v>277</v>
      </c>
      <c r="B13" s="47" t="s">
        <v>269</v>
      </c>
      <c r="C13" s="84">
        <v>45440</v>
      </c>
      <c r="D13" s="47">
        <v>50</v>
      </c>
      <c r="E13" s="47">
        <v>37</v>
      </c>
      <c r="F13" s="47"/>
      <c r="G13" s="47"/>
      <c r="H13" s="47"/>
      <c r="I13" s="47"/>
      <c r="J13" s="47"/>
      <c r="K13" s="47"/>
      <c r="L13" s="47"/>
      <c r="M13" s="47"/>
      <c r="N13" s="7">
        <f t="shared" si="1"/>
        <v>0.74</v>
      </c>
      <c r="O13" s="7" t="str">
        <f t="shared" si="2"/>
        <v/>
      </c>
      <c r="P13" s="7" t="str">
        <f t="shared" si="3"/>
        <v/>
      </c>
      <c r="Q13" s="7" t="str">
        <f t="shared" si="4"/>
        <v/>
      </c>
      <c r="R13" s="7" t="str">
        <f t="shared" si="5"/>
        <v/>
      </c>
    </row>
    <row r="14" spans="1:18">
      <c r="A14" s="83" t="s">
        <v>277</v>
      </c>
      <c r="B14" s="47" t="s">
        <v>269</v>
      </c>
      <c r="C14" s="84">
        <v>45440</v>
      </c>
      <c r="D14" s="47">
        <v>99</v>
      </c>
      <c r="E14" s="47">
        <v>37</v>
      </c>
      <c r="F14" s="47"/>
      <c r="G14" s="47"/>
      <c r="H14" s="47"/>
      <c r="I14" s="47"/>
      <c r="J14" s="47"/>
      <c r="K14" s="47"/>
      <c r="L14" s="47"/>
      <c r="M14" s="47"/>
      <c r="N14" s="7">
        <f t="shared" si="1"/>
        <v>0.37373737373737376</v>
      </c>
      <c r="O14" s="7" t="str">
        <f t="shared" si="2"/>
        <v/>
      </c>
      <c r="P14" s="7" t="str">
        <f t="shared" si="3"/>
        <v/>
      </c>
      <c r="Q14" s="7" t="str">
        <f t="shared" si="4"/>
        <v/>
      </c>
      <c r="R14" s="7" t="str">
        <f t="shared" si="5"/>
        <v/>
      </c>
    </row>
    <row r="15" spans="1:18">
      <c r="A15" s="83" t="s">
        <v>277</v>
      </c>
      <c r="B15" s="47" t="s">
        <v>269</v>
      </c>
      <c r="C15" s="84">
        <v>45442</v>
      </c>
      <c r="D15" s="47">
        <v>51</v>
      </c>
      <c r="E15" s="47">
        <v>49</v>
      </c>
      <c r="F15" s="47"/>
      <c r="G15" s="47">
        <v>1</v>
      </c>
      <c r="H15" s="47"/>
      <c r="I15" s="47"/>
      <c r="J15" s="47"/>
      <c r="K15" s="47"/>
      <c r="L15" s="47"/>
      <c r="M15" s="47"/>
      <c r="N15" s="7">
        <f t="shared" si="1"/>
        <v>0.96078431372549022</v>
      </c>
      <c r="O15" s="7" t="str">
        <f t="shared" si="2"/>
        <v/>
      </c>
      <c r="P15" s="7">
        <f t="shared" si="3"/>
        <v>1.9607843137254902E-2</v>
      </c>
      <c r="Q15" s="7" t="str">
        <f t="shared" si="4"/>
        <v/>
      </c>
      <c r="R15" s="7" t="str">
        <f t="shared" si="5"/>
        <v/>
      </c>
    </row>
    <row r="16" spans="1:18">
      <c r="A16" s="83" t="s">
        <v>277</v>
      </c>
      <c r="B16" s="47" t="s">
        <v>269</v>
      </c>
      <c r="C16" s="84">
        <v>45442</v>
      </c>
      <c r="D16" s="47">
        <v>100</v>
      </c>
      <c r="E16" s="47">
        <v>49</v>
      </c>
      <c r="F16" s="47"/>
      <c r="G16" s="47">
        <v>1</v>
      </c>
      <c r="H16" s="47"/>
      <c r="I16" s="47"/>
      <c r="J16" s="47"/>
      <c r="K16" s="47"/>
      <c r="L16" s="47"/>
      <c r="M16" s="47"/>
      <c r="N16" s="7">
        <f t="shared" si="1"/>
        <v>0.49</v>
      </c>
      <c r="O16" s="7" t="str">
        <f t="shared" si="2"/>
        <v/>
      </c>
      <c r="P16" s="7">
        <f t="shared" si="3"/>
        <v>0.01</v>
      </c>
      <c r="Q16" s="7" t="str">
        <f t="shared" si="4"/>
        <v/>
      </c>
      <c r="R16" s="7" t="str">
        <f t="shared" si="5"/>
        <v/>
      </c>
    </row>
    <row r="17" spans="1:19">
      <c r="A17" s="83" t="s">
        <v>277</v>
      </c>
      <c r="B17" s="47" t="s">
        <v>269</v>
      </c>
      <c r="C17" s="84">
        <v>45447</v>
      </c>
      <c r="D17" s="47">
        <v>50</v>
      </c>
      <c r="E17" s="47">
        <v>30</v>
      </c>
      <c r="F17" s="47"/>
      <c r="G17" s="47"/>
      <c r="H17" s="47"/>
      <c r="I17" s="47"/>
      <c r="J17" s="47"/>
      <c r="K17" s="47"/>
      <c r="L17" s="47"/>
      <c r="M17" s="47"/>
      <c r="N17" s="7">
        <f t="shared" si="1"/>
        <v>0.6</v>
      </c>
      <c r="O17" s="7" t="str">
        <f t="shared" si="2"/>
        <v/>
      </c>
      <c r="P17" s="7" t="str">
        <f t="shared" si="3"/>
        <v/>
      </c>
      <c r="Q17" s="7" t="str">
        <f t="shared" si="4"/>
        <v/>
      </c>
      <c r="R17" s="7" t="str">
        <f t="shared" si="5"/>
        <v/>
      </c>
    </row>
    <row r="18" spans="1:19">
      <c r="A18" s="83" t="s">
        <v>277</v>
      </c>
      <c r="B18" s="47" t="s">
        <v>269</v>
      </c>
      <c r="C18" s="84">
        <v>45447</v>
      </c>
      <c r="D18" s="47">
        <v>51</v>
      </c>
      <c r="E18" s="47">
        <v>30</v>
      </c>
      <c r="F18" s="47"/>
      <c r="G18" s="47"/>
      <c r="H18" s="47"/>
      <c r="I18" s="47"/>
      <c r="J18" s="47"/>
      <c r="K18" s="47"/>
      <c r="L18" s="47"/>
      <c r="M18" s="47"/>
      <c r="N18" s="7">
        <f t="shared" si="1"/>
        <v>0.58823529411764708</v>
      </c>
      <c r="O18" s="7" t="str">
        <f t="shared" si="2"/>
        <v/>
      </c>
      <c r="P18" s="7" t="str">
        <f t="shared" si="3"/>
        <v/>
      </c>
      <c r="Q18" s="7" t="str">
        <f t="shared" si="4"/>
        <v/>
      </c>
      <c r="R18" s="7" t="str">
        <f t="shared" si="5"/>
        <v/>
      </c>
    </row>
    <row r="19" spans="1:19">
      <c r="A19" s="83" t="s">
        <v>277</v>
      </c>
      <c r="B19" s="47" t="s">
        <v>269</v>
      </c>
      <c r="C19" s="84">
        <v>45447</v>
      </c>
      <c r="D19" s="47">
        <v>101</v>
      </c>
      <c r="E19" s="47">
        <v>30</v>
      </c>
      <c r="F19" s="47"/>
      <c r="G19" s="47"/>
      <c r="H19" s="47"/>
      <c r="I19" s="47"/>
      <c r="J19" s="47"/>
      <c r="K19" s="47"/>
      <c r="L19" s="47"/>
      <c r="M19" s="47"/>
      <c r="N19" s="7">
        <f t="shared" si="1"/>
        <v>0.29702970297029702</v>
      </c>
      <c r="O19" s="7" t="str">
        <f t="shared" si="2"/>
        <v/>
      </c>
      <c r="P19" s="7" t="str">
        <f t="shared" si="3"/>
        <v/>
      </c>
      <c r="Q19" s="7" t="str">
        <f t="shared" si="4"/>
        <v/>
      </c>
      <c r="R19" s="7" t="str">
        <f t="shared" si="5"/>
        <v/>
      </c>
    </row>
    <row r="20" spans="1:19">
      <c r="A20" s="83" t="s">
        <v>277</v>
      </c>
      <c r="B20" s="47" t="s">
        <v>269</v>
      </c>
      <c r="C20" s="84">
        <v>45449</v>
      </c>
      <c r="D20" s="47">
        <v>49</v>
      </c>
      <c r="E20" s="47">
        <v>41</v>
      </c>
      <c r="F20" s="47"/>
      <c r="G20" s="47"/>
      <c r="H20" s="47"/>
      <c r="I20" s="47"/>
      <c r="J20" s="47"/>
      <c r="K20" s="47"/>
      <c r="L20" s="47"/>
      <c r="M20" s="47"/>
      <c r="N20" s="7">
        <f t="shared" si="1"/>
        <v>0.83673469387755106</v>
      </c>
      <c r="O20" s="7" t="str">
        <f t="shared" si="2"/>
        <v/>
      </c>
      <c r="P20" s="7" t="str">
        <f t="shared" si="3"/>
        <v/>
      </c>
      <c r="Q20" s="7" t="str">
        <f t="shared" si="4"/>
        <v/>
      </c>
      <c r="R20" s="7" t="str">
        <f t="shared" si="5"/>
        <v/>
      </c>
    </row>
    <row r="21" spans="1:19">
      <c r="A21" s="83" t="s">
        <v>277</v>
      </c>
      <c r="B21" s="47" t="s">
        <v>269</v>
      </c>
      <c r="C21" s="84">
        <v>45449</v>
      </c>
      <c r="D21" s="47">
        <v>50</v>
      </c>
      <c r="E21" s="47">
        <v>41</v>
      </c>
      <c r="F21" s="47"/>
      <c r="G21" s="47"/>
      <c r="H21" s="47"/>
      <c r="I21" s="47"/>
      <c r="J21" s="47"/>
      <c r="K21" s="47"/>
      <c r="N21" s="7">
        <f t="shared" si="1"/>
        <v>0.82</v>
      </c>
      <c r="O21" s="7" t="str">
        <f t="shared" si="2"/>
        <v/>
      </c>
      <c r="P21" s="7" t="str">
        <f t="shared" si="3"/>
        <v/>
      </c>
      <c r="Q21" s="7" t="str">
        <f t="shared" si="4"/>
        <v/>
      </c>
      <c r="R21" s="7" t="str">
        <f t="shared" si="5"/>
        <v/>
      </c>
    </row>
    <row r="22" spans="1:19">
      <c r="A22" s="83" t="s">
        <v>277</v>
      </c>
      <c r="B22" s="47" t="s">
        <v>269</v>
      </c>
      <c r="C22" s="84">
        <v>45449</v>
      </c>
      <c r="D22" s="47">
        <v>100</v>
      </c>
      <c r="E22" s="47">
        <v>41</v>
      </c>
      <c r="F22" s="47"/>
      <c r="G22" s="47"/>
      <c r="H22" s="47"/>
      <c r="I22" s="47"/>
      <c r="J22" s="47"/>
      <c r="K22" s="47"/>
      <c r="N22" s="7">
        <f t="shared" si="1"/>
        <v>0.41</v>
      </c>
      <c r="O22" s="7" t="str">
        <f t="shared" si="2"/>
        <v/>
      </c>
      <c r="P22" s="7" t="str">
        <f t="shared" si="3"/>
        <v/>
      </c>
      <c r="Q22" s="7" t="str">
        <f t="shared" si="4"/>
        <v/>
      </c>
      <c r="R22" s="7" t="str">
        <f t="shared" si="5"/>
        <v/>
      </c>
    </row>
    <row r="23" spans="1:19">
      <c r="A23" s="23"/>
      <c r="B23" s="47"/>
      <c r="C23" s="84"/>
      <c r="D23" s="47"/>
      <c r="E23" s="47"/>
      <c r="F23" s="47"/>
      <c r="G23" s="47"/>
      <c r="H23" s="47"/>
      <c r="I23" s="47"/>
      <c r="J23" s="47"/>
      <c r="K23" s="47"/>
      <c r="N23" s="7" t="str">
        <f t="shared" ref="N23" si="6">IF(E23=0,"",E23/$D23)</f>
        <v/>
      </c>
      <c r="O23" s="7" t="str">
        <f t="shared" ref="O23" si="7">IF(F23=0,"",F23/$D23)</f>
        <v/>
      </c>
      <c r="P23" s="7" t="str">
        <f t="shared" ref="P23" si="8">IF(G23=0,"",G23/$D23)</f>
        <v/>
      </c>
      <c r="Q23" s="7" t="str">
        <f t="shared" ref="Q23" si="9">IF(H23+I23=0,"",(H23+I23)/$D23)</f>
        <v/>
      </c>
      <c r="R23" s="7" t="str">
        <f t="shared" ref="R23" si="10">IF(I23+J23=0,"",J23/$D23)</f>
        <v/>
      </c>
    </row>
    <row r="24" spans="1:19">
      <c r="A24" s="23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</row>
    <row r="25" spans="1:19">
      <c r="A25" s="23"/>
      <c r="D25">
        <f>SUM(D4:D24)</f>
        <v>5617</v>
      </c>
      <c r="E25">
        <f t="shared" ref="E25:K25" si="11">SUM(E4:E24)</f>
        <v>559</v>
      </c>
      <c r="F25">
        <f t="shared" si="11"/>
        <v>27</v>
      </c>
      <c r="G25">
        <f t="shared" si="11"/>
        <v>70</v>
      </c>
      <c r="H25">
        <f t="shared" si="11"/>
        <v>26</v>
      </c>
      <c r="I25">
        <f t="shared" si="11"/>
        <v>13</v>
      </c>
      <c r="J25">
        <f t="shared" si="11"/>
        <v>2</v>
      </c>
      <c r="K25">
        <f t="shared" si="11"/>
        <v>0</v>
      </c>
      <c r="L25">
        <f>SUM(E25:J25)</f>
        <v>697</v>
      </c>
      <c r="N25" s="7">
        <f>IF(E25=0,"",E25/$D25)</f>
        <v>9.9519316361046828E-2</v>
      </c>
      <c r="O25" s="7">
        <f>IF(F25=0,"",F25/$D25)</f>
        <v>4.8068363895317785E-3</v>
      </c>
      <c r="P25" s="7">
        <f t="shared" ref="P25" si="12">IF(G25=0,"",G25/$D25)</f>
        <v>1.246216841730461E-2</v>
      </c>
      <c r="Q25" s="7">
        <f>IF(H25+I25=0,"",(H25+I25)/$D25)</f>
        <v>6.9432081182125693E-3</v>
      </c>
      <c r="R25" s="7">
        <f>IF(I25+J25=0,"",(I25+J25)/$D25)</f>
        <v>2.6704646608509881E-3</v>
      </c>
      <c r="S25" s="7">
        <f>L25/D25</f>
        <v>0.12408759124087591</v>
      </c>
    </row>
    <row r="26" spans="1:19">
      <c r="O26" s="7"/>
      <c r="P26" s="7"/>
      <c r="Q26" s="7"/>
      <c r="R26" s="7"/>
      <c r="S26" s="7"/>
    </row>
    <row r="27" spans="1:19">
      <c r="O27" s="7"/>
      <c r="P27" s="7"/>
      <c r="Q27" s="7"/>
      <c r="R27" s="7"/>
      <c r="S27" s="7"/>
    </row>
    <row r="29" spans="1:19">
      <c r="O29" s="7"/>
      <c r="P29" s="7"/>
      <c r="Q29" s="7"/>
      <c r="R29" s="7"/>
      <c r="S29" s="7"/>
    </row>
    <row r="30" spans="1:19">
      <c r="O30" s="7"/>
      <c r="P30" s="7"/>
      <c r="Q30" s="7"/>
      <c r="R30" s="7"/>
      <c r="S30" s="7"/>
    </row>
    <row r="31" spans="1:19">
      <c r="O31" s="7"/>
      <c r="P31" s="7"/>
      <c r="Q31" s="7"/>
      <c r="R31" s="7"/>
      <c r="S31" s="7"/>
    </row>
    <row r="32" spans="1:19">
      <c r="O32" s="7"/>
      <c r="P32" s="7"/>
      <c r="Q32" s="7"/>
      <c r="R32" s="7"/>
      <c r="S32" s="7"/>
    </row>
    <row r="33" spans="15:19">
      <c r="O33" s="7"/>
      <c r="P33" s="7"/>
      <c r="Q33" s="7"/>
      <c r="R33" s="7"/>
      <c r="S33" s="7"/>
    </row>
    <row r="34" spans="15:19">
      <c r="O34" s="7"/>
      <c r="P34" s="7"/>
      <c r="Q34" s="7"/>
      <c r="R34" s="7"/>
      <c r="S34" s="7"/>
    </row>
  </sheetData>
  <pageMargins left="0.7" right="0.7" top="0.75" bottom="0.75" header="0.3" footer="0.3"/>
  <pageSetup scale="6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R147"/>
  <sheetViews>
    <sheetView workbookViewId="0"/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328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J3" t="s">
        <v>103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312</v>
      </c>
      <c r="R3" t="str">
        <f>H3</f>
        <v>TWX</v>
      </c>
    </row>
    <row r="4" spans="1:18">
      <c r="A4" s="10">
        <v>45650</v>
      </c>
      <c r="B4">
        <v>1</v>
      </c>
      <c r="L4" s="10">
        <f t="shared" ref="L4:L55" si="1">A4</f>
        <v>45650</v>
      </c>
      <c r="M4">
        <f>B4/EIT_SpCk_TotalsByRelSite!$D$20</f>
        <v>1.0028078620136381E-4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45662</v>
      </c>
      <c r="B5">
        <v>1</v>
      </c>
      <c r="L5" s="10">
        <f t="shared" si="1"/>
        <v>45662</v>
      </c>
      <c r="M5">
        <f>M4+B5/EIT_SpCk_TotalsByRelSite!$D$20</f>
        <v>2.0056157240272763E-4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Q4+F5/EIT_SpCk_TotalsByRelSite!$D$20</f>
        <v>0</v>
      </c>
      <c r="R5">
        <f>R4+H5/EIT_SpCk_TotalsByRelSite!$D$20</f>
        <v>0</v>
      </c>
    </row>
    <row r="6" spans="1:18">
      <c r="A6" s="10">
        <v>45662</v>
      </c>
      <c r="L6" s="10">
        <f t="shared" si="1"/>
        <v>45662</v>
      </c>
      <c r="M6">
        <f>M5+B6/EIT_SpCk_TotalsByRelSite!$D$20</f>
        <v>2.0056157240272763E-4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Q5+F6/EIT_SpCk_TotalsByRelSite!$D$20</f>
        <v>0</v>
      </c>
      <c r="R6">
        <f>R5+H6/EIT_SpCk_TotalsByRelSite!$D$20</f>
        <v>0</v>
      </c>
    </row>
    <row r="7" spans="1:18">
      <c r="A7" s="10">
        <v>45663</v>
      </c>
      <c r="B7">
        <v>2</v>
      </c>
      <c r="L7" s="10">
        <f t="shared" si="1"/>
        <v>45663</v>
      </c>
      <c r="M7">
        <f>M6+B7/EIT_SpCk_TotalsByRelSite!$D$20</f>
        <v>4.0112314480545525E-4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Q6+F7/EIT_SpCk_TotalsByRelSite!$D$20</f>
        <v>0</v>
      </c>
      <c r="R7">
        <f>R6+H7/EIT_SpCk_TotalsByRelSite!$D$20</f>
        <v>0</v>
      </c>
    </row>
    <row r="8" spans="1:18">
      <c r="A8" s="10">
        <v>45672</v>
      </c>
      <c r="B8">
        <v>1</v>
      </c>
      <c r="L8" s="10">
        <f t="shared" si="1"/>
        <v>45672</v>
      </c>
      <c r="M8">
        <f>M7+B8/EIT_SpCk_TotalsByRelSite!$D$20</f>
        <v>5.0140393100681904E-4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Q7+F8/EIT_SpCk_TotalsByRelSite!$D$20</f>
        <v>0</v>
      </c>
      <c r="R8">
        <f>R7+H8/EIT_SpCk_TotalsByRelSite!$D$20</f>
        <v>0</v>
      </c>
    </row>
    <row r="9" spans="1:18">
      <c r="A9" s="10">
        <v>45674</v>
      </c>
      <c r="L9" s="10">
        <f t="shared" si="1"/>
        <v>45674</v>
      </c>
      <c r="M9">
        <f>M8+B9/EIT_SpCk_TotalsByRelSite!$D$20</f>
        <v>5.0140393100681904E-4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Q8+F9/EIT_SpCk_TotalsByRelSite!$D$20</f>
        <v>0</v>
      </c>
      <c r="R9">
        <f>R8+H9/EIT_SpCk_TotalsByRelSite!$D$20</f>
        <v>0</v>
      </c>
    </row>
    <row r="10" spans="1:18">
      <c r="A10" s="10">
        <v>45675</v>
      </c>
      <c r="L10" s="10">
        <f t="shared" si="1"/>
        <v>45675</v>
      </c>
      <c r="M10">
        <f>M9+B10/EIT_SpCk_TotalsByRelSite!$D$20</f>
        <v>5.0140393100681904E-4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Q9+F10/EIT_SpCk_TotalsByRelSite!$D$20</f>
        <v>0</v>
      </c>
      <c r="R10">
        <f>R9+H10/EIT_SpCk_TotalsByRelSite!$D$20</f>
        <v>0</v>
      </c>
    </row>
    <row r="11" spans="1:18">
      <c r="A11" s="10">
        <v>45690</v>
      </c>
      <c r="J11">
        <v>1</v>
      </c>
      <c r="L11" s="10">
        <f t="shared" si="1"/>
        <v>45690</v>
      </c>
      <c r="M11">
        <f>M10+B11/EIT_SpCk_TotalsByRelSite!$D$20</f>
        <v>5.0140393100681904E-4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Q10+F11/EIT_SpCk_TotalsByRelSite!$D$20</f>
        <v>0</v>
      </c>
      <c r="R11">
        <f>R10+H11/EIT_SpCk_TotalsByRelSite!$D$20</f>
        <v>0</v>
      </c>
    </row>
    <row r="12" spans="1:18">
      <c r="A12" s="10">
        <v>45713</v>
      </c>
      <c r="L12" s="10">
        <f t="shared" si="1"/>
        <v>45713</v>
      </c>
      <c r="M12">
        <f>M11+B12/EIT_SpCk_TotalsByRelSite!$D$20</f>
        <v>5.0140393100681904E-4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Q11+F12/EIT_SpCk_TotalsByRelSite!$D$20</f>
        <v>0</v>
      </c>
      <c r="R12">
        <f>R11+H12/EIT_SpCk_TotalsByRelSite!$D$20</f>
        <v>0</v>
      </c>
    </row>
    <row r="13" spans="1:18">
      <c r="A13" s="10">
        <v>45720</v>
      </c>
      <c r="L13" s="10">
        <f t="shared" si="1"/>
        <v>45720</v>
      </c>
      <c r="M13">
        <f>M12+B13/EIT_SpCk_TotalsByRelSite!$D$20</f>
        <v>5.0140393100681904E-4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Q12+F13/EIT_SpCk_TotalsByRelSite!$D$20</f>
        <v>0</v>
      </c>
      <c r="R13">
        <f>R12+H13/EIT_SpCk_TotalsByRelSite!$D$20</f>
        <v>0</v>
      </c>
    </row>
    <row r="14" spans="1:18">
      <c r="A14" s="10">
        <v>45726</v>
      </c>
      <c r="L14" s="10">
        <f t="shared" si="1"/>
        <v>45726</v>
      </c>
      <c r="M14">
        <f>M13+B14/EIT_SpCk_TotalsByRelSite!$D$20</f>
        <v>5.0140393100681904E-4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Q13+F14/EIT_SpCk_TotalsByRelSite!$D$20</f>
        <v>0</v>
      </c>
      <c r="R14">
        <f>R13+H14/EIT_SpCk_TotalsByRelSite!$D$20</f>
        <v>0</v>
      </c>
    </row>
    <row r="15" spans="1:18">
      <c r="A15" s="10">
        <v>45727</v>
      </c>
      <c r="L15" s="10">
        <f t="shared" si="1"/>
        <v>45727</v>
      </c>
      <c r="M15">
        <f>M14+B15/EIT_SpCk_TotalsByRelSite!$D$20</f>
        <v>5.0140393100681904E-4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Q14+F15/EIT_SpCk_TotalsByRelSite!$D$20</f>
        <v>0</v>
      </c>
      <c r="R15">
        <f>R14+H15/EIT_SpCk_TotalsByRelSite!$D$20</f>
        <v>0</v>
      </c>
    </row>
    <row r="16" spans="1:18">
      <c r="A16" s="10">
        <v>45729</v>
      </c>
      <c r="J16">
        <v>1</v>
      </c>
      <c r="L16" s="10">
        <f t="shared" si="1"/>
        <v>45729</v>
      </c>
      <c r="M16">
        <f>M15+B16/EIT_SpCk_TotalsByRelSite!$D$20</f>
        <v>5.0140393100681904E-4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Q15+F16/EIT_SpCk_TotalsByRelSite!$D$20</f>
        <v>0</v>
      </c>
      <c r="R16">
        <f>R15+H16/EIT_SpCk_TotalsByRelSite!$D$20</f>
        <v>0</v>
      </c>
    </row>
    <row r="17" spans="1:18">
      <c r="A17" s="10">
        <v>45730</v>
      </c>
      <c r="L17" s="10">
        <f t="shared" si="1"/>
        <v>45730</v>
      </c>
      <c r="M17">
        <f>M16+B17/EIT_SpCk_TotalsByRelSite!$D$20</f>
        <v>5.0140393100681904E-4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Q16+F17/EIT_SpCk_TotalsByRelSite!$D$20</f>
        <v>0</v>
      </c>
      <c r="R17">
        <f>R16+H17/EIT_SpCk_TotalsByRelSite!$D$20</f>
        <v>0</v>
      </c>
    </row>
    <row r="18" spans="1:18">
      <c r="A18" s="10">
        <v>45732</v>
      </c>
      <c r="B18">
        <v>1</v>
      </c>
      <c r="L18" s="10">
        <f t="shared" si="1"/>
        <v>45732</v>
      </c>
      <c r="M18">
        <f>M17+B18/EIT_SpCk_TotalsByRelSite!$D$20</f>
        <v>6.0168471720818283E-4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Q17+F18/EIT_SpCk_TotalsByRelSite!$D$20</f>
        <v>0</v>
      </c>
      <c r="R18">
        <f>R17+H18/EIT_SpCk_TotalsByRelSite!$D$20</f>
        <v>0</v>
      </c>
    </row>
    <row r="19" spans="1:18">
      <c r="A19" s="10">
        <v>45733</v>
      </c>
      <c r="L19" s="10">
        <f t="shared" si="1"/>
        <v>45733</v>
      </c>
      <c r="M19">
        <f>M18+B19/EIT_SpCk_TotalsByRelSite!$D$20</f>
        <v>6.0168471720818283E-4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Q18+F19/EIT_SpCk_TotalsByRelSite!$D$20</f>
        <v>0</v>
      </c>
      <c r="R19">
        <f>R18+H19/EIT_SpCk_TotalsByRelSite!$D$20</f>
        <v>0</v>
      </c>
    </row>
    <row r="20" spans="1:18">
      <c r="A20" s="10">
        <v>45736</v>
      </c>
      <c r="L20" s="10">
        <f t="shared" si="1"/>
        <v>45736</v>
      </c>
      <c r="M20">
        <f>M19+B20/EIT_SpCk_TotalsByRelSite!$D$20</f>
        <v>6.0168471720818283E-4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Q19+F20/EIT_SpCk_TotalsByRelSite!$D$20</f>
        <v>0</v>
      </c>
      <c r="R20">
        <f>R19+H20/EIT_SpCk_TotalsByRelSite!$D$20</f>
        <v>0</v>
      </c>
    </row>
    <row r="21" spans="1:18">
      <c r="A21" s="10">
        <v>45738</v>
      </c>
      <c r="B21">
        <v>1</v>
      </c>
      <c r="L21" s="10">
        <f t="shared" si="1"/>
        <v>45738</v>
      </c>
      <c r="M21">
        <f>M20+B21/EIT_SpCk_TotalsByRelSite!$D$20</f>
        <v>7.0196550340954661E-4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Q20+F21/EIT_SpCk_TotalsByRelSite!$D$20</f>
        <v>0</v>
      </c>
      <c r="R21">
        <f>R20+H21/EIT_SpCk_TotalsByRelSite!$D$20</f>
        <v>0</v>
      </c>
    </row>
    <row r="22" spans="1:18">
      <c r="A22" s="10">
        <v>45740</v>
      </c>
      <c r="B22">
        <v>1</v>
      </c>
      <c r="L22" s="10">
        <f t="shared" si="1"/>
        <v>45740</v>
      </c>
      <c r="M22">
        <f>M21+B22/EIT_SpCk_TotalsByRelSite!$D$20</f>
        <v>8.022462896109104E-4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Q21+F22/EIT_SpCk_TotalsByRelSite!$D$20</f>
        <v>0</v>
      </c>
      <c r="R22">
        <f>R21+H22/EIT_SpCk_TotalsByRelSite!$D$20</f>
        <v>0</v>
      </c>
    </row>
    <row r="23" spans="1:18">
      <c r="A23" s="10">
        <v>45741</v>
      </c>
      <c r="B23">
        <v>1</v>
      </c>
      <c r="L23" s="10">
        <f t="shared" si="1"/>
        <v>45741</v>
      </c>
      <c r="M23">
        <f>M22+B23/EIT_SpCk_TotalsByRelSite!$D$20</f>
        <v>9.0252707581227418E-4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Q22+F23/EIT_SpCk_TotalsByRelSite!$D$20</f>
        <v>0</v>
      </c>
      <c r="R23">
        <f>R22+H23/EIT_SpCk_TotalsByRelSite!$D$20</f>
        <v>0</v>
      </c>
    </row>
    <row r="24" spans="1:18">
      <c r="A24" s="10">
        <v>45742</v>
      </c>
      <c r="B24">
        <v>1</v>
      </c>
      <c r="L24" s="10">
        <f t="shared" si="1"/>
        <v>45742</v>
      </c>
      <c r="M24">
        <f>M23+B24/EIT_SpCk_TotalsByRelSite!$D$20</f>
        <v>1.0028078620136381E-3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Q23+F24/EIT_SpCk_TotalsByRelSite!$D$20</f>
        <v>0</v>
      </c>
      <c r="R24">
        <f>R23+H24/EIT_SpCk_TotalsByRelSite!$D$20</f>
        <v>0</v>
      </c>
    </row>
    <row r="25" spans="1:18">
      <c r="A25" s="10">
        <v>45743</v>
      </c>
      <c r="B25">
        <v>9</v>
      </c>
      <c r="L25" s="10">
        <f t="shared" si="1"/>
        <v>45743</v>
      </c>
      <c r="M25">
        <f>M24+B25/EIT_SpCk_TotalsByRelSite!$D$20</f>
        <v>1.9053349378259125E-3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Q24+F25/EIT_SpCk_TotalsByRelSite!$D$20</f>
        <v>0</v>
      </c>
      <c r="R25">
        <f>R24+H25/EIT_SpCk_TotalsByRelSite!$D$20</f>
        <v>0</v>
      </c>
    </row>
    <row r="26" spans="1:18">
      <c r="A26" s="10">
        <v>45744</v>
      </c>
      <c r="B26">
        <v>1</v>
      </c>
      <c r="L26" s="10">
        <f t="shared" si="1"/>
        <v>45744</v>
      </c>
      <c r="M26">
        <f>M25+B26/EIT_SpCk_TotalsByRelSite!$D$20</f>
        <v>2.0056157240272762E-3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Q25+F26/EIT_SpCk_TotalsByRelSite!$D$20</f>
        <v>0</v>
      </c>
      <c r="R26">
        <f>R25+H26/EIT_SpCk_TotalsByRelSite!$D$20</f>
        <v>0</v>
      </c>
    </row>
    <row r="27" spans="1:18">
      <c r="A27" s="10">
        <v>45745</v>
      </c>
      <c r="B27">
        <v>4</v>
      </c>
      <c r="D27">
        <v>1</v>
      </c>
      <c r="L27" s="10">
        <f t="shared" si="1"/>
        <v>45745</v>
      </c>
      <c r="M27">
        <f>M26+B27/EIT_SpCk_TotalsByRelSite!$D$20</f>
        <v>2.4067388688327313E-3</v>
      </c>
      <c r="N27">
        <f>N26+C27/EIT_SpCk_TotalsByRelSite!$D$20</f>
        <v>0</v>
      </c>
      <c r="O27">
        <f>O26+D27/EIT_SpCk_TotalsByRelSite!$D$20</f>
        <v>1.0028078620136381E-4</v>
      </c>
      <c r="P27">
        <f>P26+E27/EIT_SpCk_TotalsByRelSite!$D$20</f>
        <v>0</v>
      </c>
      <c r="Q27">
        <f>Q26+F27/EIT_SpCk_TotalsByRelSite!$D$20</f>
        <v>0</v>
      </c>
      <c r="R27">
        <f>R26+H27/EIT_SpCk_TotalsByRelSite!$D$20</f>
        <v>0</v>
      </c>
    </row>
    <row r="28" spans="1:18">
      <c r="A28" s="10">
        <v>45746</v>
      </c>
      <c r="B28">
        <v>5</v>
      </c>
      <c r="D28">
        <v>1</v>
      </c>
      <c r="L28" s="10">
        <f t="shared" si="1"/>
        <v>45746</v>
      </c>
      <c r="M28">
        <f>M27+B28/EIT_SpCk_TotalsByRelSite!$D$20</f>
        <v>2.9081427998395503E-3</v>
      </c>
      <c r="N28">
        <f>N27+C28/EIT_SpCk_TotalsByRelSite!$D$20</f>
        <v>0</v>
      </c>
      <c r="O28">
        <f>O27+D28/EIT_SpCk_TotalsByRelSite!$D$20</f>
        <v>2.0056157240272763E-4</v>
      </c>
      <c r="P28">
        <f>P27+E28/EIT_SpCk_TotalsByRelSite!$D$20</f>
        <v>0</v>
      </c>
      <c r="Q28">
        <f>Q27+F28/EIT_SpCk_TotalsByRelSite!$D$20</f>
        <v>0</v>
      </c>
      <c r="R28">
        <f>R27+H28/EIT_SpCk_TotalsByRelSite!$D$20</f>
        <v>0</v>
      </c>
    </row>
    <row r="29" spans="1:18">
      <c r="A29" s="10">
        <v>45747</v>
      </c>
      <c r="B29">
        <v>1</v>
      </c>
      <c r="D29">
        <v>5</v>
      </c>
      <c r="L29" s="10">
        <f t="shared" si="1"/>
        <v>45747</v>
      </c>
      <c r="M29">
        <f>M28+B29/EIT_SpCk_TotalsByRelSite!$D$20</f>
        <v>3.0084235860409142E-3</v>
      </c>
      <c r="N29">
        <f>N28+C29/EIT_SpCk_TotalsByRelSite!$D$20</f>
        <v>0</v>
      </c>
      <c r="O29">
        <f>O28+D29/EIT_SpCk_TotalsByRelSite!$D$20</f>
        <v>7.0196550340954683E-4</v>
      </c>
      <c r="P29">
        <f>P28+E29/EIT_SpCk_TotalsByRelSite!$D$20</f>
        <v>0</v>
      </c>
      <c r="Q29">
        <f>Q28+F29/EIT_SpCk_TotalsByRelSite!$D$20</f>
        <v>0</v>
      </c>
      <c r="R29">
        <f>R28+H29/EIT_SpCk_TotalsByRelSite!$D$20</f>
        <v>0</v>
      </c>
    </row>
    <row r="30" spans="1:18">
      <c r="A30" s="10">
        <v>45747</v>
      </c>
      <c r="L30" s="10">
        <f t="shared" si="1"/>
        <v>45747</v>
      </c>
      <c r="M30">
        <f>M29+B30/EIT_SpCk_TotalsByRelSite!$D$20</f>
        <v>3.0084235860409142E-3</v>
      </c>
      <c r="N30">
        <f>N29+C30/EIT_SpCk_TotalsByRelSite!$D$20</f>
        <v>0</v>
      </c>
      <c r="O30">
        <f>O29+D30/EIT_SpCk_TotalsByRelSite!$D$20</f>
        <v>7.0196550340954683E-4</v>
      </c>
      <c r="P30">
        <f>P29+E30/EIT_SpCk_TotalsByRelSite!$D$20</f>
        <v>0</v>
      </c>
      <c r="Q30">
        <f>Q29+F30/EIT_SpCk_TotalsByRelSite!$D$20</f>
        <v>0</v>
      </c>
      <c r="R30">
        <f>R29+H30/EIT_SpCk_TotalsByRelSite!$D$20</f>
        <v>0</v>
      </c>
    </row>
    <row r="31" spans="1:18">
      <c r="A31" s="10">
        <v>45748</v>
      </c>
      <c r="B31">
        <v>1</v>
      </c>
      <c r="D31">
        <v>2</v>
      </c>
      <c r="L31" s="10">
        <f t="shared" si="1"/>
        <v>45748</v>
      </c>
      <c r="M31">
        <f>M30+B31/EIT_SpCk_TotalsByRelSite!$D$20</f>
        <v>3.1087043722422781E-3</v>
      </c>
      <c r="N31">
        <f>N30+C31/EIT_SpCk_TotalsByRelSite!$D$20</f>
        <v>0</v>
      </c>
      <c r="O31">
        <f>O30+D31/EIT_SpCk_TotalsByRelSite!$D$20</f>
        <v>9.025270758122744E-4</v>
      </c>
      <c r="P31">
        <f>P30+E31/EIT_SpCk_TotalsByRelSite!$D$20</f>
        <v>0</v>
      </c>
      <c r="Q31">
        <f>Q30+F31/EIT_SpCk_TotalsByRelSite!$D$20</f>
        <v>0</v>
      </c>
      <c r="R31">
        <f>R30+H31/EIT_SpCk_TotalsByRelSite!$D$20</f>
        <v>0</v>
      </c>
    </row>
    <row r="32" spans="1:18">
      <c r="A32" s="10">
        <v>45749</v>
      </c>
      <c r="B32">
        <v>2</v>
      </c>
      <c r="D32">
        <v>6</v>
      </c>
      <c r="L32" s="10">
        <f t="shared" si="1"/>
        <v>45749</v>
      </c>
      <c r="M32">
        <f>M31+B32/EIT_SpCk_TotalsByRelSite!$D$20</f>
        <v>3.3092659446450059E-3</v>
      </c>
      <c r="N32">
        <f>N31+C32/EIT_SpCk_TotalsByRelSite!$D$20</f>
        <v>0</v>
      </c>
      <c r="O32">
        <f>O31+D32/EIT_SpCk_TotalsByRelSite!$D$20</f>
        <v>1.5042117930204573E-3</v>
      </c>
      <c r="P32">
        <f>P31+E32/EIT_SpCk_TotalsByRelSite!$D$20</f>
        <v>0</v>
      </c>
      <c r="Q32">
        <f>Q31+F32/EIT_SpCk_TotalsByRelSite!$D$20</f>
        <v>0</v>
      </c>
      <c r="R32">
        <f>R31+H32/EIT_SpCk_TotalsByRelSite!$D$20</f>
        <v>0</v>
      </c>
    </row>
    <row r="33" spans="1:18">
      <c r="A33" s="10">
        <v>45750</v>
      </c>
      <c r="B33">
        <v>3</v>
      </c>
      <c r="D33">
        <v>7</v>
      </c>
      <c r="L33" s="10">
        <f t="shared" si="1"/>
        <v>45750</v>
      </c>
      <c r="M33">
        <f>M32+B33/EIT_SpCk_TotalsByRelSite!$D$20</f>
        <v>3.6101083032490976E-3</v>
      </c>
      <c r="N33">
        <f>N32+C33/EIT_SpCk_TotalsByRelSite!$D$20</f>
        <v>0</v>
      </c>
      <c r="O33">
        <f>O32+D33/EIT_SpCk_TotalsByRelSite!$D$20</f>
        <v>2.2061772964300039E-3</v>
      </c>
      <c r="P33">
        <f>P32+E33/EIT_SpCk_TotalsByRelSite!$D$20</f>
        <v>0</v>
      </c>
      <c r="Q33">
        <f>Q32+F33/EIT_SpCk_TotalsByRelSite!$D$20</f>
        <v>0</v>
      </c>
      <c r="R33">
        <f>R32+H33/EIT_SpCk_TotalsByRelSite!$D$20</f>
        <v>0</v>
      </c>
    </row>
    <row r="34" spans="1:18">
      <c r="A34" s="10">
        <v>45751</v>
      </c>
      <c r="B34">
        <v>1</v>
      </c>
      <c r="D34">
        <v>6</v>
      </c>
      <c r="L34" s="10">
        <f t="shared" si="1"/>
        <v>45751</v>
      </c>
      <c r="M34">
        <f>M33+B34/EIT_SpCk_TotalsByRelSite!$D$20</f>
        <v>3.7103890894504615E-3</v>
      </c>
      <c r="N34">
        <f>N33+C34/EIT_SpCk_TotalsByRelSite!$D$20</f>
        <v>0</v>
      </c>
      <c r="O34">
        <f>O33+D34/EIT_SpCk_TotalsByRelSite!$D$20</f>
        <v>2.8078620136381869E-3</v>
      </c>
      <c r="P34">
        <f>P33+E34/EIT_SpCk_TotalsByRelSite!$D$20</f>
        <v>0</v>
      </c>
      <c r="Q34">
        <f>Q33+F34/EIT_SpCk_TotalsByRelSite!$D$20</f>
        <v>0</v>
      </c>
      <c r="R34">
        <f>R33+H34/EIT_SpCk_TotalsByRelSite!$D$20</f>
        <v>0</v>
      </c>
    </row>
    <row r="35" spans="1:18">
      <c r="A35" s="10">
        <v>45752</v>
      </c>
      <c r="B35">
        <v>8</v>
      </c>
      <c r="D35">
        <v>3</v>
      </c>
      <c r="E35">
        <v>1</v>
      </c>
      <c r="L35" s="10">
        <f t="shared" si="1"/>
        <v>45752</v>
      </c>
      <c r="M35">
        <f>M34+B35/EIT_SpCk_TotalsByRelSite!$D$20</f>
        <v>4.5126353790613718E-3</v>
      </c>
      <c r="N35">
        <f>N34+C35/EIT_SpCk_TotalsByRelSite!$D$20</f>
        <v>0</v>
      </c>
      <c r="O35">
        <f>O34+D35/EIT_SpCk_TotalsByRelSite!$D$20</f>
        <v>3.1087043722422781E-3</v>
      </c>
      <c r="P35">
        <f>P34+E35/EIT_SpCk_TotalsByRelSite!$D$20</f>
        <v>1.0028078620136381E-4</v>
      </c>
      <c r="Q35">
        <f>Q34+F35/EIT_SpCk_TotalsByRelSite!$D$20</f>
        <v>0</v>
      </c>
      <c r="R35">
        <f>R34+H35/EIT_SpCk_TotalsByRelSite!$D$20</f>
        <v>0</v>
      </c>
    </row>
    <row r="36" spans="1:18">
      <c r="A36" s="10">
        <v>45753</v>
      </c>
      <c r="B36">
        <v>13</v>
      </c>
      <c r="D36">
        <v>4</v>
      </c>
      <c r="L36" s="10">
        <f t="shared" si="1"/>
        <v>45753</v>
      </c>
      <c r="M36">
        <f>M35+B36/EIT_SpCk_TotalsByRelSite!$D$20</f>
        <v>5.8162855996791015E-3</v>
      </c>
      <c r="N36">
        <f>N35+C36/EIT_SpCk_TotalsByRelSite!$D$20</f>
        <v>0</v>
      </c>
      <c r="O36">
        <f>O35+D36/EIT_SpCk_TotalsByRelSite!$D$20</f>
        <v>3.5098275170477333E-3</v>
      </c>
      <c r="P36">
        <f>P35+E36/EIT_SpCk_TotalsByRelSite!$D$20</f>
        <v>1.0028078620136381E-4</v>
      </c>
      <c r="Q36">
        <f>Q35+F36/EIT_SpCk_TotalsByRelSite!$D$20</f>
        <v>0</v>
      </c>
      <c r="R36">
        <f>R35+H36/EIT_SpCk_TotalsByRelSite!$D$20</f>
        <v>0</v>
      </c>
    </row>
    <row r="37" spans="1:18">
      <c r="A37" s="10">
        <v>45754</v>
      </c>
      <c r="B37">
        <v>2</v>
      </c>
      <c r="D37">
        <v>1</v>
      </c>
      <c r="L37" s="10">
        <f t="shared" si="1"/>
        <v>45754</v>
      </c>
      <c r="M37">
        <f>M36+B37/EIT_SpCk_TotalsByRelSite!$D$20</f>
        <v>6.0168471720818293E-3</v>
      </c>
      <c r="N37">
        <f>N36+C37/EIT_SpCk_TotalsByRelSite!$D$20</f>
        <v>0</v>
      </c>
      <c r="O37">
        <f>O36+D37/EIT_SpCk_TotalsByRelSite!$D$20</f>
        <v>3.6101083032490972E-3</v>
      </c>
      <c r="P37">
        <f>P36+E37/EIT_SpCk_TotalsByRelSite!$D$20</f>
        <v>1.0028078620136381E-4</v>
      </c>
      <c r="Q37">
        <f>Q36+F37/EIT_SpCk_TotalsByRelSite!$D$20</f>
        <v>0</v>
      </c>
      <c r="R37">
        <f>R36+H37/EIT_SpCk_TotalsByRelSite!$D$20</f>
        <v>0</v>
      </c>
    </row>
    <row r="38" spans="1:18">
      <c r="A38" s="10">
        <v>45755</v>
      </c>
      <c r="B38">
        <v>2</v>
      </c>
      <c r="D38">
        <v>8</v>
      </c>
      <c r="E38">
        <v>1</v>
      </c>
      <c r="L38" s="10">
        <f t="shared" si="1"/>
        <v>45755</v>
      </c>
      <c r="M38">
        <f>M37+B38/EIT_SpCk_TotalsByRelSite!$D$20</f>
        <v>6.2174087444845571E-3</v>
      </c>
      <c r="N38">
        <f>N37+C38/EIT_SpCk_TotalsByRelSite!$D$20</f>
        <v>0</v>
      </c>
      <c r="O38">
        <f>O37+D38/EIT_SpCk_TotalsByRelSite!$D$20</f>
        <v>4.4123545928600079E-3</v>
      </c>
      <c r="P38">
        <f>P37+E38/EIT_SpCk_TotalsByRelSite!$D$20</f>
        <v>2.0056157240272763E-4</v>
      </c>
      <c r="Q38">
        <f>Q37+F38/EIT_SpCk_TotalsByRelSite!$D$20</f>
        <v>0</v>
      </c>
      <c r="R38">
        <f>R37+H38/EIT_SpCk_TotalsByRelSite!$D$20</f>
        <v>0</v>
      </c>
    </row>
    <row r="39" spans="1:18">
      <c r="A39" s="10">
        <v>45756</v>
      </c>
      <c r="D39">
        <v>11</v>
      </c>
      <c r="E39">
        <v>2</v>
      </c>
      <c r="F39">
        <v>1</v>
      </c>
      <c r="L39" s="10">
        <f t="shared" si="1"/>
        <v>45756</v>
      </c>
      <c r="M39">
        <f>M38+B39/EIT_SpCk_TotalsByRelSite!$D$20</f>
        <v>6.2174087444845571E-3</v>
      </c>
      <c r="N39">
        <f>N38+C39/EIT_SpCk_TotalsByRelSite!$D$20</f>
        <v>0</v>
      </c>
      <c r="O39">
        <f>O38+D39/EIT_SpCk_TotalsByRelSite!$D$20</f>
        <v>5.5154432410750099E-3</v>
      </c>
      <c r="P39">
        <f>P38+E39/EIT_SpCk_TotalsByRelSite!$D$20</f>
        <v>4.0112314480545525E-4</v>
      </c>
      <c r="Q39">
        <f>Q38+F39/EIT_SpCk_TotalsByRelSite!$D$20</f>
        <v>1.0028078620136381E-4</v>
      </c>
      <c r="R39">
        <f>R38+H39/EIT_SpCk_TotalsByRelSite!$D$20</f>
        <v>0</v>
      </c>
    </row>
    <row r="40" spans="1:18">
      <c r="A40" s="10">
        <v>45757</v>
      </c>
      <c r="B40">
        <v>1</v>
      </c>
      <c r="D40">
        <v>5</v>
      </c>
      <c r="G40">
        <v>1</v>
      </c>
      <c r="L40" s="10">
        <f t="shared" si="1"/>
        <v>45757</v>
      </c>
      <c r="M40">
        <f>M39+B40/EIT_SpCk_TotalsByRelSite!$D$20</f>
        <v>6.317689530685921E-3</v>
      </c>
      <c r="N40">
        <f>N39+C40/EIT_SpCk_TotalsByRelSite!$D$20</f>
        <v>0</v>
      </c>
      <c r="O40">
        <f>O39+D40/EIT_SpCk_TotalsByRelSite!$D$20</f>
        <v>6.0168471720818293E-3</v>
      </c>
      <c r="P40">
        <f>P39+E40/EIT_SpCk_TotalsByRelSite!$D$20</f>
        <v>4.0112314480545525E-4</v>
      </c>
      <c r="Q40">
        <f>Q39+F40/EIT_SpCk_TotalsByRelSite!$D$20</f>
        <v>1.0028078620136381E-4</v>
      </c>
      <c r="R40">
        <f>R39+H40/EIT_SpCk_TotalsByRelSite!$D$20</f>
        <v>0</v>
      </c>
    </row>
    <row r="41" spans="1:18">
      <c r="A41" s="10">
        <v>45758</v>
      </c>
      <c r="B41">
        <v>1</v>
      </c>
      <c r="D41">
        <v>2</v>
      </c>
      <c r="E41">
        <v>2</v>
      </c>
      <c r="L41" s="10">
        <f t="shared" si="1"/>
        <v>45758</v>
      </c>
      <c r="M41">
        <f>M40+B41/EIT_SpCk_TotalsByRelSite!$D$20</f>
        <v>6.4179703168872849E-3</v>
      </c>
      <c r="N41">
        <f>N40+C41/EIT_SpCk_TotalsByRelSite!$D$20</f>
        <v>0</v>
      </c>
      <c r="O41">
        <f>O40+D41/EIT_SpCk_TotalsByRelSite!$D$20</f>
        <v>6.2174087444845571E-3</v>
      </c>
      <c r="P41">
        <f>P40+E41/EIT_SpCk_TotalsByRelSite!$D$20</f>
        <v>6.0168471720818293E-4</v>
      </c>
      <c r="Q41">
        <f>Q40+F41/EIT_SpCk_TotalsByRelSite!$D$20</f>
        <v>1.0028078620136381E-4</v>
      </c>
      <c r="R41">
        <f>R40+H41/EIT_SpCk_TotalsByRelSite!$D$20</f>
        <v>0</v>
      </c>
    </row>
    <row r="42" spans="1:18">
      <c r="A42" s="10">
        <v>45759</v>
      </c>
      <c r="B42">
        <v>2</v>
      </c>
      <c r="D42">
        <v>6</v>
      </c>
      <c r="F42">
        <v>1</v>
      </c>
      <c r="L42" s="10">
        <f t="shared" si="1"/>
        <v>45759</v>
      </c>
      <c r="M42">
        <f>M41+B42/EIT_SpCk_TotalsByRelSite!$D$20</f>
        <v>6.6185318892900127E-3</v>
      </c>
      <c r="N42">
        <f>N41+C42/EIT_SpCk_TotalsByRelSite!$D$20</f>
        <v>0</v>
      </c>
      <c r="O42">
        <f>O41+D42/EIT_SpCk_TotalsByRelSite!$D$20</f>
        <v>6.8190934616927396E-3</v>
      </c>
      <c r="P42">
        <f>P41+E42/EIT_SpCk_TotalsByRelSite!$D$20</f>
        <v>6.0168471720818293E-4</v>
      </c>
      <c r="Q42">
        <f>Q41+F42/EIT_SpCk_TotalsByRelSite!$D$20</f>
        <v>2.0056157240272763E-4</v>
      </c>
      <c r="R42">
        <f>R41+H42/EIT_SpCk_TotalsByRelSite!$D$20</f>
        <v>0</v>
      </c>
    </row>
    <row r="43" spans="1:18">
      <c r="A43" s="10">
        <v>45760</v>
      </c>
      <c r="E43">
        <v>1</v>
      </c>
      <c r="F43">
        <v>1</v>
      </c>
      <c r="G43">
        <v>1</v>
      </c>
      <c r="L43" s="10">
        <f t="shared" si="1"/>
        <v>45760</v>
      </c>
      <c r="M43">
        <f>M42+B43/EIT_SpCk_TotalsByRelSite!$D$20</f>
        <v>6.6185318892900127E-3</v>
      </c>
      <c r="N43">
        <f>N42+C43/EIT_SpCk_TotalsByRelSite!$D$20</f>
        <v>0</v>
      </c>
      <c r="O43">
        <f>O42+D43/EIT_SpCk_TotalsByRelSite!$D$20</f>
        <v>6.8190934616927396E-3</v>
      </c>
      <c r="P43">
        <f>P42+E43/EIT_SpCk_TotalsByRelSite!$D$20</f>
        <v>7.0196550340954672E-4</v>
      </c>
      <c r="Q43">
        <f>Q42+F43/EIT_SpCk_TotalsByRelSite!$D$20</f>
        <v>3.0084235860409147E-4</v>
      </c>
      <c r="R43">
        <f>R42+H43/EIT_SpCk_TotalsByRelSite!$D$20</f>
        <v>0</v>
      </c>
    </row>
    <row r="44" spans="1:18">
      <c r="A44" s="10">
        <v>45761</v>
      </c>
      <c r="E44">
        <v>1</v>
      </c>
      <c r="G44">
        <v>1</v>
      </c>
      <c r="L44" s="10">
        <f t="shared" si="1"/>
        <v>45761</v>
      </c>
      <c r="M44">
        <f>M43+B44/EIT_SpCk_TotalsByRelSite!$D$20</f>
        <v>6.6185318892900127E-3</v>
      </c>
      <c r="N44">
        <f>N43+C44/EIT_SpCk_TotalsByRelSite!$D$20</f>
        <v>0</v>
      </c>
      <c r="O44">
        <f>O43+D44/EIT_SpCk_TotalsByRelSite!$D$20</f>
        <v>6.8190934616927396E-3</v>
      </c>
      <c r="P44">
        <f>P43+E44/EIT_SpCk_TotalsByRelSite!$D$20</f>
        <v>8.0224628961091051E-4</v>
      </c>
      <c r="Q44">
        <f>Q43+F44/EIT_SpCk_TotalsByRelSite!$D$20</f>
        <v>3.0084235860409147E-4</v>
      </c>
      <c r="R44">
        <f>R43+H44/EIT_SpCk_TotalsByRelSite!$D$20</f>
        <v>0</v>
      </c>
    </row>
    <row r="45" spans="1:18">
      <c r="A45" s="10">
        <v>45762</v>
      </c>
      <c r="C45">
        <v>1</v>
      </c>
      <c r="D45">
        <v>3</v>
      </c>
      <c r="F45">
        <v>1</v>
      </c>
      <c r="L45" s="10">
        <f t="shared" si="1"/>
        <v>45762</v>
      </c>
      <c r="M45">
        <f>M44+B45/EIT_SpCk_TotalsByRelSite!$D$20</f>
        <v>6.6185318892900127E-3</v>
      </c>
      <c r="N45">
        <f>N44+C45/EIT_SpCk_TotalsByRelSite!$D$20</f>
        <v>1.0028078620136381E-4</v>
      </c>
      <c r="O45">
        <f>O44+D45/EIT_SpCk_TotalsByRelSite!$D$20</f>
        <v>7.1199358202968313E-3</v>
      </c>
      <c r="P45">
        <f>P44+E45/EIT_SpCk_TotalsByRelSite!$D$20</f>
        <v>8.0224628961091051E-4</v>
      </c>
      <c r="Q45">
        <f>Q44+F45/EIT_SpCk_TotalsByRelSite!$D$20</f>
        <v>4.0112314480545525E-4</v>
      </c>
      <c r="R45">
        <f>R44+H45/EIT_SpCk_TotalsByRelSite!$D$20</f>
        <v>0</v>
      </c>
    </row>
    <row r="46" spans="1:18">
      <c r="A46" s="10">
        <v>45763</v>
      </c>
      <c r="B46">
        <v>1</v>
      </c>
      <c r="C46">
        <v>1</v>
      </c>
      <c r="D46">
        <v>3</v>
      </c>
      <c r="H46">
        <v>1</v>
      </c>
      <c r="L46" s="10">
        <f t="shared" si="1"/>
        <v>45763</v>
      </c>
      <c r="M46">
        <f>M45+B46/EIT_SpCk_TotalsByRelSite!$D$20</f>
        <v>6.7188126754913766E-3</v>
      </c>
      <c r="N46">
        <f>N45+C46/EIT_SpCk_TotalsByRelSite!$D$20</f>
        <v>2.0056157240272763E-4</v>
      </c>
      <c r="O46">
        <f>O45+D46/EIT_SpCk_TotalsByRelSite!$D$20</f>
        <v>7.420778178900923E-3</v>
      </c>
      <c r="P46">
        <f>P45+E46/EIT_SpCk_TotalsByRelSite!$D$20</f>
        <v>8.0224628961091051E-4</v>
      </c>
      <c r="Q46">
        <f>Q45+F46/EIT_SpCk_TotalsByRelSite!$D$20</f>
        <v>4.0112314480545525E-4</v>
      </c>
      <c r="R46">
        <f>R45+H46/EIT_SpCk_TotalsByRelSite!$D$20</f>
        <v>1.0028078620136381E-4</v>
      </c>
    </row>
    <row r="47" spans="1:18">
      <c r="A47" s="10">
        <v>45764</v>
      </c>
      <c r="D47">
        <v>1</v>
      </c>
      <c r="E47">
        <v>4</v>
      </c>
      <c r="G47">
        <v>2</v>
      </c>
      <c r="L47" s="10">
        <f t="shared" si="1"/>
        <v>45764</v>
      </c>
      <c r="M47">
        <f>M46+B47/EIT_SpCk_TotalsByRelSite!$D$20</f>
        <v>6.7188126754913766E-3</v>
      </c>
      <c r="N47">
        <f>N46+C47/EIT_SpCk_TotalsByRelSite!$D$20</f>
        <v>2.0056157240272763E-4</v>
      </c>
      <c r="O47">
        <f>O46+D47/EIT_SpCk_TotalsByRelSite!$D$20</f>
        <v>7.5210589651022869E-3</v>
      </c>
      <c r="P47">
        <f>P46+E47/EIT_SpCk_TotalsByRelSite!$D$20</f>
        <v>1.2033694344163659E-3</v>
      </c>
      <c r="Q47">
        <f>Q46+F47/EIT_SpCk_TotalsByRelSite!$D$20</f>
        <v>4.0112314480545525E-4</v>
      </c>
      <c r="R47">
        <f>R46+H47/EIT_SpCk_TotalsByRelSite!$D$20</f>
        <v>1.0028078620136381E-4</v>
      </c>
    </row>
    <row r="48" spans="1:18">
      <c r="A48" s="10">
        <v>45765</v>
      </c>
      <c r="C48">
        <v>2</v>
      </c>
      <c r="D48">
        <v>3</v>
      </c>
      <c r="E48">
        <v>1</v>
      </c>
      <c r="L48" s="10">
        <f t="shared" si="1"/>
        <v>45765</v>
      </c>
      <c r="M48">
        <f>M47+B48/EIT_SpCk_TotalsByRelSite!$D$20</f>
        <v>6.7188126754913766E-3</v>
      </c>
      <c r="N48">
        <f>N47+C48/EIT_SpCk_TotalsByRelSite!$D$20</f>
        <v>4.0112314480545525E-4</v>
      </c>
      <c r="O48">
        <f>O47+D48/EIT_SpCk_TotalsByRelSite!$D$20</f>
        <v>7.8219013237063786E-3</v>
      </c>
      <c r="P48">
        <f>P47+E48/EIT_SpCk_TotalsByRelSite!$D$20</f>
        <v>1.3036502206177298E-3</v>
      </c>
      <c r="Q48">
        <f>Q47+F48/EIT_SpCk_TotalsByRelSite!$D$20</f>
        <v>4.0112314480545525E-4</v>
      </c>
      <c r="R48">
        <f>R47+H48/EIT_SpCk_TotalsByRelSite!$D$20</f>
        <v>1.0028078620136381E-4</v>
      </c>
    </row>
    <row r="49" spans="1:18">
      <c r="A49" s="10">
        <v>45766</v>
      </c>
      <c r="C49">
        <v>1</v>
      </c>
      <c r="D49">
        <v>2</v>
      </c>
      <c r="E49">
        <v>1</v>
      </c>
      <c r="L49" s="10">
        <f t="shared" si="1"/>
        <v>45766</v>
      </c>
      <c r="M49">
        <f>M48+B49/EIT_SpCk_TotalsByRelSite!$D$20</f>
        <v>6.7188126754913766E-3</v>
      </c>
      <c r="N49">
        <f>N48+C49/EIT_SpCk_TotalsByRelSite!$D$20</f>
        <v>5.0140393100681904E-4</v>
      </c>
      <c r="O49">
        <f>O48+D49/EIT_SpCk_TotalsByRelSite!$D$20</f>
        <v>8.0224628961091064E-3</v>
      </c>
      <c r="P49">
        <f>P48+E49/EIT_SpCk_TotalsByRelSite!$D$20</f>
        <v>1.4039310068190937E-3</v>
      </c>
      <c r="Q49">
        <f>Q48+F49/EIT_SpCk_TotalsByRelSite!$D$20</f>
        <v>4.0112314480545525E-4</v>
      </c>
      <c r="R49">
        <f>R48+H49/EIT_SpCk_TotalsByRelSite!$D$20</f>
        <v>1.0028078620136381E-4</v>
      </c>
    </row>
    <row r="50" spans="1:18">
      <c r="A50" s="10">
        <v>45766</v>
      </c>
      <c r="L50" s="10">
        <f t="shared" si="1"/>
        <v>45766</v>
      </c>
      <c r="M50">
        <f>M49+B50/EIT_SpCk_TotalsByRelSite!$D$20</f>
        <v>6.7188126754913766E-3</v>
      </c>
      <c r="N50">
        <f>N49+C50/EIT_SpCk_TotalsByRelSite!$D$20</f>
        <v>5.0140393100681904E-4</v>
      </c>
      <c r="O50">
        <f>O49+D50/EIT_SpCk_TotalsByRelSite!$D$20</f>
        <v>8.0224628961091064E-3</v>
      </c>
      <c r="P50">
        <f>P49+E50/EIT_SpCk_TotalsByRelSite!$D$20</f>
        <v>1.4039310068190937E-3</v>
      </c>
      <c r="Q50">
        <f>Q49+F50/EIT_SpCk_TotalsByRelSite!$D$20</f>
        <v>4.0112314480545525E-4</v>
      </c>
      <c r="R50">
        <f>R49+H50/EIT_SpCk_TotalsByRelSite!$D$20</f>
        <v>1.0028078620136381E-4</v>
      </c>
    </row>
    <row r="51" spans="1:18">
      <c r="A51" s="10">
        <v>45767</v>
      </c>
      <c r="D51">
        <v>6</v>
      </c>
      <c r="E51">
        <v>2</v>
      </c>
      <c r="F51">
        <v>1</v>
      </c>
      <c r="G51">
        <v>1</v>
      </c>
      <c r="L51" s="10">
        <f t="shared" si="1"/>
        <v>45767</v>
      </c>
      <c r="M51">
        <f>M50+B51/EIT_SpCk_TotalsByRelSite!$D$20</f>
        <v>6.7188126754913766E-3</v>
      </c>
      <c r="N51">
        <f>N50+C51/EIT_SpCk_TotalsByRelSite!$D$20</f>
        <v>5.0140393100681904E-4</v>
      </c>
      <c r="O51">
        <f>O50+D51/EIT_SpCk_TotalsByRelSite!$D$20</f>
        <v>8.6241476133172897E-3</v>
      </c>
      <c r="P51">
        <f>P50+E51/EIT_SpCk_TotalsByRelSite!$D$20</f>
        <v>1.6044925792218212E-3</v>
      </c>
      <c r="Q51">
        <f>Q50+F51/EIT_SpCk_TotalsByRelSite!$D$20</f>
        <v>5.0140393100681904E-4</v>
      </c>
      <c r="R51">
        <f>R50+H51/EIT_SpCk_TotalsByRelSite!$D$20</f>
        <v>1.0028078620136381E-4</v>
      </c>
    </row>
    <row r="52" spans="1:18">
      <c r="A52" s="10">
        <v>45767</v>
      </c>
      <c r="L52" s="10">
        <f t="shared" si="1"/>
        <v>45767</v>
      </c>
      <c r="M52">
        <f>M51+B52/EIT_SpCk_TotalsByRelSite!$D$20</f>
        <v>6.7188126754913766E-3</v>
      </c>
      <c r="N52">
        <f>N51+C52/EIT_SpCk_TotalsByRelSite!$D$20</f>
        <v>5.0140393100681904E-4</v>
      </c>
      <c r="O52">
        <f>O51+D52/EIT_SpCk_TotalsByRelSite!$D$20</f>
        <v>8.6241476133172897E-3</v>
      </c>
      <c r="P52">
        <f>P51+E52/EIT_SpCk_TotalsByRelSite!$D$20</f>
        <v>1.6044925792218212E-3</v>
      </c>
      <c r="Q52">
        <f>Q51+F52/EIT_SpCk_TotalsByRelSite!$D$20</f>
        <v>5.0140393100681904E-4</v>
      </c>
      <c r="R52">
        <f>R51+H52/EIT_SpCk_TotalsByRelSite!$D$20</f>
        <v>1.0028078620136381E-4</v>
      </c>
    </row>
    <row r="53" spans="1:18">
      <c r="A53" s="10">
        <v>45768</v>
      </c>
      <c r="B53">
        <v>2</v>
      </c>
      <c r="C53">
        <v>1</v>
      </c>
      <c r="D53">
        <v>7</v>
      </c>
      <c r="E53">
        <v>3</v>
      </c>
      <c r="F53">
        <v>1</v>
      </c>
      <c r="G53">
        <v>3</v>
      </c>
      <c r="L53" s="10">
        <f t="shared" si="1"/>
        <v>45768</v>
      </c>
      <c r="M53">
        <f>M52+B53/EIT_SpCk_TotalsByRelSite!$D$20</f>
        <v>6.9193742478941044E-3</v>
      </c>
      <c r="N53">
        <f>N52+C53/EIT_SpCk_TotalsByRelSite!$D$20</f>
        <v>6.0168471720818283E-4</v>
      </c>
      <c r="O53">
        <f>O52+D53/EIT_SpCk_TotalsByRelSite!$D$20</f>
        <v>9.326113116726837E-3</v>
      </c>
      <c r="P53">
        <f>P52+E53/EIT_SpCk_TotalsByRelSite!$D$20</f>
        <v>1.9053349378259127E-3</v>
      </c>
      <c r="Q53">
        <f>Q52+F53/EIT_SpCk_TotalsByRelSite!$D$20</f>
        <v>6.0168471720818283E-4</v>
      </c>
      <c r="R53">
        <f>R52+H53/EIT_SpCk_TotalsByRelSite!$D$20</f>
        <v>1.0028078620136381E-4</v>
      </c>
    </row>
    <row r="54" spans="1:18">
      <c r="A54" s="10">
        <v>45769</v>
      </c>
      <c r="D54">
        <v>1</v>
      </c>
      <c r="E54">
        <v>2</v>
      </c>
      <c r="L54" s="10">
        <f t="shared" si="1"/>
        <v>45769</v>
      </c>
      <c r="M54">
        <f>M53+B54/EIT_SpCk_TotalsByRelSite!$D$20</f>
        <v>6.9193742478941044E-3</v>
      </c>
      <c r="N54">
        <f>N53+C54/EIT_SpCk_TotalsByRelSite!$D$20</f>
        <v>6.0168471720818283E-4</v>
      </c>
      <c r="O54">
        <f>O53+D54/EIT_SpCk_TotalsByRelSite!$D$20</f>
        <v>9.4263939029282009E-3</v>
      </c>
      <c r="P54">
        <f>P53+E54/EIT_SpCk_TotalsByRelSite!$D$20</f>
        <v>2.1058965102286405E-3</v>
      </c>
      <c r="Q54">
        <f>Q53+F54/EIT_SpCk_TotalsByRelSite!$D$20</f>
        <v>6.0168471720818283E-4</v>
      </c>
      <c r="R54">
        <f>R53+H54/EIT_SpCk_TotalsByRelSite!$D$20</f>
        <v>1.0028078620136381E-4</v>
      </c>
    </row>
    <row r="55" spans="1:18">
      <c r="A55" s="10">
        <v>45770</v>
      </c>
      <c r="C55">
        <v>1</v>
      </c>
      <c r="D55">
        <v>4</v>
      </c>
      <c r="F55">
        <v>1</v>
      </c>
      <c r="G55">
        <v>1</v>
      </c>
      <c r="L55" s="10">
        <f t="shared" si="1"/>
        <v>45770</v>
      </c>
      <c r="M55">
        <f>M54+B55/EIT_SpCk_TotalsByRelSite!$D$20</f>
        <v>6.9193742478941044E-3</v>
      </c>
      <c r="N55">
        <f>N54+C55/EIT_SpCk_TotalsByRelSite!$D$20</f>
        <v>7.0196550340954661E-4</v>
      </c>
      <c r="O55">
        <f>O54+D55/EIT_SpCk_TotalsByRelSite!$D$20</f>
        <v>9.8275170477336565E-3</v>
      </c>
      <c r="P55">
        <f>P54+E55/EIT_SpCk_TotalsByRelSite!$D$20</f>
        <v>2.1058965102286405E-3</v>
      </c>
      <c r="Q55">
        <f>Q54+F55/EIT_SpCk_TotalsByRelSite!$D$20</f>
        <v>7.0196550340954661E-4</v>
      </c>
      <c r="R55">
        <f>R54+H55/EIT_SpCk_TotalsByRelSite!$D$20</f>
        <v>1.0028078620136381E-4</v>
      </c>
    </row>
    <row r="56" spans="1:18">
      <c r="A56" s="10">
        <v>45770</v>
      </c>
      <c r="L56" s="10">
        <f t="shared" ref="L56:L57" si="2">A56</f>
        <v>45770</v>
      </c>
      <c r="M56">
        <f>M55+B56/EIT_SpCk_TotalsByRelSite!$D$20</f>
        <v>6.9193742478941044E-3</v>
      </c>
      <c r="N56">
        <f>N55+C56/EIT_SpCk_TotalsByRelSite!$D$20</f>
        <v>7.0196550340954661E-4</v>
      </c>
      <c r="O56">
        <f>O55+D56/EIT_SpCk_TotalsByRelSite!$D$20</f>
        <v>9.8275170477336565E-3</v>
      </c>
      <c r="P56">
        <f>P55+E56/EIT_SpCk_TotalsByRelSite!$D$20</f>
        <v>2.1058965102286405E-3</v>
      </c>
      <c r="Q56">
        <f>Q55+F56/EIT_SpCk_TotalsByRelSite!$D$20</f>
        <v>7.0196550340954661E-4</v>
      </c>
      <c r="R56">
        <f>R55+H56/EIT_SpCk_TotalsByRelSite!$D$20</f>
        <v>1.0028078620136381E-4</v>
      </c>
    </row>
    <row r="57" spans="1:18">
      <c r="A57" s="10">
        <v>45771</v>
      </c>
      <c r="C57">
        <v>4</v>
      </c>
      <c r="D57">
        <v>2</v>
      </c>
      <c r="G57">
        <v>3</v>
      </c>
      <c r="L57" s="10">
        <f t="shared" si="2"/>
        <v>45771</v>
      </c>
      <c r="M57">
        <f>M56+B57/EIT_SpCk_TotalsByRelSite!$D$20</f>
        <v>6.9193742478941044E-3</v>
      </c>
      <c r="N57">
        <f>N56+C57/EIT_SpCk_TotalsByRelSite!$D$20</f>
        <v>1.103088648215002E-3</v>
      </c>
      <c r="O57">
        <f>O56+D57/EIT_SpCk_TotalsByRelSite!$D$20</f>
        <v>1.0028078620136384E-2</v>
      </c>
      <c r="P57">
        <f>P56+E57/EIT_SpCk_TotalsByRelSite!$D$20</f>
        <v>2.1058965102286405E-3</v>
      </c>
      <c r="Q57">
        <f>Q56+F57/EIT_SpCk_TotalsByRelSite!$D$20</f>
        <v>7.0196550340954661E-4</v>
      </c>
      <c r="R57">
        <f>R56+H57/EIT_SpCk_TotalsByRelSite!$D$20</f>
        <v>1.0028078620136381E-4</v>
      </c>
    </row>
    <row r="58" spans="1:18">
      <c r="A58" s="10">
        <v>45772</v>
      </c>
      <c r="B58">
        <v>1</v>
      </c>
      <c r="C58">
        <v>4</v>
      </c>
      <c r="D58">
        <v>3</v>
      </c>
      <c r="F58">
        <v>1</v>
      </c>
      <c r="G58">
        <v>2</v>
      </c>
      <c r="L58" s="10">
        <f t="shared" ref="L58" si="3">A58</f>
        <v>45772</v>
      </c>
      <c r="M58">
        <f>M57+B58/EIT_SpCk_TotalsByRelSite!$D$20</f>
        <v>7.0196550340954683E-3</v>
      </c>
      <c r="N58">
        <f>N57+C58/EIT_SpCk_TotalsByRelSite!$D$20</f>
        <v>1.5042117930204571E-3</v>
      </c>
      <c r="O58">
        <f>O57+D58/EIT_SpCk_TotalsByRelSite!$D$20</f>
        <v>1.0328920978740476E-2</v>
      </c>
      <c r="P58">
        <f>P57+E58/EIT_SpCk_TotalsByRelSite!$D$20</f>
        <v>2.1058965102286405E-3</v>
      </c>
      <c r="Q58">
        <f>Q57+F58/EIT_SpCk_TotalsByRelSite!$D$20</f>
        <v>8.022462896109104E-4</v>
      </c>
      <c r="R58">
        <f>R57+H58/EIT_SpCk_TotalsByRelSite!$D$20</f>
        <v>1.0028078620136381E-4</v>
      </c>
    </row>
    <row r="59" spans="1:18">
      <c r="A59" s="10">
        <v>45773</v>
      </c>
      <c r="C59">
        <v>5</v>
      </c>
      <c r="D59">
        <v>2</v>
      </c>
      <c r="F59">
        <v>1</v>
      </c>
      <c r="L59" s="10">
        <f t="shared" ref="L59:L68" si="4">A59</f>
        <v>45773</v>
      </c>
      <c r="M59">
        <f>M58+B59/EIT_SpCk_TotalsByRelSite!$D$20</f>
        <v>7.0196550340954683E-3</v>
      </c>
      <c r="N59">
        <f>N58+C59/EIT_SpCk_TotalsByRelSite!$D$20</f>
        <v>2.0056157240272762E-3</v>
      </c>
      <c r="O59">
        <f>O58+D59/EIT_SpCk_TotalsByRelSite!$D$20</f>
        <v>1.0529482551143204E-2</v>
      </c>
      <c r="P59">
        <f>P58+E59/EIT_SpCk_TotalsByRelSite!$D$20</f>
        <v>2.1058965102286405E-3</v>
      </c>
      <c r="Q59">
        <f>Q58+F59/EIT_SpCk_TotalsByRelSite!$D$20</f>
        <v>9.0252707581227418E-4</v>
      </c>
      <c r="R59">
        <f>R58+H59/EIT_SpCk_TotalsByRelSite!$D$20</f>
        <v>1.0028078620136381E-4</v>
      </c>
    </row>
    <row r="60" spans="1:18">
      <c r="A60" s="10">
        <v>45773</v>
      </c>
      <c r="L60" s="10">
        <f t="shared" si="4"/>
        <v>45773</v>
      </c>
      <c r="M60">
        <f>M59+B60/EIT_SpCk_TotalsByRelSite!$D$20</f>
        <v>7.0196550340954683E-3</v>
      </c>
      <c r="N60">
        <f>N59+C60/EIT_SpCk_TotalsByRelSite!$D$20</f>
        <v>2.0056157240272762E-3</v>
      </c>
      <c r="O60">
        <f>O59+D60/EIT_SpCk_TotalsByRelSite!$D$20</f>
        <v>1.0529482551143204E-2</v>
      </c>
      <c r="P60">
        <f>P59+E60/EIT_SpCk_TotalsByRelSite!$D$20</f>
        <v>2.1058965102286405E-3</v>
      </c>
      <c r="Q60">
        <f>Q59+F60/EIT_SpCk_TotalsByRelSite!$D$20</f>
        <v>9.0252707581227418E-4</v>
      </c>
      <c r="R60">
        <f>R59+H60/EIT_SpCk_TotalsByRelSite!$D$20</f>
        <v>1.0028078620136381E-4</v>
      </c>
    </row>
    <row r="61" spans="1:18">
      <c r="A61" s="10">
        <v>45774</v>
      </c>
      <c r="C61">
        <v>7</v>
      </c>
      <c r="D61">
        <v>3</v>
      </c>
      <c r="E61">
        <v>1</v>
      </c>
      <c r="F61">
        <v>1</v>
      </c>
      <c r="G61">
        <v>1</v>
      </c>
      <c r="L61" s="10">
        <f t="shared" si="4"/>
        <v>45774</v>
      </c>
      <c r="M61">
        <f>M60+B61/EIT_SpCk_TotalsByRelSite!$D$20</f>
        <v>7.0196550340954683E-3</v>
      </c>
      <c r="N61">
        <f>N60+C61/EIT_SpCk_TotalsByRelSite!$D$20</f>
        <v>2.707581227436823E-3</v>
      </c>
      <c r="O61">
        <f>O60+D61/EIT_SpCk_TotalsByRelSite!$D$20</f>
        <v>1.0830324909747295E-2</v>
      </c>
      <c r="P61">
        <f>P60+E61/EIT_SpCk_TotalsByRelSite!$D$20</f>
        <v>2.2061772964300044E-3</v>
      </c>
      <c r="Q61">
        <f>Q60+F61/EIT_SpCk_TotalsByRelSite!$D$20</f>
        <v>1.0028078620136381E-3</v>
      </c>
      <c r="R61">
        <f>R60+H61/EIT_SpCk_TotalsByRelSite!$D$20</f>
        <v>1.0028078620136381E-4</v>
      </c>
    </row>
    <row r="62" spans="1:18">
      <c r="A62" s="10">
        <v>45775</v>
      </c>
      <c r="B62">
        <v>1</v>
      </c>
      <c r="C62">
        <v>7</v>
      </c>
      <c r="D62">
        <v>3</v>
      </c>
      <c r="E62">
        <v>1</v>
      </c>
      <c r="G62">
        <v>2</v>
      </c>
      <c r="L62" s="10">
        <f t="shared" si="4"/>
        <v>45775</v>
      </c>
      <c r="M62">
        <f>M61+B62/EIT_SpCk_TotalsByRelSite!$D$20</f>
        <v>7.1199358202968322E-3</v>
      </c>
      <c r="N62">
        <f>N61+C62/EIT_SpCk_TotalsByRelSite!$D$20</f>
        <v>3.4095467308463698E-3</v>
      </c>
      <c r="O62">
        <f>O61+D62/EIT_SpCk_TotalsByRelSite!$D$20</f>
        <v>1.1131167268351387E-2</v>
      </c>
      <c r="P62">
        <f>P61+E62/EIT_SpCk_TotalsByRelSite!$D$20</f>
        <v>2.3064580826313683E-3</v>
      </c>
      <c r="Q62">
        <f>Q61+F62/EIT_SpCk_TotalsByRelSite!$D$20</f>
        <v>1.0028078620136381E-3</v>
      </c>
      <c r="R62">
        <f>R61+H62/EIT_SpCk_TotalsByRelSite!$D$20</f>
        <v>1.0028078620136381E-4</v>
      </c>
    </row>
    <row r="63" spans="1:18">
      <c r="A63" s="10">
        <v>45776</v>
      </c>
      <c r="D63">
        <v>3</v>
      </c>
      <c r="E63">
        <v>1</v>
      </c>
      <c r="G63">
        <v>2</v>
      </c>
      <c r="L63" s="10">
        <f t="shared" si="4"/>
        <v>45776</v>
      </c>
      <c r="M63">
        <f>M62+B63/EIT_SpCk_TotalsByRelSite!$D$20</f>
        <v>7.1199358202968322E-3</v>
      </c>
      <c r="N63">
        <f>N62+C63/EIT_SpCk_TotalsByRelSite!$D$20</f>
        <v>3.4095467308463698E-3</v>
      </c>
      <c r="O63">
        <f>O62+D63/EIT_SpCk_TotalsByRelSite!$D$20</f>
        <v>1.1432009626955479E-2</v>
      </c>
      <c r="P63">
        <f>P62+E63/EIT_SpCk_TotalsByRelSite!$D$20</f>
        <v>2.4067388688327322E-3</v>
      </c>
      <c r="Q63">
        <f>Q62+F63/EIT_SpCk_TotalsByRelSite!$D$20</f>
        <v>1.0028078620136381E-3</v>
      </c>
      <c r="R63">
        <f>R62+H63/EIT_SpCk_TotalsByRelSite!$D$20</f>
        <v>1.0028078620136381E-4</v>
      </c>
    </row>
    <row r="64" spans="1:18">
      <c r="A64" s="10">
        <v>45776</v>
      </c>
      <c r="L64" s="10">
        <f t="shared" si="4"/>
        <v>45776</v>
      </c>
      <c r="M64">
        <f>M63+B64/EIT_SpCk_TotalsByRelSite!$D$20</f>
        <v>7.1199358202968322E-3</v>
      </c>
      <c r="N64">
        <f>N63+C64/EIT_SpCk_TotalsByRelSite!$D$20</f>
        <v>3.4095467308463698E-3</v>
      </c>
      <c r="O64">
        <f>O63+D64/EIT_SpCk_TotalsByRelSite!$D$20</f>
        <v>1.1432009626955479E-2</v>
      </c>
      <c r="P64">
        <f>P63+E64/EIT_SpCk_TotalsByRelSite!$D$20</f>
        <v>2.4067388688327322E-3</v>
      </c>
      <c r="Q64">
        <f>Q63+F64/EIT_SpCk_TotalsByRelSite!$D$20</f>
        <v>1.0028078620136381E-3</v>
      </c>
      <c r="R64">
        <f>R63+H64/EIT_SpCk_TotalsByRelSite!$D$20</f>
        <v>1.0028078620136381E-4</v>
      </c>
    </row>
    <row r="65" spans="1:18">
      <c r="A65" s="10">
        <v>45777</v>
      </c>
      <c r="C65">
        <v>2</v>
      </c>
      <c r="D65">
        <v>2</v>
      </c>
      <c r="E65">
        <v>2</v>
      </c>
      <c r="G65">
        <v>1</v>
      </c>
      <c r="L65" s="10">
        <f t="shared" si="4"/>
        <v>45777</v>
      </c>
      <c r="M65">
        <f>M64+B65/EIT_SpCk_TotalsByRelSite!$D$20</f>
        <v>7.1199358202968322E-3</v>
      </c>
      <c r="N65">
        <f>N64+C65/EIT_SpCk_TotalsByRelSite!$D$20</f>
        <v>3.6101083032490976E-3</v>
      </c>
      <c r="O65">
        <f>O64+D65/EIT_SpCk_TotalsByRelSite!$D$20</f>
        <v>1.1632571199358207E-2</v>
      </c>
      <c r="P65">
        <f>P64+E65/EIT_SpCk_TotalsByRelSite!$D$20</f>
        <v>2.60730044123546E-3</v>
      </c>
      <c r="Q65">
        <f>Q64+F65/EIT_SpCk_TotalsByRelSite!$D$20</f>
        <v>1.0028078620136381E-3</v>
      </c>
      <c r="R65">
        <f>R64+H65/EIT_SpCk_TotalsByRelSite!$D$20</f>
        <v>1.0028078620136381E-4</v>
      </c>
    </row>
    <row r="66" spans="1:18">
      <c r="A66" s="10">
        <v>45778</v>
      </c>
      <c r="B66">
        <v>1</v>
      </c>
      <c r="D66">
        <v>3</v>
      </c>
      <c r="E66">
        <v>2</v>
      </c>
      <c r="F66">
        <v>3</v>
      </c>
      <c r="G66">
        <v>2</v>
      </c>
      <c r="L66" s="10">
        <f t="shared" si="4"/>
        <v>45778</v>
      </c>
      <c r="M66">
        <f>M65+B66/EIT_SpCk_TotalsByRelSite!$D$20</f>
        <v>7.2202166064981961E-3</v>
      </c>
      <c r="N66">
        <f>N65+C66/EIT_SpCk_TotalsByRelSite!$D$20</f>
        <v>3.6101083032490976E-3</v>
      </c>
      <c r="O66">
        <f>O65+D66/EIT_SpCk_TotalsByRelSite!$D$20</f>
        <v>1.1933413557962298E-2</v>
      </c>
      <c r="P66">
        <f>P65+E66/EIT_SpCk_TotalsByRelSite!$D$20</f>
        <v>2.8078620136381877E-3</v>
      </c>
      <c r="Q66">
        <f>Q65+F66/EIT_SpCk_TotalsByRelSite!$D$20</f>
        <v>1.3036502206177295E-3</v>
      </c>
      <c r="R66">
        <f>R65+H66/EIT_SpCk_TotalsByRelSite!$D$20</f>
        <v>1.0028078620136381E-4</v>
      </c>
    </row>
    <row r="67" spans="1:18">
      <c r="A67" s="10">
        <v>45779</v>
      </c>
      <c r="B67">
        <v>1</v>
      </c>
      <c r="C67">
        <v>5</v>
      </c>
      <c r="D67">
        <v>2</v>
      </c>
      <c r="G67">
        <v>4</v>
      </c>
      <c r="L67" s="10">
        <f t="shared" si="4"/>
        <v>45779</v>
      </c>
      <c r="M67">
        <f>M66+B67/EIT_SpCk_TotalsByRelSite!$D$20</f>
        <v>7.32049739269956E-3</v>
      </c>
      <c r="N67">
        <f>N66+C67/EIT_SpCk_TotalsByRelSite!$D$20</f>
        <v>4.1115122342559171E-3</v>
      </c>
      <c r="O67">
        <f>O66+D67/EIT_SpCk_TotalsByRelSite!$D$20</f>
        <v>1.2133975130365026E-2</v>
      </c>
      <c r="P67">
        <f>P66+E67/EIT_SpCk_TotalsByRelSite!$D$20</f>
        <v>2.8078620136381877E-3</v>
      </c>
      <c r="Q67">
        <f>Q66+F67/EIT_SpCk_TotalsByRelSite!$D$20</f>
        <v>1.3036502206177295E-3</v>
      </c>
      <c r="R67">
        <f>R66+H67/EIT_SpCk_TotalsByRelSite!$D$20</f>
        <v>1.0028078620136381E-4</v>
      </c>
    </row>
    <row r="68" spans="1:18">
      <c r="A68" s="10">
        <v>45780</v>
      </c>
      <c r="C68">
        <v>3</v>
      </c>
      <c r="D68">
        <v>2</v>
      </c>
      <c r="E68">
        <v>2</v>
      </c>
      <c r="G68">
        <v>7</v>
      </c>
      <c r="L68" s="10">
        <f t="shared" si="4"/>
        <v>45780</v>
      </c>
      <c r="M68">
        <f>M67+B68/EIT_SpCk_TotalsByRelSite!$D$20</f>
        <v>7.32049739269956E-3</v>
      </c>
      <c r="N68">
        <f>N67+C68/EIT_SpCk_TotalsByRelSite!$D$20</f>
        <v>4.4123545928600088E-3</v>
      </c>
      <c r="O68">
        <f>O67+D68/EIT_SpCk_TotalsByRelSite!$D$20</f>
        <v>1.2334536702767754E-2</v>
      </c>
      <c r="P68">
        <f>P67+E68/EIT_SpCk_TotalsByRelSite!$D$20</f>
        <v>3.0084235860409155E-3</v>
      </c>
      <c r="Q68">
        <f>Q67+F68/EIT_SpCk_TotalsByRelSite!$D$20</f>
        <v>1.3036502206177295E-3</v>
      </c>
      <c r="R68">
        <f>R67+H68/EIT_SpCk_TotalsByRelSite!$D$20</f>
        <v>1.0028078620136381E-4</v>
      </c>
    </row>
    <row r="69" spans="1:18">
      <c r="A69" s="10">
        <v>45781</v>
      </c>
      <c r="C69">
        <v>1</v>
      </c>
      <c r="D69">
        <v>1</v>
      </c>
      <c r="F69">
        <v>1</v>
      </c>
      <c r="L69" s="10">
        <f t="shared" ref="L69:L72" si="5">A69</f>
        <v>45781</v>
      </c>
      <c r="M69">
        <f>M68+B69/EIT_SpCk_TotalsByRelSite!$D$20</f>
        <v>7.32049739269956E-3</v>
      </c>
      <c r="N69">
        <f>N68+C69/EIT_SpCk_TotalsByRelSite!$D$20</f>
        <v>4.5126353790613727E-3</v>
      </c>
      <c r="O69">
        <f>O68+D69/EIT_SpCk_TotalsByRelSite!$D$20</f>
        <v>1.2434817488969118E-2</v>
      </c>
      <c r="P69">
        <f>P68+E69/EIT_SpCk_TotalsByRelSite!$D$20</f>
        <v>3.0084235860409155E-3</v>
      </c>
      <c r="Q69">
        <f>Q68+F69/EIT_SpCk_TotalsByRelSite!$D$20</f>
        <v>1.4039310068190934E-3</v>
      </c>
      <c r="R69">
        <f>R68+H69/EIT_SpCk_TotalsByRelSite!$D$20</f>
        <v>1.0028078620136381E-4</v>
      </c>
    </row>
    <row r="70" spans="1:18">
      <c r="A70" s="10">
        <v>45782</v>
      </c>
      <c r="B70">
        <v>1</v>
      </c>
      <c r="E70">
        <v>1</v>
      </c>
      <c r="F70">
        <v>5</v>
      </c>
      <c r="G70">
        <v>6</v>
      </c>
      <c r="L70" s="10">
        <f t="shared" si="5"/>
        <v>45782</v>
      </c>
      <c r="M70">
        <f>M69+B70/EIT_SpCk_TotalsByRelSite!$D$20</f>
        <v>7.4207781789009239E-3</v>
      </c>
      <c r="N70">
        <f>N69+C70/EIT_SpCk_TotalsByRelSite!$D$20</f>
        <v>4.5126353790613727E-3</v>
      </c>
      <c r="O70">
        <f>O69+D70/EIT_SpCk_TotalsByRelSite!$D$20</f>
        <v>1.2434817488969118E-2</v>
      </c>
      <c r="P70">
        <f>P69+E70/EIT_SpCk_TotalsByRelSite!$D$20</f>
        <v>3.1087043722422794E-3</v>
      </c>
      <c r="Q70">
        <f>Q69+F70/EIT_SpCk_TotalsByRelSite!$D$20</f>
        <v>1.9053349378259127E-3</v>
      </c>
      <c r="R70">
        <f>R69+H70/EIT_SpCk_TotalsByRelSite!$D$20</f>
        <v>1.0028078620136381E-4</v>
      </c>
    </row>
    <row r="71" spans="1:18">
      <c r="A71" s="10">
        <v>45783</v>
      </c>
      <c r="B71">
        <v>7</v>
      </c>
      <c r="C71">
        <v>2</v>
      </c>
      <c r="D71">
        <v>2</v>
      </c>
      <c r="F71">
        <v>2</v>
      </c>
      <c r="G71">
        <v>4</v>
      </c>
      <c r="L71" s="10">
        <f t="shared" si="5"/>
        <v>45783</v>
      </c>
      <c r="M71">
        <f>M70+B71/EIT_SpCk_TotalsByRelSite!$D$20</f>
        <v>8.1227436823104703E-3</v>
      </c>
      <c r="N71">
        <f>N70+C71/EIT_SpCk_TotalsByRelSite!$D$20</f>
        <v>4.7131969514641004E-3</v>
      </c>
      <c r="O71">
        <f>O70+D71/EIT_SpCk_TotalsByRelSite!$D$20</f>
        <v>1.2635379061371846E-2</v>
      </c>
      <c r="P71">
        <f>P70+E71/EIT_SpCk_TotalsByRelSite!$D$20</f>
        <v>3.1087043722422794E-3</v>
      </c>
      <c r="Q71">
        <f>Q70+F71/EIT_SpCk_TotalsByRelSite!$D$20</f>
        <v>2.1058965102286405E-3</v>
      </c>
      <c r="R71">
        <f>R70+H71/EIT_SpCk_TotalsByRelSite!$D$20</f>
        <v>1.0028078620136381E-4</v>
      </c>
    </row>
    <row r="72" spans="1:18">
      <c r="A72" s="10">
        <v>45784</v>
      </c>
      <c r="F72">
        <v>1</v>
      </c>
      <c r="L72" s="10">
        <f t="shared" si="5"/>
        <v>45784</v>
      </c>
      <c r="M72">
        <f>M71+B72/EIT_SpCk_TotalsByRelSite!$D$20</f>
        <v>8.1227436823104703E-3</v>
      </c>
      <c r="N72">
        <f>N71+C72/EIT_SpCk_TotalsByRelSite!$D$20</f>
        <v>4.7131969514641004E-3</v>
      </c>
      <c r="O72">
        <f>O71+D72/EIT_SpCk_TotalsByRelSite!$D$20</f>
        <v>1.2635379061371846E-2</v>
      </c>
      <c r="P72">
        <f>P71+E72/EIT_SpCk_TotalsByRelSite!$D$20</f>
        <v>3.1087043722422794E-3</v>
      </c>
      <c r="Q72">
        <f>Q71+F72/EIT_SpCk_TotalsByRelSite!$D$20</f>
        <v>2.2061772964300044E-3</v>
      </c>
      <c r="R72">
        <f>R71+H72/EIT_SpCk_TotalsByRelSite!$D$20</f>
        <v>1.0028078620136381E-4</v>
      </c>
    </row>
    <row r="73" spans="1:18">
      <c r="A73" s="10"/>
      <c r="L73" s="10"/>
    </row>
    <row r="74" spans="1:18">
      <c r="A74" s="10"/>
      <c r="L74" s="10"/>
    </row>
    <row r="75" spans="1:18">
      <c r="A75" s="10"/>
      <c r="L75" s="10"/>
    </row>
    <row r="76" spans="1:18">
      <c r="A76" s="10"/>
      <c r="L76" s="10"/>
    </row>
    <row r="77" spans="1:18">
      <c r="A77" s="10"/>
      <c r="L77" s="10"/>
    </row>
    <row r="78" spans="1:18">
      <c r="A78" s="10"/>
      <c r="L78" s="10"/>
    </row>
    <row r="79" spans="1:18">
      <c r="A79" s="10"/>
      <c r="L79" s="10"/>
    </row>
    <row r="80" spans="1:18">
      <c r="A80" s="10"/>
      <c r="L80" s="10"/>
    </row>
    <row r="81" spans="1:12">
      <c r="A81" s="10"/>
      <c r="L81" s="10"/>
    </row>
    <row r="82" spans="1:12">
      <c r="A82" s="10"/>
      <c r="L82" s="10"/>
    </row>
    <row r="83" spans="1:12">
      <c r="A83" s="10"/>
      <c r="L83" s="10"/>
    </row>
    <row r="84" spans="1:12">
      <c r="A84" s="10"/>
      <c r="L84" s="10"/>
    </row>
    <row r="85" spans="1:12">
      <c r="A85" s="10"/>
      <c r="L85" s="10"/>
    </row>
    <row r="86" spans="1:12">
      <c r="A86" s="10"/>
      <c r="L86" s="10"/>
    </row>
    <row r="87" spans="1:12">
      <c r="A87" s="10"/>
      <c r="L87" s="10"/>
    </row>
    <row r="88" spans="1:12">
      <c r="A88" s="10"/>
      <c r="L88" s="10"/>
    </row>
    <row r="89" spans="1:12">
      <c r="A89" s="10"/>
      <c r="L89" s="10"/>
    </row>
    <row r="90" spans="1:12">
      <c r="A90" s="10"/>
      <c r="L90" s="10"/>
    </row>
    <row r="91" spans="1:12">
      <c r="A91" s="10"/>
      <c r="L91" s="10"/>
    </row>
    <row r="92" spans="1:12">
      <c r="A92" s="10"/>
      <c r="L92" s="10"/>
    </row>
    <row r="93" spans="1:12">
      <c r="A93" s="10"/>
      <c r="L93" s="10"/>
    </row>
    <row r="94" spans="1:12">
      <c r="A94" s="10"/>
      <c r="L94" s="10"/>
    </row>
    <row r="95" spans="1:12">
      <c r="A95" s="10"/>
      <c r="L95" s="10"/>
    </row>
    <row r="96" spans="1:12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281</v>
      </c>
      <c r="K1" s="58" t="s">
        <v>212</v>
      </c>
      <c r="BM1" s="41" t="s">
        <v>282</v>
      </c>
      <c r="BS1" s="58" t="s">
        <v>178</v>
      </c>
      <c r="CX1" s="53"/>
      <c r="CY1" s="85" t="s">
        <v>283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280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274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275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267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279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1">
        <v>2025</v>
      </c>
      <c r="B6" s="101" t="s">
        <v>17</v>
      </c>
      <c r="C6" s="101">
        <v>307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>
        <v>31</v>
      </c>
      <c r="V6" s="102"/>
      <c r="W6" s="102"/>
      <c r="X6" s="102"/>
      <c r="Y6" s="102"/>
      <c r="Z6" s="102"/>
      <c r="AA6" s="102"/>
      <c r="AB6" s="102"/>
      <c r="AC6" s="102"/>
      <c r="AD6" s="102">
        <v>3</v>
      </c>
      <c r="AE6" s="102">
        <v>3</v>
      </c>
      <c r="AF6" s="102"/>
      <c r="AG6" s="102"/>
      <c r="AH6" s="102"/>
      <c r="AI6" s="102">
        <v>1</v>
      </c>
      <c r="AJ6" s="4">
        <f t="shared" ref="AJ6:AJ37" si="3">SUM(D6:AI6)</f>
        <v>38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0.10097719869706841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9.7719869706840382E-3</v>
      </c>
      <c r="BG6" s="7">
        <f t="shared" ref="BG6" si="25">IF(AE6=0,"",AE6/$C6)</f>
        <v>9.7719869706840382E-3</v>
      </c>
      <c r="BH6" s="7" t="str">
        <f t="shared" ref="BH6" si="26">IF(AF6=0,"",AF6/$C6)</f>
        <v/>
      </c>
      <c r="BI6" s="7" t="str">
        <f t="shared" ref="BI6" si="27">IF(AG6=0,"",AG6/$C6)</f>
        <v/>
      </c>
      <c r="BJ6" s="7" t="str">
        <f t="shared" ref="BJ6" si="28">IF(AH6=0,"",AH6/$C6)</f>
        <v/>
      </c>
      <c r="BK6" s="7">
        <f t="shared" ref="BK6" si="29">IF(AI6=0,"",AI6/$C6)</f>
        <v>3.2573289902280132E-3</v>
      </c>
      <c r="BL6" s="7">
        <f t="shared" ref="BL6" si="30">IF(AJ6=0,"",AJ6/$C6)</f>
        <v>0.12377850162866449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1">
        <v>2025</v>
      </c>
      <c r="B7" s="101" t="s">
        <v>142</v>
      </c>
      <c r="C7" s="101">
        <v>570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>
        <v>25</v>
      </c>
      <c r="V7" s="102">
        <v>2</v>
      </c>
      <c r="W7" s="102"/>
      <c r="X7" s="102"/>
      <c r="Y7" s="102"/>
      <c r="Z7" s="102"/>
      <c r="AA7" s="102"/>
      <c r="AB7" s="102"/>
      <c r="AC7" s="102"/>
      <c r="AD7" s="102">
        <v>4</v>
      </c>
      <c r="AE7" s="102"/>
      <c r="AF7" s="102"/>
      <c r="AG7" s="102"/>
      <c r="AH7" s="102">
        <v>1</v>
      </c>
      <c r="AI7" s="102"/>
      <c r="AJ7" s="4">
        <f t="shared" si="3"/>
        <v>32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4.3859649122807015E-2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7.0175438596491229E-3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>
        <f t="shared" ref="BJ7:BJ70" si="55">IF(AH7=0,"",AH7/$C7)</f>
        <v>1.7543859649122807E-3</v>
      </c>
      <c r="BK7" s="7" t="str">
        <f t="shared" ref="BK7:BK70" si="56">IF(AI7=0,"",AI7/$C7)</f>
        <v/>
      </c>
      <c r="BL7" s="7">
        <f t="shared" ref="BL7:BL70" si="57">IF(AJ7=0,"",AJ7/$C7)</f>
        <v>5.6140350877192984E-2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1">
        <v>2025</v>
      </c>
      <c r="B8" s="101" t="s">
        <v>329</v>
      </c>
      <c r="C8" s="101">
        <v>125</v>
      </c>
      <c r="D8" s="102"/>
      <c r="E8" s="102"/>
      <c r="F8" s="102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>
        <v>1</v>
      </c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4">
        <f t="shared" si="3"/>
        <v>1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8.0000000000000002E-3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 t="str">
        <f t="shared" si="51"/>
        <v/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8.0000000000000002E-3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1">
        <v>2025</v>
      </c>
      <c r="B9" s="101" t="s">
        <v>129</v>
      </c>
      <c r="C9" s="101">
        <v>300</v>
      </c>
      <c r="D9" s="102"/>
      <c r="E9" s="102"/>
      <c r="F9" s="102"/>
      <c r="G9" s="102"/>
      <c r="H9" s="102"/>
      <c r="I9" s="102"/>
      <c r="J9" s="102"/>
      <c r="K9" s="102"/>
      <c r="L9" s="102"/>
      <c r="M9" s="101"/>
      <c r="N9" s="102"/>
      <c r="O9" s="102"/>
      <c r="P9" s="102"/>
      <c r="Q9" s="102"/>
      <c r="R9" s="102"/>
      <c r="S9" s="102"/>
      <c r="T9" s="102"/>
      <c r="U9" s="102"/>
      <c r="V9" s="102">
        <v>1</v>
      </c>
      <c r="W9" s="102"/>
      <c r="X9" s="102"/>
      <c r="Y9" s="102"/>
      <c r="Z9" s="102"/>
      <c r="AA9" s="102"/>
      <c r="AB9" s="102"/>
      <c r="AC9" s="102"/>
      <c r="AD9" s="102">
        <v>4</v>
      </c>
      <c r="AE9" s="102"/>
      <c r="AF9" s="102"/>
      <c r="AG9" s="102"/>
      <c r="AH9" s="102">
        <v>1</v>
      </c>
      <c r="AI9" s="102"/>
      <c r="AJ9" s="4">
        <f t="shared" si="3"/>
        <v>6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1.3333333333333334E-2</v>
      </c>
      <c r="BG9" s="7" t="str">
        <f t="shared" si="52"/>
        <v/>
      </c>
      <c r="BH9" s="7" t="str">
        <f t="shared" si="53"/>
        <v/>
      </c>
      <c r="BI9" s="7" t="str">
        <f t="shared" si="54"/>
        <v/>
      </c>
      <c r="BJ9" s="7">
        <f t="shared" si="55"/>
        <v>3.3333333333333335E-3</v>
      </c>
      <c r="BK9" s="7" t="str">
        <f t="shared" si="56"/>
        <v/>
      </c>
      <c r="BL9" s="7">
        <f t="shared" si="57"/>
        <v>0.02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1">
        <v>2025</v>
      </c>
      <c r="B10" s="101" t="s">
        <v>221</v>
      </c>
      <c r="C10" s="101">
        <v>100</v>
      </c>
      <c r="D10" s="102"/>
      <c r="E10" s="102"/>
      <c r="F10" s="102"/>
      <c r="G10" s="102">
        <v>1</v>
      </c>
      <c r="H10" s="102">
        <v>10</v>
      </c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4">
        <f t="shared" si="3"/>
        <v>11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0.11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1">
        <v>2025</v>
      </c>
      <c r="B11" s="101" t="s">
        <v>130</v>
      </c>
      <c r="C11" s="101">
        <v>799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>
        <v>1</v>
      </c>
      <c r="V11" s="102">
        <v>1</v>
      </c>
      <c r="W11" s="102"/>
      <c r="X11" s="102"/>
      <c r="Y11" s="102"/>
      <c r="Z11" s="102"/>
      <c r="AA11" s="102"/>
      <c r="AB11" s="102">
        <v>1</v>
      </c>
      <c r="AC11" s="101"/>
      <c r="AD11" s="101">
        <v>3</v>
      </c>
      <c r="AE11" s="102"/>
      <c r="AF11" s="102"/>
      <c r="AG11" s="102"/>
      <c r="AH11" s="102"/>
      <c r="AI11" s="102"/>
      <c r="AJ11" s="4">
        <f t="shared" si="3"/>
        <v>6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1.2515644555694619E-3</v>
      </c>
      <c r="BE11" s="7" t="str">
        <f t="shared" si="50"/>
        <v/>
      </c>
      <c r="BF11" s="7">
        <f t="shared" si="51"/>
        <v>3.7546933667083854E-3</v>
      </c>
      <c r="BG11" s="7" t="str">
        <f t="shared" si="52"/>
        <v/>
      </c>
      <c r="BH11" s="7" t="str">
        <f t="shared" si="53"/>
        <v/>
      </c>
      <c r="BI11" s="7" t="str">
        <f t="shared" si="54"/>
        <v/>
      </c>
      <c r="BJ11" s="7" t="str">
        <f t="shared" si="55"/>
        <v/>
      </c>
      <c r="BK11" s="7" t="str">
        <f t="shared" si="56"/>
        <v/>
      </c>
      <c r="BL11" s="7">
        <f t="shared" si="57"/>
        <v>7.5093867334167707E-3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1">
        <v>2025</v>
      </c>
      <c r="B12" s="101" t="s">
        <v>127</v>
      </c>
      <c r="C12" s="101">
        <v>302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>
        <v>1</v>
      </c>
      <c r="N12" s="102"/>
      <c r="O12" s="102"/>
      <c r="P12" s="102"/>
      <c r="Q12" s="102"/>
      <c r="R12" s="102"/>
      <c r="S12" s="101">
        <v>1</v>
      </c>
      <c r="T12" s="102"/>
      <c r="U12" s="101"/>
      <c r="V12" s="102"/>
      <c r="W12" s="102"/>
      <c r="X12" s="102"/>
      <c r="Y12" s="102"/>
      <c r="Z12" s="102"/>
      <c r="AA12" s="102"/>
      <c r="AB12" s="102"/>
      <c r="AC12" s="101"/>
      <c r="AD12" s="102"/>
      <c r="AE12" s="102"/>
      <c r="AF12" s="102"/>
      <c r="AG12" s="102"/>
      <c r="AH12" s="102"/>
      <c r="AI12" s="102"/>
      <c r="AJ12" s="4">
        <f t="shared" si="3"/>
        <v>2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 t="str">
        <f t="shared" si="51"/>
        <v/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6.6225165562913907E-3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1">
        <v>2025</v>
      </c>
      <c r="B13" s="101" t="s">
        <v>124</v>
      </c>
      <c r="C13" s="101">
        <v>190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/>
      <c r="R13" s="101"/>
      <c r="S13" s="101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>
        <v>1</v>
      </c>
      <c r="AE13" s="102"/>
      <c r="AF13" s="102">
        <v>2</v>
      </c>
      <c r="AG13" s="102"/>
      <c r="AH13" s="102"/>
      <c r="AI13" s="102"/>
      <c r="AJ13" s="4">
        <f t="shared" si="3"/>
        <v>3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5.263157894736842E-3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 t="str">
        <f t="shared" si="55"/>
        <v/>
      </c>
      <c r="BK13" s="7" t="str">
        <f t="shared" si="56"/>
        <v/>
      </c>
      <c r="BL13" s="7">
        <f t="shared" si="57"/>
        <v>1.5789473684210527E-2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1">
        <v>2025</v>
      </c>
      <c r="B14" s="101" t="s">
        <v>154</v>
      </c>
      <c r="C14" s="101">
        <v>300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1"/>
      <c r="T14" s="102"/>
      <c r="U14" s="101"/>
      <c r="V14" s="102">
        <v>1</v>
      </c>
      <c r="W14" s="102"/>
      <c r="X14" s="102"/>
      <c r="Y14" s="102"/>
      <c r="Z14" s="102"/>
      <c r="AA14" s="102"/>
      <c r="AB14" s="102"/>
      <c r="AC14" s="102"/>
      <c r="AD14" s="101">
        <v>1</v>
      </c>
      <c r="AE14" s="102"/>
      <c r="AF14" s="102"/>
      <c r="AG14" s="102"/>
      <c r="AH14" s="102">
        <v>1</v>
      </c>
      <c r="AI14" s="102"/>
      <c r="AJ14" s="4">
        <f t="shared" si="3"/>
        <v>3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>
        <f t="shared" si="51"/>
        <v>3.3333333333333335E-3</v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>
        <f t="shared" si="55"/>
        <v>3.3333333333333335E-3</v>
      </c>
      <c r="BK14" s="7" t="str">
        <f t="shared" si="56"/>
        <v/>
      </c>
      <c r="BL14" s="7">
        <f t="shared" si="57"/>
        <v>0.01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1">
        <v>2025</v>
      </c>
      <c r="B15" s="101" t="s">
        <v>304</v>
      </c>
      <c r="C15" s="101">
        <v>168</v>
      </c>
      <c r="D15" s="102"/>
      <c r="E15" s="102"/>
      <c r="F15" s="102"/>
      <c r="G15" s="102"/>
      <c r="H15" s="102"/>
      <c r="I15" s="102"/>
      <c r="J15" s="102"/>
      <c r="K15" s="101"/>
      <c r="L15" s="102"/>
      <c r="M15" s="101"/>
      <c r="N15" s="102"/>
      <c r="O15" s="101"/>
      <c r="P15" s="102"/>
      <c r="Q15" s="102"/>
      <c r="R15" s="102"/>
      <c r="S15" s="102"/>
      <c r="T15" s="102"/>
      <c r="U15" s="102">
        <v>1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4">
        <f t="shared" si="3"/>
        <v>1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 t="str">
        <f t="shared" si="51"/>
        <v/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5.9523809523809521E-3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1">
        <v>2025</v>
      </c>
      <c r="B16" s="101" t="s">
        <v>326</v>
      </c>
      <c r="C16" s="101">
        <v>42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1</v>
      </c>
      <c r="P16" s="102"/>
      <c r="Q16" s="102"/>
      <c r="R16" s="102"/>
      <c r="S16" s="101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1"/>
      <c r="AE16" s="102"/>
      <c r="AF16" s="102"/>
      <c r="AG16" s="102"/>
      <c r="AH16" s="101"/>
      <c r="AI16" s="102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1">
        <v>2025</v>
      </c>
      <c r="B17" s="101" t="s">
        <v>163</v>
      </c>
      <c r="C17" s="101">
        <v>100</v>
      </c>
      <c r="D17" s="102"/>
      <c r="E17" s="102"/>
      <c r="F17" s="102"/>
      <c r="G17" s="102"/>
      <c r="H17" s="102"/>
      <c r="I17" s="102">
        <v>10</v>
      </c>
      <c r="J17" s="102">
        <v>5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1"/>
      <c r="AD17" s="101"/>
      <c r="AE17" s="102"/>
      <c r="AF17" s="102"/>
      <c r="AG17" s="102"/>
      <c r="AH17" s="102"/>
      <c r="AI17" s="102"/>
      <c r="AJ17" s="4">
        <f t="shared" si="3"/>
        <v>15</v>
      </c>
      <c r="AL17" s="7" t="str">
        <f t="shared" si="31"/>
        <v/>
      </c>
      <c r="AM17" s="7">
        <f t="shared" si="32"/>
        <v>0.1</v>
      </c>
      <c r="AN17" s="7">
        <f t="shared" si="33"/>
        <v>0.05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0.15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1">
        <v>2025</v>
      </c>
      <c r="B18" s="101" t="s">
        <v>141</v>
      </c>
      <c r="C18" s="101">
        <v>106</v>
      </c>
      <c r="D18" s="102"/>
      <c r="E18" s="102"/>
      <c r="F18" s="102"/>
      <c r="G18" s="102"/>
      <c r="H18" s="102"/>
      <c r="I18" s="102"/>
      <c r="J18" s="102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>
        <v>8</v>
      </c>
      <c r="AD18" s="102">
        <v>1</v>
      </c>
      <c r="AE18" s="102"/>
      <c r="AF18" s="102"/>
      <c r="AG18" s="102"/>
      <c r="AH18" s="102"/>
      <c r="AI18" s="102"/>
      <c r="AJ18" s="4">
        <f t="shared" si="3"/>
        <v>9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7.5471698113207544E-2</v>
      </c>
      <c r="BF18" s="7">
        <f t="shared" si="51"/>
        <v>9.433962264150943E-3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 t="str">
        <f t="shared" si="56"/>
        <v/>
      </c>
      <c r="BL18" s="7">
        <f t="shared" si="57"/>
        <v>8.4905660377358486E-2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Y18">
        <v>2025</v>
      </c>
      <c r="CZ18" s="10">
        <v>45777</v>
      </c>
      <c r="DS18">
        <v>1</v>
      </c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1">
        <v>2025</v>
      </c>
      <c r="B19" s="101" t="s">
        <v>125</v>
      </c>
      <c r="C19" s="101">
        <v>831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1"/>
      <c r="N19" s="102"/>
      <c r="O19" s="101"/>
      <c r="P19" s="102"/>
      <c r="Q19" s="102"/>
      <c r="R19" s="102"/>
      <c r="S19" s="101">
        <v>2</v>
      </c>
      <c r="T19" s="102"/>
      <c r="U19" s="102">
        <v>4</v>
      </c>
      <c r="V19" s="102">
        <v>2</v>
      </c>
      <c r="W19" s="102"/>
      <c r="X19" s="102"/>
      <c r="Y19" s="102"/>
      <c r="Z19" s="102"/>
      <c r="AA19" s="102"/>
      <c r="AB19" s="102">
        <v>1</v>
      </c>
      <c r="AC19" s="102">
        <v>2</v>
      </c>
      <c r="AD19" s="102">
        <v>6</v>
      </c>
      <c r="AE19" s="102">
        <v>5</v>
      </c>
      <c r="AF19" s="102">
        <v>1</v>
      </c>
      <c r="AG19" s="102"/>
      <c r="AH19" s="102">
        <v>4</v>
      </c>
      <c r="AI19" s="102">
        <v>2</v>
      </c>
      <c r="AJ19" s="4">
        <f t="shared" si="3"/>
        <v>29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>
        <f t="shared" si="42"/>
        <v>2.4067388688327317E-3</v>
      </c>
      <c r="AX19" s="7" t="str">
        <f t="shared" si="43"/>
        <v/>
      </c>
      <c r="AY19" s="7">
        <f t="shared" si="44"/>
        <v>4.8134777376654635E-3</v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>
        <f t="shared" si="49"/>
        <v>1.2033694344163659E-3</v>
      </c>
      <c r="BE19" s="7">
        <f t="shared" si="50"/>
        <v>2.4067388688327317E-3</v>
      </c>
      <c r="BF19" s="7">
        <f t="shared" si="51"/>
        <v>7.2202166064981952E-3</v>
      </c>
      <c r="BG19" s="7">
        <f t="shared" si="52"/>
        <v>6.0168471720818293E-3</v>
      </c>
      <c r="BH19" s="7">
        <f t="shared" si="53"/>
        <v>1.2033694344163659E-3</v>
      </c>
      <c r="BI19" s="7" t="str">
        <f t="shared" si="54"/>
        <v/>
      </c>
      <c r="BJ19" s="7">
        <f t="shared" si="55"/>
        <v>4.8134777376654635E-3</v>
      </c>
      <c r="BK19" s="7">
        <f t="shared" si="56"/>
        <v>2.4067388688327317E-3</v>
      </c>
      <c r="BL19" s="7">
        <f t="shared" si="57"/>
        <v>3.4897713598074608E-2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Y19">
        <v>2025</v>
      </c>
      <c r="CZ19" s="10">
        <v>45780</v>
      </c>
      <c r="DB19">
        <v>1</v>
      </c>
      <c r="DC19">
        <v>1</v>
      </c>
      <c r="DH19">
        <v>1</v>
      </c>
      <c r="DM19">
        <v>1</v>
      </c>
      <c r="DS19">
        <v>1</v>
      </c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1">
        <v>2025</v>
      </c>
      <c r="B20" s="101" t="s">
        <v>128</v>
      </c>
      <c r="C20" s="101">
        <v>999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1"/>
      <c r="Q20" s="102">
        <v>74</v>
      </c>
      <c r="R20" s="102">
        <v>40</v>
      </c>
      <c r="S20" s="101">
        <v>2</v>
      </c>
      <c r="T20" s="102"/>
      <c r="U20" s="101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4">
        <f t="shared" si="3"/>
        <v>116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>
        <f t="shared" si="40"/>
        <v>7.407407407407407E-2</v>
      </c>
      <c r="AV20" s="7">
        <f t="shared" si="41"/>
        <v>4.004004004004004E-2</v>
      </c>
      <c r="AW20" s="7">
        <f t="shared" si="42"/>
        <v>2.002002002002002E-3</v>
      </c>
      <c r="AX20" s="7" t="str">
        <f t="shared" si="43"/>
        <v/>
      </c>
      <c r="AY20" s="7" t="str">
        <f t="shared" si="44"/>
        <v/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 t="str">
        <f t="shared" si="49"/>
        <v/>
      </c>
      <c r="BE20" s="7" t="str">
        <f t="shared" si="50"/>
        <v/>
      </c>
      <c r="BF20" s="7" t="str">
        <f t="shared" si="51"/>
        <v/>
      </c>
      <c r="BG20" s="7" t="str">
        <f t="shared" si="52"/>
        <v/>
      </c>
      <c r="BH20" s="7" t="str">
        <f t="shared" si="53"/>
        <v/>
      </c>
      <c r="BI20" s="7" t="str">
        <f t="shared" si="54"/>
        <v/>
      </c>
      <c r="BJ20" s="7" t="str">
        <f t="shared" si="55"/>
        <v/>
      </c>
      <c r="BK20" s="7" t="str">
        <f t="shared" si="56"/>
        <v/>
      </c>
      <c r="BL20" s="7">
        <f t="shared" si="57"/>
        <v>0.11611611611611612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Y20">
        <v>2025</v>
      </c>
      <c r="CZ20" s="10">
        <v>45781</v>
      </c>
      <c r="DH20">
        <v>1</v>
      </c>
      <c r="DS20">
        <v>1</v>
      </c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1">
        <v>2025</v>
      </c>
      <c r="B21" s="101" t="s">
        <v>16</v>
      </c>
      <c r="C21" s="101">
        <v>2999</v>
      </c>
      <c r="D21" s="102"/>
      <c r="E21" s="102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2"/>
      <c r="R21" s="102"/>
      <c r="S21" s="102">
        <v>1</v>
      </c>
      <c r="T21" s="102"/>
      <c r="U21" s="102">
        <v>4</v>
      </c>
      <c r="V21" s="102">
        <v>3</v>
      </c>
      <c r="W21" s="102"/>
      <c r="X21" s="102"/>
      <c r="Y21" s="102"/>
      <c r="Z21" s="102"/>
      <c r="AA21" s="102"/>
      <c r="AB21" s="102">
        <v>2</v>
      </c>
      <c r="AC21" s="102">
        <v>1</v>
      </c>
      <c r="AD21" s="102">
        <v>8</v>
      </c>
      <c r="AE21" s="102">
        <v>4</v>
      </c>
      <c r="AF21" s="102">
        <v>4</v>
      </c>
      <c r="AG21" s="102"/>
      <c r="AH21" s="102">
        <v>3</v>
      </c>
      <c r="AI21" s="102"/>
      <c r="AJ21" s="4">
        <f t="shared" si="3"/>
        <v>30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 t="str">
        <f t="shared" si="40"/>
        <v/>
      </c>
      <c r="AV21" s="7" t="str">
        <f t="shared" si="41"/>
        <v/>
      </c>
      <c r="AW21" s="7">
        <f t="shared" si="42"/>
        <v>3.3344448149383126E-4</v>
      </c>
      <c r="AX21" s="7" t="str">
        <f t="shared" si="43"/>
        <v/>
      </c>
      <c r="AY21" s="7">
        <f t="shared" si="44"/>
        <v>1.333777925975325E-3</v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>
        <f t="shared" si="49"/>
        <v>6.6688896298766251E-4</v>
      </c>
      <c r="BE21" s="7">
        <f t="shared" si="50"/>
        <v>3.3344448149383126E-4</v>
      </c>
      <c r="BF21" s="7">
        <f t="shared" si="51"/>
        <v>2.6675558519506501E-3</v>
      </c>
      <c r="BG21" s="7">
        <f t="shared" si="52"/>
        <v>1.333777925975325E-3</v>
      </c>
      <c r="BH21" s="7">
        <f t="shared" si="53"/>
        <v>1.333777925975325E-3</v>
      </c>
      <c r="BI21" s="7" t="str">
        <f t="shared" si="54"/>
        <v/>
      </c>
      <c r="BJ21" s="7">
        <f t="shared" si="55"/>
        <v>1.0003334444814939E-3</v>
      </c>
      <c r="BK21" s="7" t="str">
        <f t="shared" si="56"/>
        <v/>
      </c>
      <c r="BL21" s="7">
        <f t="shared" si="57"/>
        <v>1.0003334444814937E-2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Y21">
        <v>2025</v>
      </c>
      <c r="CZ21" s="10">
        <v>45782</v>
      </c>
      <c r="DL21">
        <v>1</v>
      </c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1">
        <v>2025</v>
      </c>
      <c r="B22" s="101" t="s">
        <v>24</v>
      </c>
      <c r="C22" s="101">
        <v>917</v>
      </c>
      <c r="D22" s="102"/>
      <c r="E22" s="102"/>
      <c r="F22" s="102"/>
      <c r="G22" s="102"/>
      <c r="H22" s="102"/>
      <c r="I22" s="102"/>
      <c r="J22" s="102"/>
      <c r="K22" s="101">
        <v>30</v>
      </c>
      <c r="L22" s="102"/>
      <c r="M22" s="101">
        <v>49</v>
      </c>
      <c r="N22" s="102"/>
      <c r="O22" s="102">
        <v>2</v>
      </c>
      <c r="P22" s="102"/>
      <c r="Q22" s="102"/>
      <c r="R22" s="102"/>
      <c r="S22" s="102">
        <v>1</v>
      </c>
      <c r="T22" s="102"/>
      <c r="U22" s="102">
        <v>1</v>
      </c>
      <c r="V22" s="102">
        <v>1</v>
      </c>
      <c r="W22" s="102"/>
      <c r="X22" s="102"/>
      <c r="Y22" s="102"/>
      <c r="Z22" s="102"/>
      <c r="AA22" s="102"/>
      <c r="AB22" s="102"/>
      <c r="AC22" s="102">
        <v>1</v>
      </c>
      <c r="AD22" s="102">
        <v>1</v>
      </c>
      <c r="AE22" s="102">
        <v>2</v>
      </c>
      <c r="AF22" s="102">
        <v>1</v>
      </c>
      <c r="AG22" s="102"/>
      <c r="AH22" s="102"/>
      <c r="AI22" s="102">
        <v>1</v>
      </c>
      <c r="AJ22" s="4">
        <f t="shared" si="3"/>
        <v>90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>
        <f t="shared" si="34"/>
        <v>3.271537622682661E-2</v>
      </c>
      <c r="AP22" s="7" t="str">
        <f t="shared" si="35"/>
        <v/>
      </c>
      <c r="AQ22" s="7">
        <f t="shared" si="36"/>
        <v>5.3435114503816793E-2</v>
      </c>
      <c r="AR22" s="7" t="str">
        <f t="shared" si="37"/>
        <v/>
      </c>
      <c r="AS22" s="7">
        <f t="shared" si="38"/>
        <v>2.1810250817884407E-3</v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1.0905125408942203E-3</v>
      </c>
      <c r="AX22" s="7" t="str">
        <f t="shared" si="43"/>
        <v/>
      </c>
      <c r="AY22" s="7">
        <f t="shared" si="44"/>
        <v>1.0905125408942203E-3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 t="str">
        <f t="shared" si="49"/>
        <v/>
      </c>
      <c r="BE22" s="7">
        <f t="shared" si="50"/>
        <v>1.0905125408942203E-3</v>
      </c>
      <c r="BF22" s="7">
        <f t="shared" si="51"/>
        <v>1.0905125408942203E-3</v>
      </c>
      <c r="BG22" s="7">
        <f t="shared" si="52"/>
        <v>2.1810250817884407E-3</v>
      </c>
      <c r="BH22" s="7">
        <f t="shared" si="53"/>
        <v>1.0905125408942203E-3</v>
      </c>
      <c r="BI22" s="7" t="str">
        <f t="shared" si="54"/>
        <v/>
      </c>
      <c r="BJ22" s="7" t="str">
        <f t="shared" si="55"/>
        <v/>
      </c>
      <c r="BK22" s="7">
        <f t="shared" si="56"/>
        <v>1.0905125408942203E-3</v>
      </c>
      <c r="BL22" s="7">
        <f t="shared" si="57"/>
        <v>9.8146128680479824E-2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Y22">
        <v>2025</v>
      </c>
      <c r="CZ22" s="10">
        <v>45783</v>
      </c>
      <c r="DS22">
        <v>1</v>
      </c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1">
        <v>2025</v>
      </c>
      <c r="B23" s="101" t="s">
        <v>151</v>
      </c>
      <c r="C23" s="101">
        <v>600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1"/>
      <c r="N23" s="102"/>
      <c r="O23" s="102"/>
      <c r="P23" s="102"/>
      <c r="Q23" s="102"/>
      <c r="R23" s="102"/>
      <c r="S23" s="102"/>
      <c r="T23" s="102"/>
      <c r="U23" s="102">
        <v>3</v>
      </c>
      <c r="V23" s="102"/>
      <c r="W23" s="102"/>
      <c r="X23" s="102"/>
      <c r="Y23" s="102"/>
      <c r="Z23" s="102"/>
      <c r="AA23" s="102"/>
      <c r="AB23" s="102"/>
      <c r="AC23" s="102"/>
      <c r="AD23" s="102">
        <v>3</v>
      </c>
      <c r="AE23" s="102">
        <v>2</v>
      </c>
      <c r="AF23" s="102"/>
      <c r="AG23" s="102"/>
      <c r="AH23" s="102"/>
      <c r="AI23" s="102"/>
      <c r="AJ23" s="4">
        <f t="shared" si="3"/>
        <v>8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 t="str">
        <f t="shared" si="34"/>
        <v/>
      </c>
      <c r="AP23" s="7" t="str">
        <f t="shared" si="35"/>
        <v/>
      </c>
      <c r="AQ23" s="7" t="str">
        <f t="shared" si="36"/>
        <v/>
      </c>
      <c r="AR23" s="7" t="str">
        <f t="shared" si="37"/>
        <v/>
      </c>
      <c r="AS23" s="7" t="str">
        <f t="shared" si="38"/>
        <v/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 t="str">
        <f t="shared" si="42"/>
        <v/>
      </c>
      <c r="AX23" s="7" t="str">
        <f t="shared" si="43"/>
        <v/>
      </c>
      <c r="AY23" s="7">
        <f t="shared" si="44"/>
        <v>5.0000000000000001E-3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 t="str">
        <f t="shared" si="49"/>
        <v/>
      </c>
      <c r="BE23" s="7" t="str">
        <f t="shared" si="50"/>
        <v/>
      </c>
      <c r="BF23" s="7">
        <f t="shared" si="51"/>
        <v>5.0000000000000001E-3</v>
      </c>
      <c r="BG23" s="7">
        <f t="shared" si="52"/>
        <v>3.3333333333333335E-3</v>
      </c>
      <c r="BH23" s="7" t="str">
        <f t="shared" si="53"/>
        <v/>
      </c>
      <c r="BI23" s="7" t="str">
        <f t="shared" si="54"/>
        <v/>
      </c>
      <c r="BJ23" s="7" t="str">
        <f t="shared" si="55"/>
        <v/>
      </c>
      <c r="BK23" s="7" t="str">
        <f t="shared" si="56"/>
        <v/>
      </c>
      <c r="BL23" s="7">
        <f t="shared" si="57"/>
        <v>1.3333333333333334E-2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Z23" s="10"/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1">
        <v>2025</v>
      </c>
      <c r="B24" s="101" t="s">
        <v>164</v>
      </c>
      <c r="C24" s="101">
        <v>300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102"/>
      <c r="U24" s="101"/>
      <c r="V24" s="102">
        <v>1</v>
      </c>
      <c r="W24" s="102"/>
      <c r="X24" s="102"/>
      <c r="Y24" s="102"/>
      <c r="Z24" s="102"/>
      <c r="AA24" s="102"/>
      <c r="AB24" s="102"/>
      <c r="AC24" s="102"/>
      <c r="AD24" s="101"/>
      <c r="AE24" s="102">
        <v>1</v>
      </c>
      <c r="AF24" s="102"/>
      <c r="AG24" s="102"/>
      <c r="AH24" s="102"/>
      <c r="AI24" s="102"/>
      <c r="AJ24" s="4">
        <f t="shared" si="3"/>
        <v>2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 t="str">
        <f t="shared" si="44"/>
        <v/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 t="str">
        <f t="shared" si="51"/>
        <v/>
      </c>
      <c r="BG24" s="7">
        <f t="shared" si="52"/>
        <v>3.3333333333333335E-3</v>
      </c>
      <c r="BH24" s="7" t="str">
        <f t="shared" si="53"/>
        <v/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6.6666666666666671E-3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Z24" s="10"/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1">
        <v>2025</v>
      </c>
      <c r="B25" s="101" t="s">
        <v>126</v>
      </c>
      <c r="C25" s="101">
        <v>1062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>
        <v>1</v>
      </c>
      <c r="T25" s="102"/>
      <c r="U25" s="102"/>
      <c r="V25" s="102"/>
      <c r="W25" s="102"/>
      <c r="X25" s="102"/>
      <c r="Y25" s="101"/>
      <c r="Z25" s="101"/>
      <c r="AA25" s="101"/>
      <c r="AB25" s="102">
        <v>2</v>
      </c>
      <c r="AC25" s="102"/>
      <c r="AD25" s="102">
        <v>6</v>
      </c>
      <c r="AE25" s="102">
        <v>4</v>
      </c>
      <c r="AF25" s="102">
        <v>2</v>
      </c>
      <c r="AG25" s="102"/>
      <c r="AH25" s="102">
        <v>4</v>
      </c>
      <c r="AI25" s="102">
        <v>1</v>
      </c>
      <c r="AJ25" s="4">
        <f t="shared" si="3"/>
        <v>20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>
        <f t="shared" si="42"/>
        <v>9.4161958568738226E-4</v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>
        <f t="shared" si="49"/>
        <v>1.8832391713747645E-3</v>
      </c>
      <c r="BE25" s="7" t="str">
        <f t="shared" si="50"/>
        <v/>
      </c>
      <c r="BF25" s="7">
        <f t="shared" si="51"/>
        <v>5.6497175141242938E-3</v>
      </c>
      <c r="BG25" s="7">
        <f t="shared" si="52"/>
        <v>3.766478342749529E-3</v>
      </c>
      <c r="BH25" s="7">
        <f t="shared" si="53"/>
        <v>1.8832391713747645E-3</v>
      </c>
      <c r="BI25" s="7" t="str">
        <f t="shared" si="54"/>
        <v/>
      </c>
      <c r="BJ25" s="7">
        <f t="shared" si="55"/>
        <v>3.766478342749529E-3</v>
      </c>
      <c r="BK25" s="7">
        <f t="shared" si="56"/>
        <v>9.4161958568738226E-4</v>
      </c>
      <c r="BL25" s="7">
        <f t="shared" si="57"/>
        <v>1.8832391713747645E-2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Z25" s="10"/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1">
        <v>2025</v>
      </c>
      <c r="B26" s="101" t="s">
        <v>12</v>
      </c>
      <c r="C26" s="101">
        <v>604</v>
      </c>
      <c r="D26" s="101"/>
      <c r="E26" s="102"/>
      <c r="F26" s="102"/>
      <c r="G26" s="102"/>
      <c r="H26" s="101"/>
      <c r="I26" s="102"/>
      <c r="J26" s="101"/>
      <c r="K26" s="102"/>
      <c r="L26" s="102"/>
      <c r="M26" s="101"/>
      <c r="N26" s="102"/>
      <c r="O26" s="102"/>
      <c r="P26" s="102"/>
      <c r="Q26" s="102"/>
      <c r="R26" s="102"/>
      <c r="S26" s="101"/>
      <c r="T26" s="102"/>
      <c r="U26" s="101"/>
      <c r="V26" s="102"/>
      <c r="W26" s="102"/>
      <c r="X26" s="102"/>
      <c r="Y26" s="102"/>
      <c r="Z26" s="102"/>
      <c r="AA26" s="102"/>
      <c r="AB26" s="102"/>
      <c r="AC26" s="102">
        <v>40</v>
      </c>
      <c r="AD26" s="102">
        <v>12</v>
      </c>
      <c r="AE26" s="102">
        <v>1</v>
      </c>
      <c r="AF26" s="102">
        <v>2</v>
      </c>
      <c r="AG26" s="102"/>
      <c r="AH26" s="102">
        <v>2</v>
      </c>
      <c r="AI26" s="102"/>
      <c r="AJ26" s="4">
        <f t="shared" si="3"/>
        <v>57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>
        <f t="shared" si="50"/>
        <v>6.6225165562913912E-2</v>
      </c>
      <c r="BF26" s="7">
        <f t="shared" si="51"/>
        <v>1.9867549668874173E-2</v>
      </c>
      <c r="BG26" s="7">
        <f t="shared" si="52"/>
        <v>1.6556291390728477E-3</v>
      </c>
      <c r="BH26" s="7">
        <f t="shared" si="53"/>
        <v>3.3112582781456954E-3</v>
      </c>
      <c r="BI26" s="7" t="str">
        <f t="shared" si="54"/>
        <v/>
      </c>
      <c r="BJ26" s="7">
        <f t="shared" si="55"/>
        <v>3.3112582781456954E-3</v>
      </c>
      <c r="BK26" s="7" t="str">
        <f t="shared" si="56"/>
        <v/>
      </c>
      <c r="BL26" s="7">
        <f t="shared" si="57"/>
        <v>9.4370860927152314E-2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Z26" s="10"/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1">
        <v>2025</v>
      </c>
      <c r="B27" s="101" t="s">
        <v>249</v>
      </c>
      <c r="C27" s="101">
        <v>28</v>
      </c>
      <c r="D27" s="102"/>
      <c r="E27" s="102"/>
      <c r="F27" s="102"/>
      <c r="G27" s="102"/>
      <c r="H27" s="102"/>
      <c r="I27" s="102"/>
      <c r="J27" s="102"/>
      <c r="K27" s="102">
        <v>1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1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4">
        <f t="shared" si="3"/>
        <v>1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>
        <f t="shared" si="34"/>
        <v>3.5714285714285712E-2</v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 t="str">
        <f t="shared" si="42"/>
        <v/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 t="str">
        <f t="shared" si="49"/>
        <v/>
      </c>
      <c r="BE27" s="7" t="str">
        <f t="shared" si="50"/>
        <v/>
      </c>
      <c r="BF27" s="7" t="str">
        <f t="shared" si="51"/>
        <v/>
      </c>
      <c r="BG27" s="7" t="str">
        <f t="shared" si="52"/>
        <v/>
      </c>
      <c r="BH27" s="7" t="str">
        <f t="shared" si="53"/>
        <v/>
      </c>
      <c r="BI27" s="7" t="str">
        <f t="shared" si="54"/>
        <v/>
      </c>
      <c r="BJ27" s="7" t="str">
        <f t="shared" si="55"/>
        <v/>
      </c>
      <c r="BK27" s="7" t="str">
        <f t="shared" si="56"/>
        <v/>
      </c>
      <c r="BL27" s="7">
        <f t="shared" si="57"/>
        <v>3.5714285714285712E-2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Z27" s="10"/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1">
        <v>2025</v>
      </c>
      <c r="B28" s="101" t="s">
        <v>47</v>
      </c>
      <c r="C28" s="101">
        <v>1204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>
        <v>1</v>
      </c>
      <c r="N28" s="102">
        <v>11</v>
      </c>
      <c r="O28" s="102">
        <v>128</v>
      </c>
      <c r="P28" s="102"/>
      <c r="Q28" s="102"/>
      <c r="R28" s="102"/>
      <c r="S28" s="102">
        <v>4</v>
      </c>
      <c r="T28" s="102">
        <v>1</v>
      </c>
      <c r="U28" s="101"/>
      <c r="V28" s="102">
        <v>1</v>
      </c>
      <c r="W28" s="102"/>
      <c r="X28" s="102"/>
      <c r="Y28" s="102"/>
      <c r="Z28" s="102"/>
      <c r="AA28" s="102"/>
      <c r="AB28" s="102">
        <v>1</v>
      </c>
      <c r="AC28" s="102"/>
      <c r="AD28" s="102">
        <v>6</v>
      </c>
      <c r="AE28" s="102"/>
      <c r="AF28" s="102">
        <v>1</v>
      </c>
      <c r="AG28" s="102"/>
      <c r="AH28" s="102"/>
      <c r="AI28" s="102">
        <v>1</v>
      </c>
      <c r="AJ28" s="4">
        <f t="shared" si="3"/>
        <v>155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>
        <f t="shared" si="36"/>
        <v>8.3056478405315617E-4</v>
      </c>
      <c r="AR28" s="7">
        <f t="shared" si="37"/>
        <v>9.1362126245847185E-3</v>
      </c>
      <c r="AS28" s="7">
        <f t="shared" si="38"/>
        <v>0.10631229235880399</v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>
        <f t="shared" si="42"/>
        <v>3.3222591362126247E-3</v>
      </c>
      <c r="AX28" s="7">
        <f t="shared" si="43"/>
        <v>8.3056478405315617E-4</v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>
        <f t="shared" si="49"/>
        <v>8.3056478405315617E-4</v>
      </c>
      <c r="BE28" s="7" t="str">
        <f t="shared" si="50"/>
        <v/>
      </c>
      <c r="BF28" s="7">
        <f t="shared" si="51"/>
        <v>4.9833887043189366E-3</v>
      </c>
      <c r="BG28" s="7" t="str">
        <f t="shared" si="52"/>
        <v/>
      </c>
      <c r="BH28" s="7">
        <f t="shared" si="53"/>
        <v>8.3056478405315617E-4</v>
      </c>
      <c r="BI28" s="7" t="str">
        <f t="shared" si="54"/>
        <v/>
      </c>
      <c r="BJ28" s="7" t="str">
        <f t="shared" si="55"/>
        <v/>
      </c>
      <c r="BK28" s="7">
        <f t="shared" si="56"/>
        <v>8.3056478405315617E-4</v>
      </c>
      <c r="BL28" s="7">
        <f t="shared" si="57"/>
        <v>0.12873754152823921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Z28" s="10"/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1">
        <v>2025</v>
      </c>
      <c r="B29" s="101" t="s">
        <v>23</v>
      </c>
      <c r="C29" s="101">
        <v>1198</v>
      </c>
      <c r="D29" s="102"/>
      <c r="E29" s="102"/>
      <c r="F29" s="102"/>
      <c r="G29" s="101"/>
      <c r="H29" s="101"/>
      <c r="I29" s="102"/>
      <c r="J29" s="101"/>
      <c r="K29" s="102"/>
      <c r="L29" s="102"/>
      <c r="M29" s="101"/>
      <c r="N29" s="102"/>
      <c r="O29" s="102"/>
      <c r="P29" s="102">
        <v>161</v>
      </c>
      <c r="Q29" s="102"/>
      <c r="R29" s="102"/>
      <c r="S29" s="102">
        <v>3</v>
      </c>
      <c r="T29" s="102"/>
      <c r="U29" s="102">
        <v>1</v>
      </c>
      <c r="V29" s="102"/>
      <c r="W29" s="102"/>
      <c r="X29" s="102"/>
      <c r="Y29" s="102"/>
      <c r="Z29" s="102"/>
      <c r="AA29" s="102"/>
      <c r="AB29" s="102"/>
      <c r="AC29" s="102"/>
      <c r="AD29" s="102">
        <v>3</v>
      </c>
      <c r="AE29" s="102"/>
      <c r="AF29" s="102">
        <v>1</v>
      </c>
      <c r="AG29" s="102"/>
      <c r="AH29" s="102"/>
      <c r="AI29" s="102"/>
      <c r="AJ29" s="4">
        <f t="shared" si="3"/>
        <v>169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 t="str">
        <f t="shared" si="34"/>
        <v/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>
        <f t="shared" si="39"/>
        <v>0.13439065108514189</v>
      </c>
      <c r="AU29" s="7" t="str">
        <f t="shared" si="40"/>
        <v/>
      </c>
      <c r="AV29" s="7" t="str">
        <f t="shared" si="41"/>
        <v/>
      </c>
      <c r="AW29" s="7">
        <f t="shared" si="42"/>
        <v>2.5041736227045075E-3</v>
      </c>
      <c r="AX29" s="7" t="str">
        <f t="shared" si="43"/>
        <v/>
      </c>
      <c r="AY29" s="7">
        <f t="shared" si="44"/>
        <v>8.3472454090150253E-4</v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>
        <f t="shared" si="51"/>
        <v>2.5041736227045075E-3</v>
      </c>
      <c r="BG29" s="7" t="str">
        <f t="shared" si="52"/>
        <v/>
      </c>
      <c r="BH29" s="7">
        <f t="shared" si="53"/>
        <v>8.3472454090150253E-4</v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0.14106844741235391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Z29" s="10"/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1">
        <v>2025</v>
      </c>
      <c r="B30" s="101" t="s">
        <v>25</v>
      </c>
      <c r="C30" s="101">
        <v>800</v>
      </c>
      <c r="D30" s="102"/>
      <c r="E30" s="102"/>
      <c r="F30" s="102"/>
      <c r="G30" s="102"/>
      <c r="H30" s="102"/>
      <c r="I30" s="102"/>
      <c r="J30" s="102"/>
      <c r="K30" s="102">
        <v>18</v>
      </c>
      <c r="L30" s="102"/>
      <c r="M30" s="102">
        <v>94</v>
      </c>
      <c r="N30" s="102"/>
      <c r="O30" s="102">
        <v>1</v>
      </c>
      <c r="P30" s="102"/>
      <c r="Q30" s="102"/>
      <c r="R30" s="102"/>
      <c r="S30" s="102">
        <v>3</v>
      </c>
      <c r="T30" s="102"/>
      <c r="U30" s="102"/>
      <c r="V30" s="102">
        <v>1</v>
      </c>
      <c r="W30" s="102"/>
      <c r="X30" s="102"/>
      <c r="Y30" s="102"/>
      <c r="Z30" s="102"/>
      <c r="AA30" s="102"/>
      <c r="AB30" s="102"/>
      <c r="AC30" s="102"/>
      <c r="AD30" s="101">
        <v>5</v>
      </c>
      <c r="AE30" s="102"/>
      <c r="AF30" s="102"/>
      <c r="AG30" s="102"/>
      <c r="AH30" s="102"/>
      <c r="AI30" s="102"/>
      <c r="AJ30" s="4">
        <f t="shared" si="3"/>
        <v>122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>
        <f t="shared" si="34"/>
        <v>2.2499999999999999E-2</v>
      </c>
      <c r="AP30" s="7" t="str">
        <f t="shared" si="35"/>
        <v/>
      </c>
      <c r="AQ30" s="7">
        <f t="shared" si="36"/>
        <v>0.11749999999999999</v>
      </c>
      <c r="AR30" s="7" t="str">
        <f t="shared" si="37"/>
        <v/>
      </c>
      <c r="AS30" s="7">
        <f t="shared" si="38"/>
        <v>1.25E-3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3.7499999999999999E-3</v>
      </c>
      <c r="AX30" s="7" t="str">
        <f t="shared" si="43"/>
        <v/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 t="str">
        <f t="shared" si="49"/>
        <v/>
      </c>
      <c r="BE30" s="7" t="str">
        <f t="shared" si="50"/>
        <v/>
      </c>
      <c r="BF30" s="7">
        <f t="shared" si="51"/>
        <v>6.2500000000000003E-3</v>
      </c>
      <c r="BG30" s="7" t="str">
        <f t="shared" si="52"/>
        <v/>
      </c>
      <c r="BH30" s="7" t="str">
        <f t="shared" si="53"/>
        <v/>
      </c>
      <c r="BI30" s="7" t="str">
        <f t="shared" si="54"/>
        <v/>
      </c>
      <c r="BJ30" s="7" t="str">
        <f t="shared" si="55"/>
        <v/>
      </c>
      <c r="BK30" s="7" t="str">
        <f t="shared" si="56"/>
        <v/>
      </c>
      <c r="BL30" s="7">
        <f t="shared" si="57"/>
        <v>0.1525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Z30" s="10"/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1">
        <v>2025</v>
      </c>
      <c r="B31" s="101" t="s">
        <v>152</v>
      </c>
      <c r="C31" s="101">
        <v>942</v>
      </c>
      <c r="D31" s="102"/>
      <c r="E31" s="102"/>
      <c r="F31" s="102"/>
      <c r="G31" s="102"/>
      <c r="H31" s="102"/>
      <c r="I31" s="101"/>
      <c r="J31" s="101"/>
      <c r="K31" s="102">
        <v>4</v>
      </c>
      <c r="L31" s="102"/>
      <c r="M31" s="102">
        <v>43</v>
      </c>
      <c r="N31" s="102"/>
      <c r="O31" s="102">
        <v>1</v>
      </c>
      <c r="P31" s="102"/>
      <c r="Q31" s="102"/>
      <c r="R31" s="102"/>
      <c r="S31" s="102">
        <v>1</v>
      </c>
      <c r="T31" s="102"/>
      <c r="U31" s="102"/>
      <c r="V31" s="102">
        <v>1</v>
      </c>
      <c r="W31" s="102"/>
      <c r="X31" s="102"/>
      <c r="Y31" s="102"/>
      <c r="Z31" s="102"/>
      <c r="AA31" s="102"/>
      <c r="AB31" s="102"/>
      <c r="AC31" s="102"/>
      <c r="AD31" s="102">
        <v>3</v>
      </c>
      <c r="AE31" s="102"/>
      <c r="AF31" s="102"/>
      <c r="AG31" s="102"/>
      <c r="AH31" s="102">
        <v>1</v>
      </c>
      <c r="AI31" s="102"/>
      <c r="AJ31" s="4">
        <f t="shared" si="3"/>
        <v>54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>
        <f t="shared" si="34"/>
        <v>4.246284501061571E-3</v>
      </c>
      <c r="AP31" s="7" t="str">
        <f t="shared" si="35"/>
        <v/>
      </c>
      <c r="AQ31" s="7">
        <f t="shared" si="36"/>
        <v>4.5647558386411886E-2</v>
      </c>
      <c r="AR31" s="7" t="str">
        <f t="shared" si="37"/>
        <v/>
      </c>
      <c r="AS31" s="7">
        <f t="shared" si="38"/>
        <v>1.0615711252653928E-3</v>
      </c>
      <c r="AT31" s="7" t="str">
        <f t="shared" si="39"/>
        <v/>
      </c>
      <c r="AU31" s="7" t="str">
        <f t="shared" si="40"/>
        <v/>
      </c>
      <c r="AV31" s="7" t="str">
        <f t="shared" si="41"/>
        <v/>
      </c>
      <c r="AW31" s="7">
        <f t="shared" si="42"/>
        <v>1.0615711252653928E-3</v>
      </c>
      <c r="AX31" s="7" t="str">
        <f t="shared" si="43"/>
        <v/>
      </c>
      <c r="AY31" s="7" t="str">
        <f t="shared" si="44"/>
        <v/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3.1847133757961785E-3</v>
      </c>
      <c r="BG31" s="7" t="str">
        <f t="shared" si="52"/>
        <v/>
      </c>
      <c r="BH31" s="7" t="str">
        <f t="shared" si="53"/>
        <v/>
      </c>
      <c r="BI31" s="7" t="str">
        <f t="shared" si="54"/>
        <v/>
      </c>
      <c r="BJ31" s="7">
        <f t="shared" si="55"/>
        <v>1.0615711252653928E-3</v>
      </c>
      <c r="BK31" s="7" t="str">
        <f t="shared" si="56"/>
        <v/>
      </c>
      <c r="BL31" s="7">
        <f t="shared" si="57"/>
        <v>5.7324840764331211E-2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Z31" s="10"/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1">
        <v>2025</v>
      </c>
      <c r="B32" s="101" t="s">
        <v>150</v>
      </c>
      <c r="C32" s="101">
        <v>995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>
        <v>28</v>
      </c>
      <c r="N32" s="102"/>
      <c r="O32" s="102"/>
      <c r="P32" s="102"/>
      <c r="Q32" s="101"/>
      <c r="R32" s="101"/>
      <c r="S32" s="102">
        <v>2</v>
      </c>
      <c r="T32" s="102"/>
      <c r="U32" s="102"/>
      <c r="V32" s="102">
        <v>1</v>
      </c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>
        <v>1</v>
      </c>
      <c r="AJ32" s="4">
        <f t="shared" si="3"/>
        <v>32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 t="str">
        <f t="shared" si="34"/>
        <v/>
      </c>
      <c r="AP32" s="7" t="str">
        <f t="shared" si="35"/>
        <v/>
      </c>
      <c r="AQ32" s="7">
        <f t="shared" si="36"/>
        <v>2.8140703517587941E-2</v>
      </c>
      <c r="AR32" s="7" t="str">
        <f t="shared" si="37"/>
        <v/>
      </c>
      <c r="AS32" s="7" t="str">
        <f t="shared" si="38"/>
        <v/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2.0100502512562816E-3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 t="str">
        <f t="shared" si="51"/>
        <v/>
      </c>
      <c r="BG32" s="7" t="str">
        <f t="shared" si="52"/>
        <v/>
      </c>
      <c r="BH32" s="7" t="str">
        <f t="shared" si="53"/>
        <v/>
      </c>
      <c r="BI32" s="7" t="str">
        <f t="shared" si="54"/>
        <v/>
      </c>
      <c r="BJ32" s="7" t="str">
        <f t="shared" si="55"/>
        <v/>
      </c>
      <c r="BK32" s="7">
        <f t="shared" si="56"/>
        <v>1.0050251256281408E-3</v>
      </c>
      <c r="BL32" s="7">
        <f t="shared" si="57"/>
        <v>3.2160804020100506E-2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Z32" s="10"/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1">
        <v>2025</v>
      </c>
      <c r="B33" s="101" t="s">
        <v>131</v>
      </c>
      <c r="C33" s="101">
        <v>1498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1">
        <v>2</v>
      </c>
      <c r="T33" s="102"/>
      <c r="U33" s="101">
        <v>1</v>
      </c>
      <c r="V33" s="102">
        <v>4</v>
      </c>
      <c r="W33" s="102"/>
      <c r="X33" s="102"/>
      <c r="Y33" s="102"/>
      <c r="Z33" s="102"/>
      <c r="AA33" s="102"/>
      <c r="AB33" s="102"/>
      <c r="AC33" s="101"/>
      <c r="AD33" s="101">
        <v>7</v>
      </c>
      <c r="AE33" s="102">
        <v>3</v>
      </c>
      <c r="AF33" s="102">
        <v>1</v>
      </c>
      <c r="AG33" s="102"/>
      <c r="AH33" s="102">
        <v>2</v>
      </c>
      <c r="AI33" s="102"/>
      <c r="AJ33" s="4">
        <f t="shared" si="3"/>
        <v>20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 t="str">
        <f t="shared" si="34"/>
        <v/>
      </c>
      <c r="AP33" s="7" t="str">
        <f t="shared" si="35"/>
        <v/>
      </c>
      <c r="AQ33" s="7" t="str">
        <f t="shared" si="36"/>
        <v/>
      </c>
      <c r="AR33" s="7" t="str">
        <f t="shared" si="37"/>
        <v/>
      </c>
      <c r="AS33" s="7" t="str">
        <f t="shared" si="38"/>
        <v/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1.3351134846461949E-3</v>
      </c>
      <c r="AX33" s="7" t="str">
        <f t="shared" si="43"/>
        <v/>
      </c>
      <c r="AY33" s="7">
        <f t="shared" si="44"/>
        <v>6.6755674232309744E-4</v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4.6728971962616819E-3</v>
      </c>
      <c r="BG33" s="7">
        <f t="shared" si="52"/>
        <v>2.0026702269692926E-3</v>
      </c>
      <c r="BH33" s="7">
        <f t="shared" si="53"/>
        <v>6.6755674232309744E-4</v>
      </c>
      <c r="BI33" s="7" t="str">
        <f t="shared" si="54"/>
        <v/>
      </c>
      <c r="BJ33" s="7">
        <f t="shared" si="55"/>
        <v>1.3351134846461949E-3</v>
      </c>
      <c r="BK33" s="7" t="str">
        <f t="shared" si="56"/>
        <v/>
      </c>
      <c r="BL33" s="7">
        <f t="shared" si="57"/>
        <v>1.335113484646195E-2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Z33" s="10"/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1">
        <v>2025</v>
      </c>
      <c r="B34" s="101" t="s">
        <v>11</v>
      </c>
      <c r="C34" s="101">
        <v>1359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>
        <v>189</v>
      </c>
      <c r="Z34" s="102">
        <v>195</v>
      </c>
      <c r="AA34" s="102">
        <v>26</v>
      </c>
      <c r="AB34" s="102">
        <v>11</v>
      </c>
      <c r="AC34" s="102"/>
      <c r="AD34" s="102">
        <v>15</v>
      </c>
      <c r="AE34" s="102">
        <v>2</v>
      </c>
      <c r="AF34" s="102">
        <v>3</v>
      </c>
      <c r="AG34" s="102"/>
      <c r="AH34" s="102">
        <v>6</v>
      </c>
      <c r="AI34" s="102">
        <v>1</v>
      </c>
      <c r="AJ34" s="4">
        <f t="shared" si="3"/>
        <v>448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 t="str">
        <f t="shared" si="34"/>
        <v/>
      </c>
      <c r="AP34" s="7" t="str">
        <f t="shared" si="35"/>
        <v/>
      </c>
      <c r="AQ34" s="7" t="str">
        <f t="shared" si="36"/>
        <v/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 t="str">
        <f t="shared" si="42"/>
        <v/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>
        <f t="shared" si="47"/>
        <v>0.13907284768211919</v>
      </c>
      <c r="BC34" s="7">
        <f t="shared" si="48"/>
        <v>0.14348785871964681</v>
      </c>
      <c r="BD34" s="7">
        <f t="shared" si="49"/>
        <v>8.0941869021339229E-3</v>
      </c>
      <c r="BE34" s="7" t="str">
        <f t="shared" si="50"/>
        <v/>
      </c>
      <c r="BF34" s="7">
        <f t="shared" si="51"/>
        <v>1.1037527593818985E-2</v>
      </c>
      <c r="BG34" s="7">
        <f t="shared" si="52"/>
        <v>1.4716703458425313E-3</v>
      </c>
      <c r="BH34" s="7">
        <f t="shared" si="53"/>
        <v>2.2075055187637969E-3</v>
      </c>
      <c r="BI34" s="7" t="str">
        <f t="shared" si="54"/>
        <v/>
      </c>
      <c r="BJ34" s="7">
        <f t="shared" si="55"/>
        <v>4.4150110375275938E-3</v>
      </c>
      <c r="BK34" s="7">
        <f t="shared" si="56"/>
        <v>7.3583517292126564E-4</v>
      </c>
      <c r="BL34" s="7">
        <f t="shared" si="57"/>
        <v>0.329654157468727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Z34" s="10"/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1">
        <v>2025</v>
      </c>
      <c r="B35" s="101" t="s">
        <v>321</v>
      </c>
      <c r="C35" s="101">
        <v>37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1">
        <v>1</v>
      </c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4">
        <f t="shared" si="3"/>
        <v>1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2.7027027027027029E-2</v>
      </c>
      <c r="AX35" s="7" t="str">
        <f t="shared" si="43"/>
        <v/>
      </c>
      <c r="AY35" s="7" t="str">
        <f t="shared" si="44"/>
        <v/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 t="str">
        <f t="shared" si="51"/>
        <v/>
      </c>
      <c r="BG35" s="7" t="str">
        <f t="shared" si="52"/>
        <v/>
      </c>
      <c r="BH35" s="7" t="str">
        <f t="shared" si="53"/>
        <v/>
      </c>
      <c r="BI35" s="7" t="str">
        <f t="shared" si="54"/>
        <v/>
      </c>
      <c r="BJ35" s="7" t="str">
        <f t="shared" si="55"/>
        <v/>
      </c>
      <c r="BK35" s="7" t="str">
        <f t="shared" si="56"/>
        <v/>
      </c>
      <c r="BL35" s="7">
        <f t="shared" si="57"/>
        <v>2.7027027027027029E-2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Z35" s="10"/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1">
        <v>2025</v>
      </c>
      <c r="B36" s="101" t="s">
        <v>327</v>
      </c>
      <c r="C36" s="101">
        <v>63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>
        <v>5</v>
      </c>
      <c r="O36" s="102">
        <v>1</v>
      </c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1"/>
      <c r="AD36" s="101"/>
      <c r="AE36" s="102"/>
      <c r="AF36" s="102"/>
      <c r="AG36" s="102"/>
      <c r="AH36" s="102"/>
      <c r="AI36" s="102"/>
      <c r="AJ36" s="4">
        <f t="shared" si="3"/>
        <v>6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>
        <f t="shared" si="37"/>
        <v>7.9365079365079361E-2</v>
      </c>
      <c r="AS36" s="7">
        <f t="shared" si="38"/>
        <v>1.5873015873015872E-2</v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 t="str">
        <f t="shared" si="47"/>
        <v/>
      </c>
      <c r="BC36" s="7" t="str">
        <f t="shared" si="48"/>
        <v/>
      </c>
      <c r="BD36" s="7" t="str">
        <f t="shared" si="49"/>
        <v/>
      </c>
      <c r="BE36" s="7" t="str">
        <f t="shared" si="50"/>
        <v/>
      </c>
      <c r="BF36" s="7" t="str">
        <f t="shared" si="51"/>
        <v/>
      </c>
      <c r="BG36" s="7" t="str">
        <f t="shared" si="52"/>
        <v/>
      </c>
      <c r="BH36" s="7" t="str">
        <f t="shared" si="53"/>
        <v/>
      </c>
      <c r="BI36" s="7" t="str">
        <f t="shared" si="54"/>
        <v/>
      </c>
      <c r="BJ36" s="7" t="str">
        <f t="shared" si="55"/>
        <v/>
      </c>
      <c r="BK36" s="7" t="str">
        <f t="shared" si="56"/>
        <v/>
      </c>
      <c r="BL36" s="7">
        <f t="shared" si="57"/>
        <v>9.5238095238095233E-2</v>
      </c>
      <c r="BM36">
        <v>2025</v>
      </c>
      <c r="BN36" s="10">
        <v>45777</v>
      </c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Z36" s="10"/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1">
        <v>2025</v>
      </c>
      <c r="B37" s="101" t="s">
        <v>132</v>
      </c>
      <c r="C37" s="101">
        <v>200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1"/>
      <c r="P37" s="102"/>
      <c r="Q37" s="102"/>
      <c r="R37" s="102"/>
      <c r="S37" s="101"/>
      <c r="T37" s="102"/>
      <c r="U37" s="102">
        <v>1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>
        <v>2</v>
      </c>
      <c r="AG37" s="102"/>
      <c r="AH37" s="102">
        <v>1</v>
      </c>
      <c r="AI37" s="102"/>
      <c r="AJ37" s="4">
        <f t="shared" si="3"/>
        <v>4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 t="str">
        <f t="shared" si="42"/>
        <v/>
      </c>
      <c r="AX37" s="7" t="str">
        <f t="shared" si="43"/>
        <v/>
      </c>
      <c r="AY37" s="7">
        <f t="shared" si="44"/>
        <v>5.0000000000000001E-3</v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>
        <f t="shared" si="53"/>
        <v>0.01</v>
      </c>
      <c r="BI37" s="7" t="str">
        <f t="shared" si="54"/>
        <v/>
      </c>
      <c r="BJ37" s="7">
        <f t="shared" si="55"/>
        <v>5.0000000000000001E-3</v>
      </c>
      <c r="BK37" s="7" t="str">
        <f t="shared" si="56"/>
        <v/>
      </c>
      <c r="BL37" s="7">
        <f t="shared" si="57"/>
        <v>0.02</v>
      </c>
      <c r="BM37">
        <v>2025</v>
      </c>
      <c r="BN37" s="10">
        <v>45778</v>
      </c>
      <c r="BO37" s="4"/>
      <c r="BP37" s="4">
        <v>1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1</v>
      </c>
      <c r="CD37" s="4"/>
      <c r="CE37" s="4"/>
      <c r="CF37" s="4"/>
      <c r="CG37" s="4">
        <v>2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Z37" s="10"/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1">
        <v>2025</v>
      </c>
      <c r="B38" s="101" t="s">
        <v>18</v>
      </c>
      <c r="C38" s="101">
        <v>3489</v>
      </c>
      <c r="D38" s="102">
        <v>3</v>
      </c>
      <c r="E38" s="102"/>
      <c r="F38" s="102"/>
      <c r="G38" s="102"/>
      <c r="H38" s="102">
        <v>1</v>
      </c>
      <c r="I38" s="102"/>
      <c r="J38" s="102">
        <v>2</v>
      </c>
      <c r="K38" s="101"/>
      <c r="L38" s="102"/>
      <c r="M38" s="101">
        <v>4</v>
      </c>
      <c r="N38" s="102"/>
      <c r="O38" s="102"/>
      <c r="P38" s="102"/>
      <c r="Q38" s="102"/>
      <c r="R38" s="102"/>
      <c r="S38" s="102">
        <v>7</v>
      </c>
      <c r="T38" s="102">
        <v>2</v>
      </c>
      <c r="U38" s="102">
        <v>1</v>
      </c>
      <c r="V38" s="102">
        <v>1</v>
      </c>
      <c r="W38" s="102"/>
      <c r="X38" s="102"/>
      <c r="Y38" s="102"/>
      <c r="Z38" s="102"/>
      <c r="AA38" s="102"/>
      <c r="AB38" s="102"/>
      <c r="AC38" s="102"/>
      <c r="AD38" s="102">
        <v>1</v>
      </c>
      <c r="AE38" s="102"/>
      <c r="AF38" s="102"/>
      <c r="AG38" s="102"/>
      <c r="AH38" s="102"/>
      <c r="AI38" s="102"/>
      <c r="AJ38" s="4">
        <f>SUM(D38:AI38)</f>
        <v>22</v>
      </c>
      <c r="AL38" s="7">
        <f t="shared" si="31"/>
        <v>8.598452278589854E-4</v>
      </c>
      <c r="AM38" s="7" t="str">
        <f t="shared" si="32"/>
        <v/>
      </c>
      <c r="AN38" s="7">
        <f t="shared" si="33"/>
        <v>5.7323015190599027E-4</v>
      </c>
      <c r="AO38" s="7" t="str">
        <f t="shared" si="34"/>
        <v/>
      </c>
      <c r="AP38" s="7" t="str">
        <f t="shared" si="35"/>
        <v/>
      </c>
      <c r="AQ38" s="7">
        <f t="shared" si="36"/>
        <v>1.1464603038119805E-3</v>
      </c>
      <c r="AR38" s="7" t="str">
        <f t="shared" si="37"/>
        <v/>
      </c>
      <c r="AS38" s="7" t="str">
        <f t="shared" si="38"/>
        <v/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>
        <f t="shared" si="42"/>
        <v>2.0063055316709658E-3</v>
      </c>
      <c r="AX38" s="7">
        <f t="shared" si="43"/>
        <v>5.7323015190599027E-4</v>
      </c>
      <c r="AY38" s="7">
        <f t="shared" si="44"/>
        <v>2.8661507595299513E-4</v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>
        <f t="shared" si="51"/>
        <v>2.8661507595299513E-4</v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6.3055316709658927E-3</v>
      </c>
      <c r="BM38">
        <v>2025</v>
      </c>
      <c r="BN38" s="10">
        <v>45779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>
        <v>1</v>
      </c>
      <c r="CB38" s="4"/>
      <c r="CC38" s="4"/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Z38" s="10"/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3">
        <v>2024</v>
      </c>
      <c r="B39" s="101" t="s">
        <v>17</v>
      </c>
      <c r="C39" s="101">
        <v>501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1"/>
      <c r="N39" s="102"/>
      <c r="O39" s="102"/>
      <c r="P39" s="102"/>
      <c r="Q39" s="102"/>
      <c r="R39" s="102"/>
      <c r="S39" s="102"/>
      <c r="T39" s="102"/>
      <c r="U39" s="102">
        <v>1</v>
      </c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4">
        <f>SUM(D39:AI39)</f>
        <v>1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1.996007984031936E-3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 t="str">
        <f t="shared" si="49"/>
        <v/>
      </c>
      <c r="BE39" s="7" t="str">
        <f t="shared" si="50"/>
        <v/>
      </c>
      <c r="BF39" s="7" t="str">
        <f t="shared" si="51"/>
        <v/>
      </c>
      <c r="BG39" s="7" t="str">
        <f t="shared" si="52"/>
        <v/>
      </c>
      <c r="BH39" s="7" t="str">
        <f t="shared" si="53"/>
        <v/>
      </c>
      <c r="BI39" s="7" t="str">
        <f t="shared" si="54"/>
        <v/>
      </c>
      <c r="BJ39" s="7" t="str">
        <f t="shared" si="55"/>
        <v/>
      </c>
      <c r="BK39" s="7" t="str">
        <f t="shared" si="56"/>
        <v/>
      </c>
      <c r="BL39" s="7">
        <f t="shared" si="57"/>
        <v>1.996007984031936E-3</v>
      </c>
      <c r="BM39">
        <v>2025</v>
      </c>
      <c r="BN39" s="10">
        <v>45780</v>
      </c>
      <c r="BO39" s="4">
        <v>1</v>
      </c>
      <c r="BP39" s="4"/>
      <c r="BQ39" s="4">
        <v>1</v>
      </c>
      <c r="BR39" s="4"/>
      <c r="BS39" s="4"/>
      <c r="BT39" s="4"/>
      <c r="BU39" s="4"/>
      <c r="BV39" s="4"/>
      <c r="BW39" s="4"/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2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Z39" s="10"/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3">
        <v>2024</v>
      </c>
      <c r="B40" s="101" t="s">
        <v>142</v>
      </c>
      <c r="C40" s="101">
        <v>455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>
        <v>4</v>
      </c>
      <c r="V40" s="102"/>
      <c r="W40" s="102"/>
      <c r="X40" s="102"/>
      <c r="Y40" s="102"/>
      <c r="Z40" s="102"/>
      <c r="AA40" s="102"/>
      <c r="AB40" s="102"/>
      <c r="AC40" s="102"/>
      <c r="AD40" s="101">
        <v>1</v>
      </c>
      <c r="AE40" s="102"/>
      <c r="AF40" s="102"/>
      <c r="AG40" s="102"/>
      <c r="AH40" s="102"/>
      <c r="AI40" s="102"/>
      <c r="AJ40" s="4">
        <f>SUM(D40:AI40)</f>
        <v>5</v>
      </c>
      <c r="AL40" s="7" t="str">
        <f t="shared" si="31"/>
        <v/>
      </c>
      <c r="AM40" s="7" t="str">
        <f t="shared" si="32"/>
        <v/>
      </c>
      <c r="AN40" s="7" t="str">
        <f t="shared" si="33"/>
        <v/>
      </c>
      <c r="AO40" s="7" t="str">
        <f t="shared" si="34"/>
        <v/>
      </c>
      <c r="AP40" s="7" t="str">
        <f t="shared" si="35"/>
        <v/>
      </c>
      <c r="AQ40" s="7" t="str">
        <f t="shared" si="36"/>
        <v/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 t="str">
        <f t="shared" si="42"/>
        <v/>
      </c>
      <c r="AX40" s="7" t="str">
        <f t="shared" si="43"/>
        <v/>
      </c>
      <c r="AY40" s="7">
        <f t="shared" si="44"/>
        <v>8.7912087912087912E-3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>
        <f t="shared" si="51"/>
        <v>2.1978021978021978E-3</v>
      </c>
      <c r="BG40" s="7" t="str">
        <f t="shared" si="52"/>
        <v/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1.098901098901099E-2</v>
      </c>
      <c r="BM40">
        <v>2025</v>
      </c>
      <c r="BN40" s="10">
        <v>45781</v>
      </c>
      <c r="BO40" s="4"/>
      <c r="BP40" s="4">
        <v>1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>
        <v>1</v>
      </c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Z40" s="10"/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3">
        <v>2024</v>
      </c>
      <c r="B41" s="101" t="s">
        <v>221</v>
      </c>
      <c r="C41" s="101">
        <v>200</v>
      </c>
      <c r="D41" s="102"/>
      <c r="E41" s="102"/>
      <c r="F41" s="102"/>
      <c r="G41" s="102">
        <v>2</v>
      </c>
      <c r="H41" s="102">
        <v>5</v>
      </c>
      <c r="I41" s="102">
        <v>1</v>
      </c>
      <c r="J41" s="102">
        <v>1</v>
      </c>
      <c r="K41" s="102"/>
      <c r="L41" s="102"/>
      <c r="M41" s="102">
        <v>1</v>
      </c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1"/>
      <c r="Z41" s="101"/>
      <c r="AA41" s="101"/>
      <c r="AB41" s="102"/>
      <c r="AC41" s="102"/>
      <c r="AD41" s="102"/>
      <c r="AE41" s="102"/>
      <c r="AF41" s="102"/>
      <c r="AG41" s="102"/>
      <c r="AH41" s="102"/>
      <c r="AI41" s="102"/>
      <c r="AJ41" s="4">
        <f>SUM(D41:AI41)</f>
        <v>10</v>
      </c>
      <c r="AL41" s="7" t="str">
        <f t="shared" si="31"/>
        <v/>
      </c>
      <c r="AM41" s="7">
        <f t="shared" si="32"/>
        <v>5.0000000000000001E-3</v>
      </c>
      <c r="AN41" s="7">
        <f t="shared" si="33"/>
        <v>5.0000000000000001E-3</v>
      </c>
      <c r="AO41" s="7" t="str">
        <f t="shared" si="34"/>
        <v/>
      </c>
      <c r="AP41" s="7" t="str">
        <f t="shared" si="35"/>
        <v/>
      </c>
      <c r="AQ41" s="7">
        <f t="shared" si="36"/>
        <v>5.0000000000000001E-3</v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 t="str">
        <f t="shared" si="44"/>
        <v/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0.05</v>
      </c>
      <c r="BM41">
        <v>2025</v>
      </c>
      <c r="BN41" s="10">
        <v>45782</v>
      </c>
      <c r="BO41" s="4"/>
      <c r="BP41" s="4"/>
      <c r="BQ41" s="4"/>
      <c r="BR41" s="4"/>
      <c r="BS41" s="4"/>
      <c r="BT41" s="4"/>
      <c r="BU41" s="4">
        <v>2</v>
      </c>
      <c r="BV41" s="4"/>
      <c r="BW41" s="4"/>
      <c r="BX41" s="4"/>
      <c r="BY41" s="4"/>
      <c r="BZ41" s="4"/>
      <c r="CA41" s="4"/>
      <c r="CB41" s="4">
        <v>1</v>
      </c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Z41" s="10"/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3">
        <v>2024</v>
      </c>
      <c r="B42" s="101" t="s">
        <v>130</v>
      </c>
      <c r="C42" s="101">
        <v>799</v>
      </c>
      <c r="D42" s="102"/>
      <c r="E42" s="102"/>
      <c r="F42" s="102"/>
      <c r="G42" s="102"/>
      <c r="H42" s="101"/>
      <c r="I42" s="102"/>
      <c r="J42" s="101"/>
      <c r="K42" s="102"/>
      <c r="L42" s="102"/>
      <c r="M42" s="102"/>
      <c r="N42" s="102"/>
      <c r="O42" s="102"/>
      <c r="P42" s="102"/>
      <c r="Q42" s="102"/>
      <c r="R42" s="102"/>
      <c r="S42" s="101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>
        <v>1</v>
      </c>
      <c r="AE42" s="102"/>
      <c r="AF42" s="102"/>
      <c r="AG42" s="102"/>
      <c r="AH42" s="102"/>
      <c r="AI42" s="102"/>
      <c r="AJ42" s="4">
        <f>SUM(D42:AI42)</f>
        <v>1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 t="str">
        <f t="shared" si="44"/>
        <v/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1.2515644555694619E-3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1.2515644555694619E-3</v>
      </c>
      <c r="BM42">
        <v>2025</v>
      </c>
      <c r="BN42" s="10">
        <v>45783</v>
      </c>
      <c r="BO42" s="4">
        <v>1</v>
      </c>
      <c r="BP42" s="4"/>
      <c r="BQ42" s="4"/>
      <c r="BR42" s="4">
        <v>1</v>
      </c>
      <c r="BS42" s="4"/>
      <c r="BT42" s="4"/>
      <c r="BU42" s="4"/>
      <c r="BV42" s="4">
        <v>1</v>
      </c>
      <c r="BW42" s="4"/>
      <c r="BX42" s="4"/>
      <c r="BY42" s="4"/>
      <c r="BZ42" s="4"/>
      <c r="CA42" s="4"/>
      <c r="CB42" s="4"/>
      <c r="CC42" s="4">
        <v>1</v>
      </c>
      <c r="CD42" s="4"/>
      <c r="CE42" s="4"/>
      <c r="CF42" s="4">
        <v>1</v>
      </c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Z42" s="10"/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3">
        <v>2024</v>
      </c>
      <c r="B43" s="101" t="s">
        <v>124</v>
      </c>
      <c r="C43" s="101">
        <v>599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1"/>
      <c r="N43" s="102"/>
      <c r="O43" s="102"/>
      <c r="P43" s="102"/>
      <c r="Q43" s="102"/>
      <c r="R43" s="102"/>
      <c r="S43" s="102"/>
      <c r="T43" s="102"/>
      <c r="U43" s="102"/>
      <c r="V43" s="102">
        <v>1</v>
      </c>
      <c r="W43" s="102"/>
      <c r="X43" s="102"/>
      <c r="Y43" s="102"/>
      <c r="Z43" s="102"/>
      <c r="AA43" s="102"/>
      <c r="AB43" s="102">
        <v>1</v>
      </c>
      <c r="AC43" s="102"/>
      <c r="AD43" s="102">
        <v>4</v>
      </c>
      <c r="AE43" s="102"/>
      <c r="AF43" s="102">
        <v>1</v>
      </c>
      <c r="AG43" s="102"/>
      <c r="AH43" s="102"/>
      <c r="AI43" s="102"/>
      <c r="AJ43" s="4">
        <f t="shared" ref="AJ43:AJ56" si="58">SUM(D43:AI43)</f>
        <v>7</v>
      </c>
      <c r="AL43" s="7" t="str">
        <f t="shared" ref="AL43:AL56" si="59">IF(D43=0,"",D43/$C43)</f>
        <v/>
      </c>
      <c r="AM43" s="7" t="str">
        <f t="shared" ref="AM43:AM56" si="60">IF(I43=0,"",I43/$C43)</f>
        <v/>
      </c>
      <c r="AN43" s="7" t="str">
        <f t="shared" ref="AN43:AN56" si="61">IF(J43=0,"",J43/$C43)</f>
        <v/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 t="str">
        <f t="shared" ref="AQ43:AQ56" si="64">IF(M43=0,"",M43/$C43)</f>
        <v/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>
        <f t="shared" ref="BD43:BD56" si="77">IF(AB43=0,"",AB43/$C43)</f>
        <v>1.6694490818030051E-3</v>
      </c>
      <c r="BE43" s="7" t="str">
        <f t="shared" ref="BE43:BE56" si="78">IF(AC43=0,"",AC43/$C43)</f>
        <v/>
      </c>
      <c r="BF43" s="7">
        <f t="shared" ref="BF43:BF56" si="79">IF(AD43=0,"",AD43/$C43)</f>
        <v>6.6777963272120202E-3</v>
      </c>
      <c r="BG43" s="7" t="str">
        <f t="shared" ref="BG43:BG56" si="80">IF(AE43=0,"",AE43/$C43)</f>
        <v/>
      </c>
      <c r="BH43" s="7">
        <f t="shared" ref="BH43:BH56" si="81">IF(AF43=0,"",AF43/$C43)</f>
        <v>1.6694490818030051E-3</v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1.1686143572621035E-2</v>
      </c>
      <c r="BN43" s="10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Z43" s="10"/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3">
        <v>2024</v>
      </c>
      <c r="B44" s="101" t="s">
        <v>304</v>
      </c>
      <c r="C44" s="101">
        <v>119</v>
      </c>
      <c r="D44" s="102"/>
      <c r="E44" s="102"/>
      <c r="F44" s="102"/>
      <c r="G44" s="102"/>
      <c r="H44" s="102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>
        <v>1</v>
      </c>
      <c r="AE44" s="102"/>
      <c r="AF44" s="102"/>
      <c r="AG44" s="102"/>
      <c r="AH44" s="102"/>
      <c r="AI44" s="102"/>
      <c r="AJ44" s="4">
        <f t="shared" si="58"/>
        <v>1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8.4033613445378148E-3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8.4033613445378148E-3</v>
      </c>
      <c r="BN44" s="10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Z44" s="10"/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3">
        <v>2024</v>
      </c>
      <c r="B45" s="101" t="s">
        <v>326</v>
      </c>
      <c r="C45" s="101">
        <v>46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>
        <v>1</v>
      </c>
      <c r="P45" s="102"/>
      <c r="Q45" s="102"/>
      <c r="R45" s="102"/>
      <c r="S45" s="101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4">
        <f t="shared" si="58"/>
        <v>1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>
        <f t="shared" si="66"/>
        <v>2.1739130434782608E-2</v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 t="str">
        <f t="shared" si="77"/>
        <v/>
      </c>
      <c r="BE45" s="7" t="str">
        <f t="shared" si="78"/>
        <v/>
      </c>
      <c r="BF45" s="7" t="str">
        <f t="shared" si="79"/>
        <v/>
      </c>
      <c r="BG45" s="7" t="str">
        <f t="shared" si="80"/>
        <v/>
      </c>
      <c r="BH45" s="7" t="str">
        <f t="shared" si="81"/>
        <v/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2.1739130434782608E-2</v>
      </c>
      <c r="BN45" s="10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Z45" s="10"/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3">
        <v>2024</v>
      </c>
      <c r="B46" s="101" t="s">
        <v>163</v>
      </c>
      <c r="C46" s="101">
        <v>277</v>
      </c>
      <c r="D46" s="102"/>
      <c r="E46" s="102"/>
      <c r="F46" s="102"/>
      <c r="G46" s="102"/>
      <c r="H46" s="102"/>
      <c r="I46" s="102">
        <v>2</v>
      </c>
      <c r="J46" s="102">
        <v>1</v>
      </c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>
        <f t="shared" si="58"/>
        <v>3</v>
      </c>
      <c r="AL46" s="7" t="str">
        <f t="shared" si="59"/>
        <v/>
      </c>
      <c r="AM46" s="7">
        <f t="shared" si="60"/>
        <v>7.2202166064981952E-3</v>
      </c>
      <c r="AN46" s="7">
        <f t="shared" si="61"/>
        <v>3.6101083032490976E-3</v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 t="str">
        <f t="shared" si="79"/>
        <v/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1.0830324909747292E-2</v>
      </c>
      <c r="BN46" s="10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Z46" s="10"/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3">
        <v>2024</v>
      </c>
      <c r="B47" s="101" t="s">
        <v>125</v>
      </c>
      <c r="C47" s="101">
        <v>873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>
        <v>1</v>
      </c>
      <c r="AG47" s="102"/>
      <c r="AH47" s="102"/>
      <c r="AI47" s="102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 t="str">
        <f t="shared" si="66"/>
        <v/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>
        <f t="shared" si="81"/>
        <v>1.145475372279496E-3</v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1.145475372279496E-3</v>
      </c>
      <c r="BN47" s="10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Z47" s="10"/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3">
        <v>2024</v>
      </c>
      <c r="B48" s="101" t="s">
        <v>128</v>
      </c>
      <c r="C48" s="101">
        <v>999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>
        <v>15</v>
      </c>
      <c r="R48" s="102">
        <v>6</v>
      </c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4">
        <f t="shared" si="58"/>
        <v>21</v>
      </c>
      <c r="AL48" s="7" t="str">
        <f t="shared" si="59"/>
        <v/>
      </c>
      <c r="AM48" s="7" t="str">
        <f t="shared" si="60"/>
        <v/>
      </c>
      <c r="AN48" s="7" t="str">
        <f t="shared" si="61"/>
        <v/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>
        <f t="shared" si="68"/>
        <v>1.5015015015015015E-2</v>
      </c>
      <c r="AV48" s="7">
        <f t="shared" si="69"/>
        <v>6.006006006006006E-3</v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2.1021021021021023E-2</v>
      </c>
      <c r="BN48" s="10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3">
        <v>2024</v>
      </c>
      <c r="B49" s="101" t="s">
        <v>16</v>
      </c>
      <c r="C49" s="101">
        <v>3498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>
        <v>2</v>
      </c>
      <c r="T49" s="102"/>
      <c r="U49" s="102">
        <v>2</v>
      </c>
      <c r="V49" s="102"/>
      <c r="W49" s="102"/>
      <c r="X49" s="102"/>
      <c r="Y49" s="102"/>
      <c r="Z49" s="101"/>
      <c r="AA49" s="102"/>
      <c r="AB49" s="102"/>
      <c r="AC49" s="102">
        <v>2</v>
      </c>
      <c r="AD49" s="102">
        <v>7</v>
      </c>
      <c r="AE49" s="102">
        <v>5</v>
      </c>
      <c r="AF49" s="102">
        <v>3</v>
      </c>
      <c r="AG49" s="102">
        <v>1</v>
      </c>
      <c r="AH49" s="102">
        <v>2</v>
      </c>
      <c r="AI49" s="102">
        <v>1</v>
      </c>
      <c r="AJ49" s="4">
        <f t="shared" si="58"/>
        <v>25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>
        <f t="shared" si="70"/>
        <v>5.717552887364208E-4</v>
      </c>
      <c r="AX49" s="7" t="str">
        <f t="shared" si="71"/>
        <v/>
      </c>
      <c r="AY49" s="7">
        <f t="shared" si="72"/>
        <v>5.717552887364208E-4</v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>
        <f t="shared" si="78"/>
        <v>5.717552887364208E-4</v>
      </c>
      <c r="BF49" s="7">
        <f t="shared" si="79"/>
        <v>2.001143510577473E-3</v>
      </c>
      <c r="BG49" s="7">
        <f t="shared" si="80"/>
        <v>1.429388221841052E-3</v>
      </c>
      <c r="BH49" s="7">
        <f t="shared" si="81"/>
        <v>8.576329331046312E-4</v>
      </c>
      <c r="BI49" s="7">
        <f t="shared" si="82"/>
        <v>2.858776443682104E-4</v>
      </c>
      <c r="BJ49" s="7">
        <f t="shared" si="83"/>
        <v>5.717552887364208E-4</v>
      </c>
      <c r="BK49" s="7">
        <f t="shared" si="84"/>
        <v>2.858776443682104E-4</v>
      </c>
      <c r="BL49" s="7">
        <f t="shared" si="85"/>
        <v>7.1469411092052598E-3</v>
      </c>
      <c r="BN49" s="10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3">
        <v>2024</v>
      </c>
      <c r="B50" s="101" t="s">
        <v>24</v>
      </c>
      <c r="C50" s="101">
        <v>1136</v>
      </c>
      <c r="D50" s="102"/>
      <c r="E50" s="102"/>
      <c r="F50" s="102"/>
      <c r="G50" s="102"/>
      <c r="H50" s="102"/>
      <c r="I50" s="102"/>
      <c r="J50" s="102"/>
      <c r="K50" s="102">
        <v>3</v>
      </c>
      <c r="L50" s="102"/>
      <c r="M50" s="102">
        <v>5</v>
      </c>
      <c r="N50" s="102"/>
      <c r="O50" s="102"/>
      <c r="P50" s="102"/>
      <c r="Q50" s="102"/>
      <c r="R50" s="102"/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4">
        <f t="shared" si="58"/>
        <v>8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>
        <f t="shared" si="62"/>
        <v>2.6408450704225352E-3</v>
      </c>
      <c r="AP50" s="7" t="str">
        <f t="shared" si="63"/>
        <v/>
      </c>
      <c r="AQ50" s="7">
        <f t="shared" si="64"/>
        <v>4.4014084507042256E-3</v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 t="str">
        <f t="shared" si="68"/>
        <v/>
      </c>
      <c r="AV50" s="7" t="str">
        <f t="shared" si="69"/>
        <v/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7.0422535211267607E-3</v>
      </c>
      <c r="BN50" s="10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3">
        <v>2024</v>
      </c>
      <c r="B51" s="101" t="s">
        <v>164</v>
      </c>
      <c r="C51" s="101">
        <v>300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1"/>
      <c r="T51" s="102"/>
      <c r="U51" s="102"/>
      <c r="V51" s="102">
        <v>1</v>
      </c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4">
        <f t="shared" si="58"/>
        <v>1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 t="str">
        <f t="shared" si="70"/>
        <v/>
      </c>
      <c r="AX51" s="7" t="str">
        <f t="shared" si="71"/>
        <v/>
      </c>
      <c r="AY51" s="7" t="str">
        <f t="shared" si="72"/>
        <v/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 t="str">
        <f t="shared" si="77"/>
        <v/>
      </c>
      <c r="BE51" s="7" t="str">
        <f t="shared" si="78"/>
        <v/>
      </c>
      <c r="BF51" s="7" t="str">
        <f t="shared" si="79"/>
        <v/>
      </c>
      <c r="BG51" s="7" t="str">
        <f t="shared" si="80"/>
        <v/>
      </c>
      <c r="BH51" s="7" t="str">
        <f t="shared" si="81"/>
        <v/>
      </c>
      <c r="BI51" s="7" t="str">
        <f t="shared" si="82"/>
        <v/>
      </c>
      <c r="BJ51" s="7" t="str">
        <f t="shared" si="83"/>
        <v/>
      </c>
      <c r="BK51" s="7" t="str">
        <f t="shared" si="84"/>
        <v/>
      </c>
      <c r="BL51" s="7">
        <f t="shared" si="85"/>
        <v>3.3333333333333335E-3</v>
      </c>
      <c r="BN51" s="10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255</v>
      </c>
      <c r="C52" s="4">
        <v>101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v>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>
        <f t="shared" si="58"/>
        <v>1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 t="str">
        <f t="shared" si="62"/>
        <v/>
      </c>
      <c r="AP52" s="7" t="str">
        <f t="shared" si="63"/>
        <v/>
      </c>
      <c r="AQ52" s="7" t="str">
        <f t="shared" si="64"/>
        <v/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9.9009900990099011E-3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 t="str">
        <f t="shared" si="79"/>
        <v/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9.9009900990099011E-3</v>
      </c>
      <c r="BN52" s="10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126</v>
      </c>
      <c r="C53" s="4">
        <v>1016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>
        <v>1</v>
      </c>
      <c r="AE53" s="4"/>
      <c r="AF53" s="4">
        <v>1</v>
      </c>
      <c r="AG53" s="4"/>
      <c r="AH53" s="4"/>
      <c r="AI53" s="4"/>
      <c r="AJ53" s="4">
        <f t="shared" si="58"/>
        <v>2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9.8425196850393699E-4</v>
      </c>
      <c r="BG53" s="7" t="str">
        <f t="shared" si="80"/>
        <v/>
      </c>
      <c r="BH53" s="7">
        <f t="shared" si="81"/>
        <v>9.8425196850393699E-4</v>
      </c>
      <c r="BI53" s="7" t="str">
        <f t="shared" si="82"/>
        <v/>
      </c>
      <c r="BJ53" s="7" t="str">
        <f t="shared" si="83"/>
        <v/>
      </c>
      <c r="BK53" s="7" t="str">
        <f t="shared" si="84"/>
        <v/>
      </c>
      <c r="BL53" s="7">
        <f t="shared" si="85"/>
        <v>1.968503937007874E-3</v>
      </c>
      <c r="BN53" s="10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12</v>
      </c>
      <c r="C54" s="4">
        <v>929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>
        <v>5</v>
      </c>
      <c r="AD54" s="4">
        <v>3</v>
      </c>
      <c r="AE54" s="4"/>
      <c r="AF54" s="4"/>
      <c r="AG54" s="4">
        <v>1</v>
      </c>
      <c r="AH54" s="4"/>
      <c r="AI54" s="4"/>
      <c r="AJ54" s="4">
        <f t="shared" si="58"/>
        <v>9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 t="str">
        <f t="shared" si="77"/>
        <v/>
      </c>
      <c r="BE54" s="7">
        <f t="shared" si="78"/>
        <v>5.3821313240043061E-3</v>
      </c>
      <c r="BF54" s="7">
        <f t="shared" si="79"/>
        <v>3.2292787944025836E-3</v>
      </c>
      <c r="BG54" s="7" t="str">
        <f t="shared" si="80"/>
        <v/>
      </c>
      <c r="BH54" s="7" t="str">
        <f t="shared" si="81"/>
        <v/>
      </c>
      <c r="BI54" s="7">
        <f t="shared" si="82"/>
        <v>1.076426264800861E-3</v>
      </c>
      <c r="BJ54" s="7" t="str">
        <f t="shared" si="83"/>
        <v/>
      </c>
      <c r="BK54" s="7" t="str">
        <f t="shared" si="84"/>
        <v/>
      </c>
      <c r="BL54" s="7">
        <f t="shared" si="85"/>
        <v>9.6878363832077503E-3</v>
      </c>
      <c r="BN54" s="10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47</v>
      </c>
      <c r="C55" s="4">
        <v>1098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>
        <v>1</v>
      </c>
      <c r="O55" s="4">
        <v>4</v>
      </c>
      <c r="P55" s="4"/>
      <c r="Q55" s="4"/>
      <c r="R55" s="4"/>
      <c r="S55" s="4">
        <v>2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/>
      <c r="AH55" s="4"/>
      <c r="AI55" s="4"/>
      <c r="AJ55" s="4">
        <f t="shared" si="58"/>
        <v>8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>
        <f t="shared" si="65"/>
        <v>9.1074681238615665E-4</v>
      </c>
      <c r="AS55" s="7">
        <f t="shared" si="66"/>
        <v>3.6429872495446266E-3</v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>
        <f t="shared" si="70"/>
        <v>1.8214936247723133E-3</v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>
        <f t="shared" si="79"/>
        <v>9.1074681238615665E-4</v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7.2859744990892532E-3</v>
      </c>
      <c r="BN55" s="10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</v>
      </c>
      <c r="C56" s="4">
        <v>1774</v>
      </c>
      <c r="D56" s="4"/>
      <c r="E56" s="4"/>
      <c r="F56" s="4"/>
      <c r="G56" s="4"/>
      <c r="H56" s="4"/>
      <c r="I56" s="4"/>
      <c r="J56" s="4"/>
      <c r="K56" s="4">
        <v>2</v>
      </c>
      <c r="L56" s="4"/>
      <c r="M56" s="4">
        <v>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8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>
        <f t="shared" si="62"/>
        <v>1.1273957158962795E-3</v>
      </c>
      <c r="AP56" s="7" t="str">
        <f t="shared" si="63"/>
        <v/>
      </c>
      <c r="AQ56" s="7">
        <f t="shared" si="64"/>
        <v>3.3821871476888386E-3</v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 t="str">
        <f t="shared" si="70"/>
        <v/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4.5095828635851182E-3</v>
      </c>
      <c r="BN56" s="10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150</v>
      </c>
      <c r="C57" s="4">
        <v>915</v>
      </c>
      <c r="D57" s="4"/>
      <c r="E57" s="4"/>
      <c r="F57" s="4"/>
      <c r="G57" s="4"/>
      <c r="H57" s="4"/>
      <c r="I57" s="4"/>
      <c r="J57" s="4"/>
      <c r="K57" s="4"/>
      <c r="L57" s="4"/>
      <c r="M57" s="4">
        <v>1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>
        <f t="shared" ref="AJ57:AJ69" si="86">SUM(D57:AI57)</f>
        <v>1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>
        <f t="shared" ref="AQ57:AQ70" si="92">IF(M57=0,"",M57/$C57)</f>
        <v>1.092896174863388E-3</v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 t="str">
        <f t="shared" si="51"/>
        <v/>
      </c>
      <c r="BG57" s="7" t="str">
        <f t="shared" si="52"/>
        <v/>
      </c>
      <c r="BH57" s="7" t="str">
        <f t="shared" si="53"/>
        <v/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1.092896174863388E-3</v>
      </c>
      <c r="BN57" s="10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131</v>
      </c>
      <c r="C58" s="4">
        <v>1500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>
        <v>2</v>
      </c>
      <c r="AE58" s="4"/>
      <c r="AF58" s="4">
        <v>1</v>
      </c>
      <c r="AG58" s="4"/>
      <c r="AH58" s="4"/>
      <c r="AI58" s="4"/>
      <c r="AJ58" s="4">
        <f t="shared" si="86"/>
        <v>3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 t="str">
        <f t="shared" si="50"/>
        <v/>
      </c>
      <c r="BF58" s="7">
        <f t="shared" si="51"/>
        <v>1.3333333333333333E-3</v>
      </c>
      <c r="BG58" s="7" t="str">
        <f t="shared" si="52"/>
        <v/>
      </c>
      <c r="BH58" s="7">
        <f t="shared" si="53"/>
        <v>6.6666666666666664E-4</v>
      </c>
      <c r="BI58" s="7" t="str">
        <f t="shared" si="54"/>
        <v/>
      </c>
      <c r="BJ58" s="7" t="str">
        <f t="shared" si="55"/>
        <v/>
      </c>
      <c r="BK58" s="7" t="str">
        <f t="shared" si="56"/>
        <v/>
      </c>
      <c r="BL58" s="7">
        <f t="shared" si="57"/>
        <v>2E-3</v>
      </c>
      <c r="BN58" s="10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11</v>
      </c>
      <c r="C59" s="4">
        <v>1208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>
        <v>20</v>
      </c>
      <c r="Z59" s="4">
        <v>14</v>
      </c>
      <c r="AA59" s="4">
        <v>4</v>
      </c>
      <c r="AB59" s="4">
        <v>1</v>
      </c>
      <c r="AC59" s="4"/>
      <c r="AD59" s="4">
        <v>5</v>
      </c>
      <c r="AE59" s="4">
        <v>1</v>
      </c>
      <c r="AF59" s="4">
        <v>1</v>
      </c>
      <c r="AG59" s="4"/>
      <c r="AH59" s="4">
        <v>1</v>
      </c>
      <c r="AI59" s="4"/>
      <c r="AJ59" s="4">
        <f t="shared" si="86"/>
        <v>47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 t="str">
        <f t="shared" si="93"/>
        <v/>
      </c>
      <c r="AS59" s="7" t="str">
        <f t="shared" si="94"/>
        <v/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 t="str">
        <f t="shared" si="98"/>
        <v/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>
        <f t="shared" si="103"/>
        <v>1.6556291390728478E-2</v>
      </c>
      <c r="BC59" s="7">
        <f t="shared" si="104"/>
        <v>1.1589403973509934E-2</v>
      </c>
      <c r="BD59" s="7">
        <f t="shared" si="49"/>
        <v>8.2781456953642384E-4</v>
      </c>
      <c r="BE59" s="7" t="str">
        <f t="shared" si="50"/>
        <v/>
      </c>
      <c r="BF59" s="7">
        <f t="shared" si="51"/>
        <v>4.1390728476821195E-3</v>
      </c>
      <c r="BG59" s="7">
        <f t="shared" si="52"/>
        <v>8.2781456953642384E-4</v>
      </c>
      <c r="BH59" s="7">
        <f t="shared" si="53"/>
        <v>8.2781456953642384E-4</v>
      </c>
      <c r="BI59" s="7" t="str">
        <f t="shared" si="54"/>
        <v/>
      </c>
      <c r="BJ59" s="7">
        <f t="shared" si="55"/>
        <v>8.2781456953642384E-4</v>
      </c>
      <c r="BK59" s="7" t="str">
        <f t="shared" si="56"/>
        <v/>
      </c>
      <c r="BL59" s="7">
        <f t="shared" si="57"/>
        <v>3.8907284768211918E-2</v>
      </c>
      <c r="BN59" s="10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18</v>
      </c>
      <c r="C60" s="4">
        <v>3667</v>
      </c>
      <c r="D60" s="4">
        <v>1</v>
      </c>
      <c r="E60" s="4"/>
      <c r="F60" s="4"/>
      <c r="G60" s="4"/>
      <c r="H60" s="4">
        <v>1</v>
      </c>
      <c r="I60" s="4"/>
      <c r="J60" s="4">
        <v>1</v>
      </c>
      <c r="K60" s="4"/>
      <c r="L60" s="4"/>
      <c r="M60" s="4"/>
      <c r="N60" s="4">
        <v>1</v>
      </c>
      <c r="O60" s="4">
        <v>1</v>
      </c>
      <c r="P60" s="4"/>
      <c r="Q60" s="4"/>
      <c r="R60" s="4"/>
      <c r="S60" s="4">
        <v>9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>
        <f t="shared" si="86"/>
        <v>14</v>
      </c>
      <c r="AL60" s="7">
        <f t="shared" si="87"/>
        <v>2.7270248159258248E-4</v>
      </c>
      <c r="AM60" s="7" t="str">
        <f t="shared" si="88"/>
        <v/>
      </c>
      <c r="AN60" s="7">
        <f t="shared" si="89"/>
        <v>2.7270248159258248E-4</v>
      </c>
      <c r="AO60" s="7" t="str">
        <f t="shared" si="90"/>
        <v/>
      </c>
      <c r="AP60" s="7" t="str">
        <f t="shared" si="91"/>
        <v/>
      </c>
      <c r="AQ60" s="7" t="str">
        <f t="shared" si="92"/>
        <v/>
      </c>
      <c r="AR60" s="7">
        <f t="shared" si="93"/>
        <v>2.7270248159258248E-4</v>
      </c>
      <c r="AS60" s="7">
        <f t="shared" si="94"/>
        <v>2.7270248159258248E-4</v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>
        <f t="shared" si="98"/>
        <v>2.4543223343332426E-3</v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 t="str">
        <f t="shared" si="51"/>
        <v/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 t="str">
        <f t="shared" si="55"/>
        <v/>
      </c>
      <c r="BK60" s="7" t="str">
        <f t="shared" si="56"/>
        <v/>
      </c>
      <c r="BL60" s="7">
        <f t="shared" si="57"/>
        <v>3.8178347422961551E-3</v>
      </c>
      <c r="BN60" s="10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2023</v>
      </c>
      <c r="B61" s="4" t="s">
        <v>129</v>
      </c>
      <c r="C61" s="4">
        <v>600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>
        <v>1</v>
      </c>
      <c r="AE61" s="4"/>
      <c r="AF61" s="4"/>
      <c r="AG61" s="4"/>
      <c r="AH61" s="4"/>
      <c r="AI61" s="4">
        <v>1</v>
      </c>
      <c r="AJ61" s="4">
        <f t="shared" si="86"/>
        <v>2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 t="str">
        <f t="shared" si="92"/>
        <v/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>
        <f t="shared" si="51"/>
        <v>1.6666666666666668E-3</v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>
        <f t="shared" si="56"/>
        <v>1.6666666666666668E-3</v>
      </c>
      <c r="BL61" s="7">
        <f t="shared" si="57"/>
        <v>3.3333333333333335E-3</v>
      </c>
      <c r="BN61" s="10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2023</v>
      </c>
      <c r="B62" s="4" t="s">
        <v>221</v>
      </c>
      <c r="C62" s="4">
        <v>199</v>
      </c>
      <c r="D62" s="4"/>
      <c r="E62" s="4"/>
      <c r="F62" s="4"/>
      <c r="G62" s="4"/>
      <c r="H62" s="4"/>
      <c r="I62" s="4"/>
      <c r="J62" s="4"/>
      <c r="K62" s="4"/>
      <c r="L62" s="4"/>
      <c r="M62" s="4">
        <v>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>
        <f t="shared" si="86"/>
        <v>1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>
        <f t="shared" si="92"/>
        <v>5.0251256281407036E-3</v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 t="str">
        <f t="shared" si="51"/>
        <v/>
      </c>
      <c r="BG62" s="7" t="str">
        <f t="shared" si="52"/>
        <v/>
      </c>
      <c r="BH62" s="7" t="str">
        <f t="shared" si="53"/>
        <v/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5.0251256281407036E-3</v>
      </c>
      <c r="BN62" s="10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2023</v>
      </c>
      <c r="B63" s="4" t="s">
        <v>127</v>
      </c>
      <c r="C63" s="4">
        <v>300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>
        <f t="shared" si="86"/>
        <v>0</v>
      </c>
      <c r="AL63" s="7" t="str">
        <f t="shared" si="87"/>
        <v/>
      </c>
      <c r="AM63" s="7" t="str">
        <f t="shared" si="88"/>
        <v/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 t="str">
        <f t="shared" si="103"/>
        <v/>
      </c>
      <c r="BC63" s="7" t="str">
        <f t="shared" si="104"/>
        <v/>
      </c>
      <c r="BD63" s="7" t="str">
        <f t="shared" si="49"/>
        <v/>
      </c>
      <c r="BE63" s="7" t="str">
        <f t="shared" si="50"/>
        <v/>
      </c>
      <c r="BF63" s="7" t="str">
        <f t="shared" si="51"/>
        <v/>
      </c>
      <c r="BG63" s="7" t="str">
        <f t="shared" si="52"/>
        <v/>
      </c>
      <c r="BH63" s="7" t="str">
        <f t="shared" si="53"/>
        <v/>
      </c>
      <c r="BI63" s="7" t="str">
        <f t="shared" si="54"/>
        <v/>
      </c>
      <c r="BJ63" s="7" t="str">
        <f t="shared" si="55"/>
        <v/>
      </c>
      <c r="BK63" s="7" t="str">
        <f t="shared" si="56"/>
        <v/>
      </c>
      <c r="BL63" s="7" t="str">
        <f t="shared" si="57"/>
        <v/>
      </c>
      <c r="BN63" s="10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2023</v>
      </c>
      <c r="B64" s="4" t="s">
        <v>163</v>
      </c>
      <c r="C64" s="4">
        <v>200</v>
      </c>
      <c r="D64" s="4"/>
      <c r="E64" s="4"/>
      <c r="F64" s="4"/>
      <c r="G64" s="4"/>
      <c r="H64" s="4"/>
      <c r="I64" s="4">
        <v>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>
        <f t="shared" si="86"/>
        <v>1</v>
      </c>
      <c r="AL64" s="7" t="str">
        <f t="shared" si="87"/>
        <v/>
      </c>
      <c r="AM64" s="7">
        <f t="shared" si="88"/>
        <v>5.0000000000000001E-3</v>
      </c>
      <c r="AN64" s="7" t="str">
        <f t="shared" si="89"/>
        <v/>
      </c>
      <c r="AO64" s="7" t="str">
        <f t="shared" si="90"/>
        <v/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 t="str">
        <f t="shared" si="55"/>
        <v/>
      </c>
      <c r="BK64" s="7" t="str">
        <f t="shared" si="56"/>
        <v/>
      </c>
      <c r="BL64" s="7">
        <f t="shared" si="57"/>
        <v>5.0000000000000001E-3</v>
      </c>
      <c r="BN64" s="10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2023</v>
      </c>
      <c r="B65" s="4" t="s">
        <v>24</v>
      </c>
      <c r="C65" s="4">
        <v>978</v>
      </c>
      <c r="D65" s="4"/>
      <c r="E65" s="4"/>
      <c r="F65" s="4"/>
      <c r="G65" s="4"/>
      <c r="H65" s="4"/>
      <c r="I65" s="4"/>
      <c r="J65" s="4"/>
      <c r="K65" s="4">
        <v>1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1</v>
      </c>
      <c r="AL65" s="7" t="str">
        <f t="shared" si="87"/>
        <v/>
      </c>
      <c r="AM65" s="7" t="str">
        <f t="shared" si="88"/>
        <v/>
      </c>
      <c r="AN65" s="7" t="str">
        <f t="shared" si="89"/>
        <v/>
      </c>
      <c r="AO65" s="7">
        <f t="shared" si="90"/>
        <v>1.0224948875255625E-3</v>
      </c>
      <c r="AP65" s="7" t="str">
        <f t="shared" si="91"/>
        <v/>
      </c>
      <c r="AQ65" s="7" t="str">
        <f t="shared" si="92"/>
        <v/>
      </c>
      <c r="AR65" s="7" t="str">
        <f t="shared" si="93"/>
        <v/>
      </c>
      <c r="AS65" s="7" t="str">
        <f t="shared" si="94"/>
        <v/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 t="str">
        <f t="shared" si="98"/>
        <v/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1.0224948875255625E-3</v>
      </c>
      <c r="BN65" s="10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255</v>
      </c>
      <c r="C66" s="4">
        <v>60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v>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>
        <f t="shared" si="86"/>
        <v>1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>
        <f t="shared" si="98"/>
        <v>1.6666666666666666E-2</v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 t="str">
        <f t="shared" si="51"/>
        <v/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 t="str">
        <f t="shared" si="56"/>
        <v/>
      </c>
      <c r="BL66" s="7">
        <f t="shared" si="57"/>
        <v>1.6666666666666666E-2</v>
      </c>
      <c r="BN66" s="10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47</v>
      </c>
      <c r="C67" s="4">
        <v>1114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>
        <v>1</v>
      </c>
      <c r="O67" s="4"/>
      <c r="P67" s="4"/>
      <c r="Q67" s="4"/>
      <c r="R67" s="4"/>
      <c r="S67" s="4">
        <v>1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2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 t="str">
        <f t="shared" si="92"/>
        <v/>
      </c>
      <c r="AR67" s="7">
        <f t="shared" si="93"/>
        <v>8.9766606822262122E-4</v>
      </c>
      <c r="AS67" s="7" t="str">
        <f t="shared" si="94"/>
        <v/>
      </c>
      <c r="AT67" s="7" t="str">
        <f t="shared" si="95"/>
        <v/>
      </c>
      <c r="AU67" s="7" t="str">
        <f t="shared" si="96"/>
        <v/>
      </c>
      <c r="AV67" s="7" t="str">
        <f t="shared" si="97"/>
        <v/>
      </c>
      <c r="AW67" s="7">
        <f t="shared" si="98"/>
        <v>8.9766606822262122E-4</v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>
        <f t="shared" si="57"/>
        <v>1.7953321364452424E-3</v>
      </c>
      <c r="BN67" s="10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23</v>
      </c>
      <c r="C68" s="4">
        <v>2345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>
        <v>12</v>
      </c>
      <c r="Q68" s="4"/>
      <c r="R68" s="4"/>
      <c r="S68" s="4">
        <v>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13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 t="str">
        <f t="shared" si="92"/>
        <v/>
      </c>
      <c r="AR68" s="7" t="str">
        <f t="shared" si="93"/>
        <v/>
      </c>
      <c r="AS68" s="7" t="str">
        <f t="shared" si="94"/>
        <v/>
      </c>
      <c r="AT68" s="7">
        <f t="shared" si="95"/>
        <v>5.1172707889125804E-3</v>
      </c>
      <c r="AU68" s="7" t="str">
        <f t="shared" si="96"/>
        <v/>
      </c>
      <c r="AV68" s="7" t="str">
        <f t="shared" si="97"/>
        <v/>
      </c>
      <c r="AW68" s="7">
        <f t="shared" si="98"/>
        <v>4.2643923240938164E-4</v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>
        <f t="shared" si="57"/>
        <v>5.5437100213219619E-3</v>
      </c>
      <c r="BN68" s="10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25</v>
      </c>
      <c r="C69" s="4">
        <v>1129</v>
      </c>
      <c r="D69" s="4"/>
      <c r="E69" s="4"/>
      <c r="F69" s="4"/>
      <c r="G69" s="4"/>
      <c r="H69" s="4"/>
      <c r="I69" s="4"/>
      <c r="J69" s="4"/>
      <c r="K69" s="4"/>
      <c r="L69" s="4"/>
      <c r="M69" s="4">
        <v>2</v>
      </c>
      <c r="N69" s="4"/>
      <c r="O69" s="4"/>
      <c r="P69" s="4"/>
      <c r="Q69" s="4"/>
      <c r="R69" s="4"/>
      <c r="S69" s="4">
        <v>1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3</v>
      </c>
      <c r="AL69" s="7" t="str">
        <f t="shared" si="87"/>
        <v/>
      </c>
      <c r="AM69" s="7" t="str">
        <f t="shared" si="88"/>
        <v/>
      </c>
      <c r="AN69" s="7" t="str">
        <f t="shared" si="89"/>
        <v/>
      </c>
      <c r="AO69" s="7" t="str">
        <f t="shared" si="90"/>
        <v/>
      </c>
      <c r="AP69" s="7" t="str">
        <f t="shared" si="91"/>
        <v/>
      </c>
      <c r="AQ69" s="7">
        <f t="shared" si="92"/>
        <v>1.7714791851195749E-3</v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>
        <f t="shared" si="98"/>
        <v>8.8573959255978745E-4</v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>
        <f t="shared" si="57"/>
        <v>2.6572187776793621E-3</v>
      </c>
      <c r="BN69" s="10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132</v>
      </c>
      <c r="C70" s="4">
        <v>185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>
        <v>1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1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 t="str">
        <f t="shared" si="90"/>
        <v/>
      </c>
      <c r="AP70" s="7" t="str">
        <f t="shared" si="91"/>
        <v/>
      </c>
      <c r="AQ70" s="7" t="str">
        <f t="shared" si="92"/>
        <v/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>
        <f t="shared" si="98"/>
        <v>5.4054054054054057E-3</v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>
        <f t="shared" si="57"/>
        <v>5.4054054054054057E-3</v>
      </c>
      <c r="BN70" s="10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2023</v>
      </c>
      <c r="B71" s="4" t="s">
        <v>18</v>
      </c>
      <c r="C71" s="4">
        <v>3910</v>
      </c>
      <c r="D71" s="4"/>
      <c r="E71" s="4"/>
      <c r="F71" s="4"/>
      <c r="G71" s="4"/>
      <c r="H71" s="4"/>
      <c r="I71" s="4"/>
      <c r="J71" s="4"/>
      <c r="K71" s="4"/>
      <c r="L71" s="4"/>
      <c r="M71" s="4">
        <v>1</v>
      </c>
      <c r="N71" s="4"/>
      <c r="O71" s="4"/>
      <c r="P71" s="4"/>
      <c r="Q71" s="4"/>
      <c r="R71" s="4"/>
      <c r="S71" s="4">
        <v>17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18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>
        <f t="shared" ref="AQ71:AQ88" si="111">IF(M71=0,"",M71/$C71)</f>
        <v>2.5575447570332479E-4</v>
      </c>
      <c r="AR71" s="7" t="str">
        <f t="shared" ref="AR71:AR88" si="112">IF(N71=0,"",N71/$C71)</f>
        <v/>
      </c>
      <c r="AS71" s="7" t="str">
        <f t="shared" ref="AS71:AS88" si="113">IF(O71=0,"",O71/$C71)</f>
        <v/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>
        <f t="shared" ref="AW71:AW88" si="117">IF(S71=0,"",S71/$C71)</f>
        <v>4.3478260869565218E-3</v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>
        <f t="shared" ref="BL71:BL88" si="132">IF(AJ71=0,"",AJ71/$C71)</f>
        <v>4.6035805626598461E-3</v>
      </c>
      <c r="BN71" s="10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2022</v>
      </c>
      <c r="B72" s="4" t="s">
        <v>47</v>
      </c>
      <c r="C72" s="4">
        <v>1049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>
        <v>1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1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 t="str">
        <f t="shared" si="112"/>
        <v/>
      </c>
      <c r="AS72" s="7">
        <f t="shared" si="113"/>
        <v>9.5328884652049568E-4</v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 t="str">
        <f t="shared" si="117"/>
        <v/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9.5328884652049568E-4</v>
      </c>
      <c r="BN72" s="10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2022</v>
      </c>
      <c r="B73" s="4" t="s">
        <v>23</v>
      </c>
      <c r="C73" s="4">
        <v>1000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>
        <v>1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f t="shared" si="105"/>
        <v>1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 t="str">
        <f t="shared" si="111"/>
        <v/>
      </c>
      <c r="AR73" s="7" t="str">
        <f t="shared" si="112"/>
        <v/>
      </c>
      <c r="AS73" s="7">
        <f t="shared" si="113"/>
        <v>1E-3</v>
      </c>
      <c r="AT73" s="7" t="str">
        <f t="shared" si="114"/>
        <v/>
      </c>
      <c r="AU73" s="7" t="str">
        <f t="shared" si="115"/>
        <v/>
      </c>
      <c r="AV73" s="7" t="str">
        <f t="shared" si="116"/>
        <v/>
      </c>
      <c r="AW73" s="7" t="str">
        <f t="shared" si="117"/>
        <v/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 t="str">
        <f t="shared" si="126"/>
        <v/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>
        <f t="shared" si="132"/>
        <v>1E-3</v>
      </c>
      <c r="BN73" s="10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2022</v>
      </c>
      <c r="B74" s="4" t="s">
        <v>25</v>
      </c>
      <c r="C74" s="4">
        <v>960</v>
      </c>
      <c r="D74" s="4"/>
      <c r="E74" s="4"/>
      <c r="F74" s="4"/>
      <c r="G74" s="4"/>
      <c r="H74" s="4"/>
      <c r="I74" s="4"/>
      <c r="J74" s="4"/>
      <c r="K74" s="4"/>
      <c r="L74" s="4"/>
      <c r="M74" s="4">
        <v>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1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>
        <f t="shared" si="111"/>
        <v>1.0416666666666667E-3</v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 t="str">
        <f t="shared" si="117"/>
        <v/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 t="str">
        <f t="shared" si="123"/>
        <v/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>
        <f t="shared" si="132"/>
        <v>1.0416666666666667E-3</v>
      </c>
      <c r="BN74" s="10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2022</v>
      </c>
      <c r="B75" s="4" t="s">
        <v>11</v>
      </c>
      <c r="C75" s="4">
        <v>802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>
        <v>2</v>
      </c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2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 t="str">
        <f t="shared" si="117"/>
        <v/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>
        <f t="shared" si="123"/>
        <v>2.4937655860349127E-3</v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>
        <f t="shared" si="132"/>
        <v>2.4937655860349127E-3</v>
      </c>
      <c r="BN75" s="10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2022</v>
      </c>
      <c r="B76" s="4" t="s">
        <v>18</v>
      </c>
      <c r="C76" s="4">
        <v>3799</v>
      </c>
      <c r="D76" s="4"/>
      <c r="E76" s="4"/>
      <c r="F76" s="4"/>
      <c r="G76" s="4"/>
      <c r="H76" s="4"/>
      <c r="I76" s="4">
        <v>1</v>
      </c>
      <c r="J76" s="4">
        <v>1</v>
      </c>
      <c r="K76" s="4"/>
      <c r="L76" s="4"/>
      <c r="M76" s="4">
        <v>1</v>
      </c>
      <c r="N76" s="4"/>
      <c r="O76" s="4"/>
      <c r="P76" s="4"/>
      <c r="Q76" s="4"/>
      <c r="R76" s="4"/>
      <c r="S76" s="4">
        <v>1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4</v>
      </c>
      <c r="AL76" s="7" t="str">
        <f t="shared" si="106"/>
        <v/>
      </c>
      <c r="AM76" s="7">
        <f t="shared" si="107"/>
        <v>2.6322716504343247E-4</v>
      </c>
      <c r="AN76" s="7">
        <f t="shared" si="108"/>
        <v>2.6322716504343247E-4</v>
      </c>
      <c r="AO76" s="7" t="str">
        <f t="shared" si="109"/>
        <v/>
      </c>
      <c r="AP76" s="7" t="str">
        <f t="shared" si="110"/>
        <v/>
      </c>
      <c r="AQ76" s="7">
        <f t="shared" si="111"/>
        <v>2.6322716504343247E-4</v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 t="str">
        <f t="shared" si="116"/>
        <v/>
      </c>
      <c r="AW76" s="7">
        <f t="shared" si="117"/>
        <v>2.6322716504343247E-4</v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1.0529086601737299E-3</v>
      </c>
      <c r="BN76" s="10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2021</v>
      </c>
      <c r="B77" s="4" t="s">
        <v>128</v>
      </c>
      <c r="C77" s="4">
        <v>1002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v>1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1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 t="str">
        <f t="shared" si="114"/>
        <v/>
      </c>
      <c r="AU77" s="7" t="str">
        <f t="shared" si="115"/>
        <v/>
      </c>
      <c r="AV77" s="7">
        <f t="shared" si="116"/>
        <v>9.9800399201596798E-4</v>
      </c>
      <c r="AW77" s="7" t="str">
        <f t="shared" si="117"/>
        <v/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>
        <f t="shared" si="132"/>
        <v>9.9800399201596798E-4</v>
      </c>
      <c r="BN77" s="10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2020</v>
      </c>
      <c r="B78" s="4" t="s">
        <v>18</v>
      </c>
      <c r="C78" s="4">
        <v>3593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>
        <v>1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1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 t="str">
        <f t="shared" si="109"/>
        <v/>
      </c>
      <c r="AP78" s="7" t="str">
        <f t="shared" si="110"/>
        <v/>
      </c>
      <c r="AQ78" s="7" t="str">
        <f t="shared" si="111"/>
        <v/>
      </c>
      <c r="AR78" s="7" t="str">
        <f t="shared" si="112"/>
        <v/>
      </c>
      <c r="AS78" s="7" t="str">
        <f t="shared" si="113"/>
        <v/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>
        <f t="shared" si="117"/>
        <v>2.7831895352073476E-4</v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2.7831895352073476E-4</v>
      </c>
      <c r="BN78" s="1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>
        <v>2019</v>
      </c>
      <c r="B79" s="4" t="s">
        <v>127</v>
      </c>
      <c r="C79" s="4">
        <v>300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0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 t="str">
        <f t="shared" si="113"/>
        <v/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 t="str">
        <f t="shared" si="132"/>
        <v/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>
        <v>2018</v>
      </c>
      <c r="B80" s="4" t="s">
        <v>24</v>
      </c>
      <c r="C80" s="4">
        <v>1038</v>
      </c>
      <c r="D80" s="4"/>
      <c r="E80" s="4"/>
      <c r="F80" s="4"/>
      <c r="G80" s="4"/>
      <c r="H80" s="4"/>
      <c r="I80" s="4"/>
      <c r="J80" s="4"/>
      <c r="K80" s="4">
        <v>1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1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>
        <f t="shared" si="109"/>
        <v>9.6339113680154141E-4</v>
      </c>
      <c r="AP80" s="7" t="str">
        <f t="shared" si="110"/>
        <v/>
      </c>
      <c r="AQ80" s="7" t="str">
        <f t="shared" si="111"/>
        <v/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>
        <f t="shared" si="132"/>
        <v>9.6339113680154141E-4</v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0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 t="str">
        <f t="shared" si="117"/>
        <v/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 t="str">
        <f t="shared" si="123"/>
        <v/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 t="str">
        <f t="shared" si="132"/>
        <v/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0</v>
      </c>
      <c r="AL82" s="7" t="str">
        <f t="shared" si="106"/>
        <v/>
      </c>
      <c r="AM82" s="7" t="str">
        <f t="shared" si="107"/>
        <v/>
      </c>
      <c r="AN82" s="7" t="str">
        <f t="shared" si="108"/>
        <v/>
      </c>
      <c r="AO82" s="7" t="str">
        <f t="shared" si="109"/>
        <v/>
      </c>
      <c r="AP82" s="7" t="str">
        <f t="shared" si="110"/>
        <v/>
      </c>
      <c r="AQ82" s="7" t="str">
        <f t="shared" si="111"/>
        <v/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 t="str">
        <f t="shared" si="117"/>
        <v/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 t="str">
        <f t="shared" si="132"/>
        <v/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0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 t="str">
        <f t="shared" si="116"/>
        <v/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 t="str">
        <f t="shared" si="132"/>
        <v/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0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 t="str">
        <f t="shared" si="117"/>
        <v/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 t="str">
        <f t="shared" si="132"/>
        <v/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0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 t="str">
        <f t="shared" si="132"/>
        <v/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0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 t="str">
        <f t="shared" si="109"/>
        <v/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 t="str">
        <f t="shared" si="132"/>
        <v/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0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 t="str">
        <f t="shared" si="132"/>
        <v/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 t="str">
        <f t="shared" ref="AL89:AL96" si="134">IF(D89=0,"",D89/$C89)</f>
        <v/>
      </c>
      <c r="AM89" s="7" t="str">
        <f t="shared" ref="AM89:AM96" si="135">IF(I89=0,"",I89/$C89)</f>
        <v/>
      </c>
      <c r="AN89" s="7" t="str">
        <f t="shared" ref="AN89:AN96" si="136">IF(J89=0,"",J89/$C89)</f>
        <v/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 t="str">
        <f t="shared" ref="AQ89:AQ96" si="139">IF(M89=0,"",M89/$C89)</f>
        <v/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 t="str">
        <f t="shared" ref="AW89:AW96" si="145">IF(S89=0,"",S89/$C89)</f>
        <v/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 t="str">
        <f t="shared" ref="BL89:BL96" si="160">IF(AJ89=0,"",AJ89/$C89)</f>
        <v/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 t="str">
        <f t="shared" si="144"/>
        <v/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 t="str">
        <f t="shared" si="160"/>
        <v/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 t="str">
        <f t="shared" si="145"/>
        <v/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 t="str">
        <f t="shared" si="160"/>
        <v/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 t="str">
        <f t="shared" si="137"/>
        <v/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 t="str">
        <f t="shared" si="160"/>
        <v/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70107</v>
      </c>
      <c r="D99" s="4">
        <f>SUM(D6:D98)</f>
        <v>4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3</v>
      </c>
      <c r="H99" s="4">
        <f t="shared" si="215"/>
        <v>17</v>
      </c>
      <c r="I99" s="4">
        <f t="shared" ref="I99:AI99" si="216">SUM(I6:I98)</f>
        <v>15</v>
      </c>
      <c r="J99" s="4">
        <f t="shared" si="216"/>
        <v>11</v>
      </c>
      <c r="K99" s="4">
        <f t="shared" si="216"/>
        <v>60</v>
      </c>
      <c r="L99" s="4">
        <f t="shared" si="216"/>
        <v>0</v>
      </c>
      <c r="M99" s="4">
        <f t="shared" si="216"/>
        <v>239</v>
      </c>
      <c r="N99" s="4">
        <f t="shared" si="216"/>
        <v>19</v>
      </c>
      <c r="O99" s="4">
        <f t="shared" si="216"/>
        <v>142</v>
      </c>
      <c r="P99" s="4">
        <f t="shared" si="216"/>
        <v>173</v>
      </c>
      <c r="Q99" s="4">
        <f t="shared" si="216"/>
        <v>89</v>
      </c>
      <c r="R99" s="4">
        <f t="shared" si="216"/>
        <v>47</v>
      </c>
      <c r="S99" s="4">
        <f t="shared" si="216"/>
        <v>69</v>
      </c>
      <c r="T99" s="4">
        <f t="shared" si="216"/>
        <v>3</v>
      </c>
      <c r="U99" s="4">
        <f t="shared" si="216"/>
        <v>82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209</v>
      </c>
      <c r="Z99" s="4">
        <f t="shared" si="216"/>
        <v>211</v>
      </c>
      <c r="AA99" s="4"/>
      <c r="AB99" s="4">
        <f t="shared" si="216"/>
        <v>20</v>
      </c>
      <c r="AC99" s="4">
        <f t="shared" si="216"/>
        <v>59</v>
      </c>
      <c r="AD99" s="4">
        <f t="shared" si="216"/>
        <v>120</v>
      </c>
      <c r="AE99" s="4">
        <f t="shared" si="216"/>
        <v>33</v>
      </c>
      <c r="AF99" s="4">
        <f t="shared" si="216"/>
        <v>28</v>
      </c>
      <c r="AG99" s="4">
        <f t="shared" si="216"/>
        <v>2</v>
      </c>
      <c r="AH99" s="4">
        <f t="shared" si="216"/>
        <v>29</v>
      </c>
      <c r="AI99" s="4">
        <f t="shared" si="216"/>
        <v>10</v>
      </c>
      <c r="AJ99" s="4">
        <f t="shared" si="105"/>
        <v>1694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Sockeye</vt:lpstr>
      <vt:lpstr>SockeyeByDate&amp;ObsSite</vt:lpstr>
      <vt:lpstr>SockeyeByDate</vt:lpstr>
      <vt:lpstr>SummerChinook</vt:lpstr>
      <vt:lpstr>SummersByDate&amp;ObsSite</vt:lpstr>
      <vt:lpstr>SummersByDate&amp;RelSite</vt:lpstr>
      <vt:lpstr>SummersByDate Prosser</vt:lpstr>
      <vt:lpstr>SummersByDate McNary</vt:lpstr>
      <vt:lpstr>FallChinook</vt:lpstr>
      <vt:lpstr>FallSubsByDate&amp;ObsSite</vt:lpstr>
      <vt:lpstr>FallSubsByDate&amp;RelSite</vt:lpstr>
      <vt:lpstr>FallYearlingsByDate </vt:lpstr>
      <vt:lpstr>FallSubsByDate McNary</vt:lpstr>
      <vt:lpstr>CohoByDate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2025-05-07T15:16:43Z</dcterms:modified>
</cp:coreProperties>
</file>