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harts/chart12.xml" ContentType="application/vnd.openxmlformats-officedocument.drawingml.chart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indata\YKFP\Smolts2022\"/>
    </mc:Choice>
  </mc:AlternateContent>
  <xr:revisionPtr revIDLastSave="0" documentId="8_{F5B49024-12D9-4F26-9DF9-CCB8E8DC83B0}" xr6:coauthVersionLast="47" xr6:coauthVersionMax="47" xr10:uidLastSave="{00000000-0000-0000-0000-000000000000}"/>
  <bookViews>
    <workbookView xWindow="-98" yWindow="-98" windowWidth="21795" windowHeight="13875" tabRatio="952" activeTab="9" xr2:uid="{00000000-000D-0000-FFFF-FFFF00000000}"/>
  </bookViews>
  <sheets>
    <sheet name="CleElumSpringChinook" sheetId="8" r:id="rId1"/>
    <sheet name="RozaSpringChinook" sheetId="2" state="hidden" r:id="rId2"/>
    <sheet name="RozaReleases-Steelhead" sheetId="13" state="hidden" r:id="rId3"/>
    <sheet name="RozaReleases-Sockeye" sheetId="14" state="hidden" r:id="rId4"/>
    <sheet name="ProsserSpringChinook" sheetId="22" state="hidden" r:id="rId5"/>
    <sheet name="RozaTotalDetections" sheetId="11" state="hidden" r:id="rId6"/>
    <sheet name="RozaDailyDetections-AllSpp" sheetId="12" state="hidden" r:id="rId7"/>
    <sheet name="RozaDailyDetections-3Spp" sheetId="21" state="hidden" r:id="rId8"/>
    <sheet name="CohoOld" sheetId="1" state="hidden" r:id="rId9"/>
    <sheet name="Coho" sheetId="33" r:id="rId10"/>
    <sheet name="CohoSmoltsByDate" sheetId="15" r:id="rId11"/>
    <sheet name="CohoParrByDate" sheetId="16" r:id="rId12"/>
    <sheet name="Sockeye" sheetId="34" r:id="rId13"/>
    <sheet name="SockeyeByDate&amp;ObsSite" sheetId="35" state="hidden" r:id="rId14"/>
    <sheet name="SockeyeByDate" sheetId="36" r:id="rId15"/>
    <sheet name="SummerChinook" sheetId="20" r:id="rId16"/>
    <sheet name="SummersByDate&amp;ObsSite" sheetId="17" state="hidden" r:id="rId17"/>
    <sheet name="SummersByDate&amp;RelSite" sheetId="26" state="hidden" r:id="rId18"/>
    <sheet name="SummersByDate Prosser" sheetId="28" state="hidden" r:id="rId19"/>
    <sheet name="SummersByDate McNary" sheetId="29" state="hidden" r:id="rId20"/>
    <sheet name="FallChinook" sheetId="3" r:id="rId21"/>
    <sheet name="FallSubsByDate&amp;ObsSite" sheetId="27" state="hidden" r:id="rId22"/>
    <sheet name="FallSubsByDate&amp;RelSite" sheetId="18" state="hidden" r:id="rId23"/>
    <sheet name="FallYearlingsByDate " sheetId="19" state="hidden" r:id="rId24"/>
    <sheet name="FallSubsByDate McNary" sheetId="30" state="hidden" r:id="rId25"/>
    <sheet name="O_mykiss" sheetId="4" r:id="rId26"/>
    <sheet name="O_mykiss Graphs" sheetId="31" r:id="rId27"/>
    <sheet name="Sheet2" sheetId="25" state="hidden" r:id="rId28"/>
    <sheet name="PacificLamprey" sheetId="23" state="hidden" r:id="rId29"/>
    <sheet name="Sheet1" sheetId="24" state="hidden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84" i="4" l="1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AD84" i="4"/>
  <c r="BF84" i="4" s="1"/>
  <c r="AD85" i="4"/>
  <c r="BF85" i="4" s="1"/>
  <c r="AD86" i="4"/>
  <c r="BF86" i="4" s="1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7" i="4"/>
  <c r="BF87" i="4" s="1"/>
  <c r="AD83" i="4"/>
  <c r="BF83" i="4" s="1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R6" i="15"/>
  <c r="R7" i="15" s="1"/>
  <c r="R8" i="15" s="1"/>
  <c r="R9" i="15" s="1"/>
  <c r="R10" i="15" s="1"/>
  <c r="R11" i="15" s="1"/>
  <c r="R12" i="15" s="1"/>
  <c r="R13" i="15" s="1"/>
  <c r="R14" i="15" s="1"/>
  <c r="R15" i="15" s="1"/>
  <c r="R16" i="15" s="1"/>
  <c r="R17" i="15" s="1"/>
  <c r="R18" i="15" s="1"/>
  <c r="R19" i="15" s="1"/>
  <c r="R20" i="15" s="1"/>
  <c r="R21" i="15" s="1"/>
  <c r="R22" i="15" s="1"/>
  <c r="R23" i="15" s="1"/>
  <c r="R24" i="15" s="1"/>
  <c r="R25" i="15" s="1"/>
  <c r="R26" i="15" s="1"/>
  <c r="R27" i="15" s="1"/>
  <c r="R28" i="15" s="1"/>
  <c r="R29" i="15" s="1"/>
  <c r="R30" i="15" s="1"/>
  <c r="R31" i="15" s="1"/>
  <c r="R32" i="15" s="1"/>
  <c r="R33" i="15" s="1"/>
  <c r="R34" i="15" s="1"/>
  <c r="R35" i="15" s="1"/>
  <c r="R36" i="15" s="1"/>
  <c r="R37" i="15" s="1"/>
  <c r="R38" i="15" s="1"/>
  <c r="R39" i="15" s="1"/>
  <c r="R40" i="15" s="1"/>
  <c r="R41" i="15" s="1"/>
  <c r="R42" i="15" s="1"/>
  <c r="R43" i="15" s="1"/>
  <c r="R44" i="15" s="1"/>
  <c r="R45" i="15" s="1"/>
  <c r="R46" i="15" s="1"/>
  <c r="R47" i="15" s="1"/>
  <c r="R48" i="15" s="1"/>
  <c r="R49" i="15" s="1"/>
  <c r="R50" i="15" s="1"/>
  <c r="R51" i="15" s="1"/>
  <c r="R52" i="15" s="1"/>
  <c r="R53" i="15" s="1"/>
  <c r="R54" i="15" s="1"/>
  <c r="R55" i="15" s="1"/>
  <c r="R56" i="15" s="1"/>
  <c r="R57" i="15" s="1"/>
  <c r="R58" i="15" s="1"/>
  <c r="R59" i="15" s="1"/>
  <c r="R60" i="15" s="1"/>
  <c r="R61" i="15" s="1"/>
  <c r="R62" i="15" s="1"/>
  <c r="R63" i="15" s="1"/>
  <c r="R64" i="15" s="1"/>
  <c r="R65" i="15" s="1"/>
  <c r="R66" i="15" s="1"/>
  <c r="R67" i="15" s="1"/>
  <c r="R68" i="15" s="1"/>
  <c r="R69" i="15" s="1"/>
  <c r="R70" i="15" s="1"/>
  <c r="R71" i="15" s="1"/>
  <c r="R72" i="15" s="1"/>
  <c r="R73" i="15" s="1"/>
  <c r="R74" i="15" s="1"/>
  <c r="R75" i="15" s="1"/>
  <c r="R76" i="15" s="1"/>
  <c r="R77" i="15" s="1"/>
  <c r="R78" i="15" s="1"/>
  <c r="R79" i="15" s="1"/>
  <c r="R80" i="15" s="1"/>
  <c r="R81" i="15" s="1"/>
  <c r="R82" i="15" s="1"/>
  <c r="R83" i="15" s="1"/>
  <c r="R84" i="15" s="1"/>
  <c r="R85" i="15" s="1"/>
  <c r="R86" i="15" s="1"/>
  <c r="R87" i="15" s="1"/>
  <c r="R88" i="15" s="1"/>
  <c r="R89" i="15" s="1"/>
  <c r="R90" i="15" s="1"/>
  <c r="R91" i="15" s="1"/>
  <c r="R92" i="15" s="1"/>
  <c r="R93" i="15" s="1"/>
  <c r="R94" i="15" s="1"/>
  <c r="R95" i="15" s="1"/>
  <c r="R96" i="15" s="1"/>
  <c r="Q6" i="15"/>
  <c r="Q7" i="15" s="1"/>
  <c r="Q8" i="15" s="1"/>
  <c r="Q9" i="15" s="1"/>
  <c r="Q10" i="15" s="1"/>
  <c r="Q11" i="15" s="1"/>
  <c r="Q12" i="15" s="1"/>
  <c r="Q13" i="15" s="1"/>
  <c r="Q14" i="15" s="1"/>
  <c r="Q15" i="15" s="1"/>
  <c r="Q16" i="15" s="1"/>
  <c r="Q17" i="15" s="1"/>
  <c r="Q18" i="15" s="1"/>
  <c r="Q19" i="15" s="1"/>
  <c r="Q20" i="15" s="1"/>
  <c r="Q21" i="15" s="1"/>
  <c r="Q22" i="15" s="1"/>
  <c r="Q23" i="15" s="1"/>
  <c r="Q24" i="15" s="1"/>
  <c r="Q25" i="15" s="1"/>
  <c r="Q26" i="15" s="1"/>
  <c r="Q27" i="15" s="1"/>
  <c r="Q28" i="15" s="1"/>
  <c r="Q29" i="15" s="1"/>
  <c r="Q30" i="15" s="1"/>
  <c r="Q31" i="15" s="1"/>
  <c r="Q32" i="15" s="1"/>
  <c r="Q33" i="15" s="1"/>
  <c r="Q34" i="15" s="1"/>
  <c r="Q35" i="15" s="1"/>
  <c r="Q36" i="15" s="1"/>
  <c r="Q37" i="15" s="1"/>
  <c r="Q38" i="15" s="1"/>
  <c r="Q39" i="15" s="1"/>
  <c r="Q40" i="15" s="1"/>
  <c r="Q41" i="15" s="1"/>
  <c r="Q42" i="15" s="1"/>
  <c r="Q43" i="15" s="1"/>
  <c r="Q44" i="15" s="1"/>
  <c r="Q45" i="15" s="1"/>
  <c r="Q46" i="15" s="1"/>
  <c r="Q47" i="15" s="1"/>
  <c r="Q48" i="15" s="1"/>
  <c r="Q49" i="15" s="1"/>
  <c r="Q50" i="15" s="1"/>
  <c r="Q51" i="15" s="1"/>
  <c r="Q52" i="15" s="1"/>
  <c r="Q53" i="15" s="1"/>
  <c r="Q54" i="15" s="1"/>
  <c r="Q55" i="15" s="1"/>
  <c r="Q56" i="15" s="1"/>
  <c r="Q57" i="15" s="1"/>
  <c r="Q58" i="15" s="1"/>
  <c r="Q59" i="15" s="1"/>
  <c r="Q60" i="15" s="1"/>
  <c r="Q61" i="15" s="1"/>
  <c r="Q62" i="15" s="1"/>
  <c r="Q63" i="15" s="1"/>
  <c r="Q64" i="15" s="1"/>
  <c r="Q65" i="15" s="1"/>
  <c r="Q66" i="15" s="1"/>
  <c r="Q67" i="15" s="1"/>
  <c r="Q68" i="15" s="1"/>
  <c r="Q69" i="15" s="1"/>
  <c r="Q70" i="15" s="1"/>
  <c r="Q71" i="15" s="1"/>
  <c r="Q72" i="15" s="1"/>
  <c r="Q73" i="15" s="1"/>
  <c r="Q74" i="15" s="1"/>
  <c r="Q75" i="15" s="1"/>
  <c r="Q76" i="15" s="1"/>
  <c r="Q77" i="15" s="1"/>
  <c r="Q78" i="15" s="1"/>
  <c r="Q79" i="15" s="1"/>
  <c r="Q80" i="15" s="1"/>
  <c r="Q81" i="15" s="1"/>
  <c r="Q82" i="15" s="1"/>
  <c r="Q83" i="15" s="1"/>
  <c r="Q84" i="15" s="1"/>
  <c r="Q85" i="15" s="1"/>
  <c r="Q86" i="15" s="1"/>
  <c r="Q87" i="15" s="1"/>
  <c r="Q88" i="15" s="1"/>
  <c r="Q89" i="15" s="1"/>
  <c r="Q90" i="15" s="1"/>
  <c r="Q91" i="15" s="1"/>
  <c r="Q92" i="15" s="1"/>
  <c r="Q93" i="15" s="1"/>
  <c r="Q94" i="15" s="1"/>
  <c r="Q95" i="15" s="1"/>
  <c r="Q96" i="15" s="1"/>
  <c r="P6" i="15"/>
  <c r="P7" i="15" s="1"/>
  <c r="P8" i="15" s="1"/>
  <c r="P9" i="15" s="1"/>
  <c r="P10" i="15" s="1"/>
  <c r="P11" i="15" s="1"/>
  <c r="P12" i="15" s="1"/>
  <c r="P13" i="15" s="1"/>
  <c r="P14" i="15" s="1"/>
  <c r="P15" i="15" s="1"/>
  <c r="P16" i="15" s="1"/>
  <c r="P17" i="15" s="1"/>
  <c r="P18" i="15" s="1"/>
  <c r="P19" i="15" s="1"/>
  <c r="P20" i="15" s="1"/>
  <c r="P21" i="15" s="1"/>
  <c r="P22" i="15" s="1"/>
  <c r="P23" i="15" s="1"/>
  <c r="P24" i="15" s="1"/>
  <c r="P25" i="15" s="1"/>
  <c r="P26" i="15" s="1"/>
  <c r="P27" i="15" s="1"/>
  <c r="P28" i="15" s="1"/>
  <c r="P29" i="15" s="1"/>
  <c r="P30" i="15" s="1"/>
  <c r="P31" i="15" s="1"/>
  <c r="P32" i="15" s="1"/>
  <c r="P33" i="15" s="1"/>
  <c r="P34" i="15" s="1"/>
  <c r="P35" i="15" s="1"/>
  <c r="P36" i="15" s="1"/>
  <c r="P37" i="15" s="1"/>
  <c r="P38" i="15" s="1"/>
  <c r="P39" i="15" s="1"/>
  <c r="P40" i="15" s="1"/>
  <c r="P41" i="15" s="1"/>
  <c r="P42" i="15" s="1"/>
  <c r="P43" i="15" s="1"/>
  <c r="P44" i="15" s="1"/>
  <c r="P45" i="15" s="1"/>
  <c r="P46" i="15" s="1"/>
  <c r="P47" i="15" s="1"/>
  <c r="P48" i="15" s="1"/>
  <c r="P49" i="15" s="1"/>
  <c r="P50" i="15" s="1"/>
  <c r="P51" i="15" s="1"/>
  <c r="P52" i="15" s="1"/>
  <c r="P53" i="15" s="1"/>
  <c r="P54" i="15" s="1"/>
  <c r="P55" i="15" s="1"/>
  <c r="P56" i="15" s="1"/>
  <c r="P57" i="15" s="1"/>
  <c r="P58" i="15" s="1"/>
  <c r="P59" i="15" s="1"/>
  <c r="P60" i="15" s="1"/>
  <c r="P61" i="15" s="1"/>
  <c r="P62" i="15" s="1"/>
  <c r="P63" i="15" s="1"/>
  <c r="P64" i="15" s="1"/>
  <c r="P65" i="15" s="1"/>
  <c r="P66" i="15" s="1"/>
  <c r="P67" i="15" s="1"/>
  <c r="P68" i="15" s="1"/>
  <c r="P69" i="15" s="1"/>
  <c r="P70" i="15" s="1"/>
  <c r="P71" i="15" s="1"/>
  <c r="P72" i="15" s="1"/>
  <c r="P73" i="15" s="1"/>
  <c r="P74" i="15" s="1"/>
  <c r="P75" i="15" s="1"/>
  <c r="P76" i="15" s="1"/>
  <c r="P77" i="15" s="1"/>
  <c r="P78" i="15" s="1"/>
  <c r="P79" i="15" s="1"/>
  <c r="P80" i="15" s="1"/>
  <c r="P81" i="15" s="1"/>
  <c r="P82" i="15" s="1"/>
  <c r="P83" i="15" s="1"/>
  <c r="P84" i="15" s="1"/>
  <c r="P85" i="15" s="1"/>
  <c r="P86" i="15" s="1"/>
  <c r="P87" i="15" s="1"/>
  <c r="P88" i="15" s="1"/>
  <c r="P89" i="15" s="1"/>
  <c r="P90" i="15" s="1"/>
  <c r="P91" i="15" s="1"/>
  <c r="P92" i="15" s="1"/>
  <c r="P93" i="15" s="1"/>
  <c r="P94" i="15" s="1"/>
  <c r="P95" i="15" s="1"/>
  <c r="P96" i="15" s="1"/>
  <c r="AD80" i="4"/>
  <c r="BF80" i="4" s="1"/>
  <c r="AD81" i="4"/>
  <c r="BF81" i="4" s="1"/>
  <c r="AD82" i="4"/>
  <c r="BF82" i="4" s="1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L27" i="33"/>
  <c r="L3" i="33"/>
  <c r="N16" i="34"/>
  <c r="N6" i="34"/>
  <c r="X21" i="34"/>
  <c r="W21" i="34"/>
  <c r="V21" i="34"/>
  <c r="U21" i="34"/>
  <c r="T21" i="34"/>
  <c r="S21" i="34"/>
  <c r="R21" i="34"/>
  <c r="Q21" i="34"/>
  <c r="P21" i="34"/>
  <c r="X15" i="34"/>
  <c r="W15" i="34"/>
  <c r="V15" i="34"/>
  <c r="U15" i="34"/>
  <c r="T15" i="34"/>
  <c r="S15" i="34"/>
  <c r="R15" i="34"/>
  <c r="Q15" i="34"/>
  <c r="P15" i="34"/>
  <c r="X14" i="34"/>
  <c r="W14" i="34"/>
  <c r="V14" i="34"/>
  <c r="U14" i="34"/>
  <c r="T14" i="34"/>
  <c r="S14" i="34"/>
  <c r="R14" i="34"/>
  <c r="Q14" i="34"/>
  <c r="P14" i="34"/>
  <c r="X13" i="34"/>
  <c r="W13" i="34"/>
  <c r="V13" i="34"/>
  <c r="U13" i="34"/>
  <c r="T13" i="34"/>
  <c r="S13" i="34"/>
  <c r="R13" i="34"/>
  <c r="Q13" i="34"/>
  <c r="P13" i="34"/>
  <c r="X12" i="34"/>
  <c r="W12" i="34"/>
  <c r="V12" i="34"/>
  <c r="U12" i="34"/>
  <c r="T12" i="34"/>
  <c r="S12" i="34"/>
  <c r="R12" i="34"/>
  <c r="Q12" i="34"/>
  <c r="P12" i="34"/>
  <c r="X11" i="34"/>
  <c r="W11" i="34"/>
  <c r="V11" i="34"/>
  <c r="U11" i="34"/>
  <c r="T11" i="34"/>
  <c r="S11" i="34"/>
  <c r="R11" i="34"/>
  <c r="Q11" i="34"/>
  <c r="P11" i="34"/>
  <c r="P4" i="34"/>
  <c r="Q4" i="34"/>
  <c r="R4" i="34"/>
  <c r="S4" i="34"/>
  <c r="T4" i="34"/>
  <c r="U4" i="34"/>
  <c r="V4" i="34"/>
  <c r="W4" i="34"/>
  <c r="X4" i="34"/>
  <c r="P5" i="34"/>
  <c r="Q5" i="34"/>
  <c r="R5" i="34"/>
  <c r="S5" i="34"/>
  <c r="T5" i="34"/>
  <c r="U5" i="34"/>
  <c r="V5" i="34"/>
  <c r="W5" i="34"/>
  <c r="X5" i="34"/>
  <c r="Q3" i="34"/>
  <c r="R3" i="34"/>
  <c r="S3" i="34"/>
  <c r="T3" i="34"/>
  <c r="U3" i="34"/>
  <c r="V3" i="34"/>
  <c r="W3" i="34"/>
  <c r="X3" i="34"/>
  <c r="P3" i="34"/>
  <c r="M16" i="34"/>
  <c r="L16" i="34"/>
  <c r="K16" i="34"/>
  <c r="J16" i="34"/>
  <c r="I16" i="34"/>
  <c r="H16" i="34"/>
  <c r="R16" i="34" s="1"/>
  <c r="G16" i="34"/>
  <c r="F16" i="34"/>
  <c r="E16" i="34"/>
  <c r="E6" i="34"/>
  <c r="F6" i="34"/>
  <c r="P6" i="34" s="1"/>
  <c r="G6" i="34"/>
  <c r="H6" i="34"/>
  <c r="I6" i="34"/>
  <c r="J6" i="34"/>
  <c r="K6" i="34"/>
  <c r="L6" i="34"/>
  <c r="M6" i="34"/>
  <c r="V3" i="33"/>
  <c r="W3" i="33"/>
  <c r="G3" i="33"/>
  <c r="H3" i="33"/>
  <c r="I3" i="33"/>
  <c r="J3" i="33"/>
  <c r="K3" i="33"/>
  <c r="M3" i="33"/>
  <c r="N3" i="33"/>
  <c r="O3" i="33"/>
  <c r="P3" i="33"/>
  <c r="Q3" i="33"/>
  <c r="R3" i="33"/>
  <c r="S3" i="33"/>
  <c r="T3" i="33"/>
  <c r="U3" i="33"/>
  <c r="Q27" i="33"/>
  <c r="F3" i="33"/>
  <c r="AD73" i="4"/>
  <c r="BF73" i="4" s="1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AD74" i="4"/>
  <c r="BF74" i="4" s="1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AD75" i="4"/>
  <c r="BF75" i="4" s="1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AD76" i="4"/>
  <c r="BF76" i="4" s="1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AD77" i="4"/>
  <c r="BF77" i="4" s="1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AD78" i="4"/>
  <c r="BF78" i="4" s="1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AD79" i="4"/>
  <c r="BF79" i="4" s="1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AD70" i="4"/>
  <c r="BF70" i="4" s="1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AD71" i="4"/>
  <c r="BF71" i="4" s="1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AD72" i="4"/>
  <c r="BF72" i="4" s="1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AD67" i="4"/>
  <c r="BF67" i="4" s="1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AD68" i="4"/>
  <c r="BF68" i="4" s="1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AD65" i="4"/>
  <c r="BF65" i="4" s="1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AD66" i="4"/>
  <c r="BF66" i="4" s="1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AD63" i="4"/>
  <c r="BF63" i="4" s="1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AD64" i="4"/>
  <c r="BF64" i="4" s="1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D11" i="20"/>
  <c r="E11" i="20"/>
  <c r="F11" i="20"/>
  <c r="G11" i="20"/>
  <c r="H11" i="20"/>
  <c r="I11" i="20"/>
  <c r="AD62" i="4"/>
  <c r="BF62" i="4" s="1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AD69" i="4"/>
  <c r="BF69" i="4" s="1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AD60" i="4"/>
  <c r="BF60" i="4" s="1"/>
  <c r="AD61" i="4"/>
  <c r="BF61" i="4" s="1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AD52" i="4"/>
  <c r="AD53" i="4"/>
  <c r="AD54" i="4"/>
  <c r="AD55" i="4"/>
  <c r="AD56" i="4"/>
  <c r="AD57" i="4"/>
  <c r="AD58" i="4"/>
  <c r="AD59" i="4"/>
  <c r="X6" i="34" l="1"/>
  <c r="X16" i="34"/>
  <c r="W6" i="34"/>
  <c r="S16" i="34"/>
  <c r="T16" i="34"/>
  <c r="W16" i="34"/>
  <c r="V16" i="34"/>
  <c r="U16" i="34"/>
  <c r="R6" i="34"/>
  <c r="Q6" i="34"/>
  <c r="V6" i="34"/>
  <c r="U6" i="34"/>
  <c r="T6" i="34"/>
  <c r="S6" i="34"/>
  <c r="P16" i="34"/>
  <c r="Q16" i="34"/>
  <c r="AT5" i="4"/>
  <c r="AU5" i="4"/>
  <c r="AV5" i="4"/>
  <c r="AW5" i="4"/>
  <c r="AX5" i="4"/>
  <c r="AY5" i="4"/>
  <c r="AZ5" i="4"/>
  <c r="BA5" i="4"/>
  <c r="BB5" i="4"/>
  <c r="BC5" i="4"/>
  <c r="BD5" i="4"/>
  <c r="BE5" i="4"/>
  <c r="AT6" i="4"/>
  <c r="AU6" i="4"/>
  <c r="AV6" i="4"/>
  <c r="AW6" i="4"/>
  <c r="AX6" i="4"/>
  <c r="AY6" i="4"/>
  <c r="AZ6" i="4"/>
  <c r="BA6" i="4"/>
  <c r="BB6" i="4"/>
  <c r="BC6" i="4"/>
  <c r="BD6" i="4"/>
  <c r="BE6" i="4"/>
  <c r="AT7" i="4"/>
  <c r="AU7" i="4"/>
  <c r="AV7" i="4"/>
  <c r="AW7" i="4"/>
  <c r="AX7" i="4"/>
  <c r="AY7" i="4"/>
  <c r="AZ7" i="4"/>
  <c r="BA7" i="4"/>
  <c r="BB7" i="4"/>
  <c r="BC7" i="4"/>
  <c r="BD7" i="4"/>
  <c r="BE7" i="4"/>
  <c r="AT8" i="4"/>
  <c r="AU8" i="4"/>
  <c r="AV8" i="4"/>
  <c r="AW8" i="4"/>
  <c r="AX8" i="4"/>
  <c r="AY8" i="4"/>
  <c r="AZ8" i="4"/>
  <c r="BA8" i="4"/>
  <c r="BB8" i="4"/>
  <c r="BC8" i="4"/>
  <c r="BD8" i="4"/>
  <c r="BE8" i="4"/>
  <c r="AT9" i="4"/>
  <c r="AU9" i="4"/>
  <c r="AV9" i="4"/>
  <c r="AW9" i="4"/>
  <c r="AX9" i="4"/>
  <c r="AY9" i="4"/>
  <c r="AZ9" i="4"/>
  <c r="BA9" i="4"/>
  <c r="BB9" i="4"/>
  <c r="BC9" i="4"/>
  <c r="BD9" i="4"/>
  <c r="BE9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AY4" i="4"/>
  <c r="AZ4" i="4"/>
  <c r="BA4" i="4"/>
  <c r="BB4" i="4"/>
  <c r="BC4" i="4"/>
  <c r="BD4" i="4"/>
  <c r="BE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F4" i="4"/>
  <c r="AF40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BF44" i="4" s="1"/>
  <c r="AD45" i="4"/>
  <c r="BF45" i="4" s="1"/>
  <c r="AD46" i="4"/>
  <c r="BF46" i="4" s="1"/>
  <c r="AD47" i="4"/>
  <c r="BF47" i="4" s="1"/>
  <c r="AD48" i="4"/>
  <c r="BF48" i="4" s="1"/>
  <c r="AD49" i="4"/>
  <c r="BF49" i="4" s="1"/>
  <c r="AD50" i="4"/>
  <c r="BF50" i="4" s="1"/>
  <c r="AD51" i="4"/>
  <c r="BF51" i="4" s="1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BF52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BF53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BF54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BF55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BF56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BF57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BF58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BF59" i="4"/>
  <c r="AB4" i="33"/>
  <c r="AC4" i="33"/>
  <c r="AD4" i="33"/>
  <c r="AE4" i="33"/>
  <c r="AF4" i="33"/>
  <c r="AG4" i="33"/>
  <c r="AH4" i="33"/>
  <c r="AI4" i="33"/>
  <c r="AJ4" i="33"/>
  <c r="AK4" i="33"/>
  <c r="AL4" i="33"/>
  <c r="AM4" i="33"/>
  <c r="AN4" i="33"/>
  <c r="AO4" i="33"/>
  <c r="AP4" i="33"/>
  <c r="AQ4" i="33"/>
  <c r="AR4" i="33"/>
  <c r="AS4" i="33"/>
  <c r="AT4" i="33"/>
  <c r="AU4" i="33"/>
  <c r="T27" i="33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BF93" i="4"/>
  <c r="BF94" i="4"/>
  <c r="BF95" i="4"/>
  <c r="BF96" i="4"/>
  <c r="BF97" i="4"/>
  <c r="BF98" i="4"/>
  <c r="BF99" i="4"/>
  <c r="BF100" i="4"/>
  <c r="BF101" i="4"/>
  <c r="BF102" i="4"/>
  <c r="BF103" i="4"/>
  <c r="BF104" i="4"/>
  <c r="BF105" i="4"/>
  <c r="BF106" i="4"/>
  <c r="BF107" i="4"/>
  <c r="BF108" i="4"/>
  <c r="BF109" i="4"/>
  <c r="BF110" i="4"/>
  <c r="BF111" i="4"/>
  <c r="BF112" i="4"/>
  <c r="BF113" i="4"/>
  <c r="BF114" i="4"/>
  <c r="BF115" i="4"/>
  <c r="BF116" i="4"/>
  <c r="BF117" i="4"/>
  <c r="BF118" i="4"/>
  <c r="BF119" i="4"/>
  <c r="BF121" i="4"/>
  <c r="B11" i="8"/>
  <c r="BF122" i="4" l="1"/>
  <c r="P9" i="20"/>
  <c r="O9" i="20"/>
  <c r="P8" i="20"/>
  <c r="O8" i="20"/>
  <c r="P7" i="20"/>
  <c r="O7" i="20"/>
  <c r="P6" i="20"/>
  <c r="O6" i="20"/>
  <c r="P5" i="20"/>
  <c r="O5" i="20"/>
  <c r="P4" i="20"/>
  <c r="O4" i="20"/>
  <c r="O4" i="2" l="1"/>
  <c r="P4" i="2"/>
  <c r="Q4" i="2"/>
  <c r="R4" i="2"/>
  <c r="S4" i="2"/>
  <c r="T4" i="2"/>
  <c r="U4" i="2"/>
  <c r="O5" i="2"/>
  <c r="P5" i="2"/>
  <c r="Q5" i="2"/>
  <c r="R5" i="2"/>
  <c r="S5" i="2"/>
  <c r="T5" i="2"/>
  <c r="U5" i="2"/>
  <c r="O6" i="2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O21" i="2"/>
  <c r="P21" i="2"/>
  <c r="Q21" i="2"/>
  <c r="R21" i="2"/>
  <c r="S21" i="2"/>
  <c r="T21" i="2"/>
  <c r="U21" i="2"/>
  <c r="O22" i="2"/>
  <c r="P22" i="2"/>
  <c r="Q22" i="2"/>
  <c r="R22" i="2"/>
  <c r="S22" i="2"/>
  <c r="T22" i="2"/>
  <c r="U22" i="2"/>
  <c r="O23" i="2"/>
  <c r="P23" i="2"/>
  <c r="Q23" i="2"/>
  <c r="R23" i="2"/>
  <c r="S23" i="2"/>
  <c r="T23" i="2"/>
  <c r="U23" i="2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U25" i="2"/>
  <c r="O26" i="2"/>
  <c r="P26" i="2"/>
  <c r="Q26" i="2"/>
  <c r="R26" i="2"/>
  <c r="S26" i="2"/>
  <c r="T26" i="2"/>
  <c r="U26" i="2"/>
  <c r="O27" i="2"/>
  <c r="P27" i="2"/>
  <c r="Q27" i="2"/>
  <c r="R27" i="2"/>
  <c r="S27" i="2"/>
  <c r="T27" i="2"/>
  <c r="U27" i="2"/>
  <c r="E28" i="2"/>
  <c r="F28" i="2"/>
  <c r="G28" i="2"/>
  <c r="H28" i="2"/>
  <c r="I28" i="2"/>
  <c r="J28" i="2"/>
  <c r="K28" i="2"/>
  <c r="L28" i="2"/>
  <c r="AC10" i="33" l="1"/>
  <c r="AD10" i="33"/>
  <c r="AE10" i="33"/>
  <c r="AF10" i="33"/>
  <c r="AG10" i="33"/>
  <c r="AH10" i="33"/>
  <c r="AI10" i="33"/>
  <c r="AJ10" i="33"/>
  <c r="AK10" i="33"/>
  <c r="AL10" i="33"/>
  <c r="AM10" i="33"/>
  <c r="AN10" i="33"/>
  <c r="AO10" i="33"/>
  <c r="AP10" i="33"/>
  <c r="AQ10" i="33"/>
  <c r="AR10" i="33"/>
  <c r="AS10" i="33"/>
  <c r="AT10" i="33"/>
  <c r="AU10" i="33"/>
  <c r="AC11" i="33"/>
  <c r="AD11" i="33"/>
  <c r="AE11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R11" i="33"/>
  <c r="AS11" i="33"/>
  <c r="AT11" i="33"/>
  <c r="AU11" i="33"/>
  <c r="AC12" i="33"/>
  <c r="AD12" i="33"/>
  <c r="AE12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R12" i="33"/>
  <c r="AS12" i="33"/>
  <c r="AT12" i="33"/>
  <c r="AU12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AS13" i="33"/>
  <c r="AT13" i="33"/>
  <c r="AU13" i="33"/>
  <c r="AC14" i="33"/>
  <c r="AD14" i="33"/>
  <c r="AE14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R14" i="33"/>
  <c r="AS14" i="33"/>
  <c r="AT14" i="33"/>
  <c r="AU14" i="33"/>
  <c r="AC15" i="33"/>
  <c r="AD15" i="33"/>
  <c r="AE15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R15" i="33"/>
  <c r="AS15" i="33"/>
  <c r="AT15" i="33"/>
  <c r="AU15" i="33"/>
  <c r="AC16" i="33"/>
  <c r="AD16" i="33"/>
  <c r="AE16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AS16" i="33"/>
  <c r="AT16" i="33"/>
  <c r="AU16" i="33"/>
  <c r="AC17" i="33"/>
  <c r="AD17" i="33"/>
  <c r="AE17" i="33"/>
  <c r="AF17" i="33"/>
  <c r="AG17" i="33"/>
  <c r="AH17" i="33"/>
  <c r="AI17" i="33"/>
  <c r="AJ17" i="33"/>
  <c r="AK17" i="33"/>
  <c r="AL17" i="33"/>
  <c r="AM17" i="33"/>
  <c r="AN17" i="33"/>
  <c r="AO17" i="33"/>
  <c r="AP17" i="33"/>
  <c r="AQ17" i="33"/>
  <c r="AR17" i="33"/>
  <c r="AS17" i="33"/>
  <c r="AT17" i="33"/>
  <c r="AU17" i="33"/>
  <c r="AC18" i="33"/>
  <c r="AD18" i="33"/>
  <c r="AE18" i="33"/>
  <c r="AF18" i="33"/>
  <c r="AG18" i="33"/>
  <c r="AH18" i="33"/>
  <c r="AI18" i="33"/>
  <c r="AJ18" i="33"/>
  <c r="AK18" i="33"/>
  <c r="AL18" i="33"/>
  <c r="AM18" i="33"/>
  <c r="AN18" i="33"/>
  <c r="AO18" i="33"/>
  <c r="AP18" i="33"/>
  <c r="AQ18" i="33"/>
  <c r="AR18" i="33"/>
  <c r="AS18" i="33"/>
  <c r="AT18" i="33"/>
  <c r="AU18" i="33"/>
  <c r="AC19" i="33"/>
  <c r="AD19" i="33"/>
  <c r="AE19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R19" i="33"/>
  <c r="AS19" i="33"/>
  <c r="AT19" i="33"/>
  <c r="AU19" i="33"/>
  <c r="AC20" i="33"/>
  <c r="AD20" i="33"/>
  <c r="AE20" i="33"/>
  <c r="AF20" i="33"/>
  <c r="AG20" i="33"/>
  <c r="AH20" i="33"/>
  <c r="AI20" i="33"/>
  <c r="AJ20" i="33"/>
  <c r="AK20" i="33"/>
  <c r="AL20" i="33"/>
  <c r="AM20" i="33"/>
  <c r="AN20" i="33"/>
  <c r="AO20" i="33"/>
  <c r="AP20" i="33"/>
  <c r="AQ20" i="33"/>
  <c r="AR20" i="33"/>
  <c r="AS20" i="33"/>
  <c r="AT20" i="33"/>
  <c r="AU20" i="33"/>
  <c r="AC21" i="33"/>
  <c r="AD21" i="33"/>
  <c r="AE21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R21" i="33"/>
  <c r="AS21" i="33"/>
  <c r="AT21" i="33"/>
  <c r="AU21" i="33"/>
  <c r="AC22" i="33"/>
  <c r="AD22" i="33"/>
  <c r="AE22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AS22" i="33"/>
  <c r="AT22" i="33"/>
  <c r="AU22" i="33"/>
  <c r="AC23" i="33"/>
  <c r="AD23" i="33"/>
  <c r="AE23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AS23" i="33"/>
  <c r="AT23" i="33"/>
  <c r="AU23" i="33"/>
  <c r="AC24" i="33"/>
  <c r="AD24" i="33"/>
  <c r="AE24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AS24" i="33"/>
  <c r="AT24" i="33"/>
  <c r="AU24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AS25" i="33"/>
  <c r="AT25" i="33"/>
  <c r="AU25" i="33"/>
  <c r="AU3" i="33"/>
  <c r="AC3" i="33"/>
  <c r="AD3" i="33"/>
  <c r="AE3" i="33"/>
  <c r="AF3" i="33"/>
  <c r="AG3" i="33"/>
  <c r="AH3" i="33"/>
  <c r="AI3" i="33"/>
  <c r="AJ3" i="33"/>
  <c r="AK3" i="33"/>
  <c r="AL3" i="33"/>
  <c r="AM3" i="33"/>
  <c r="AN3" i="33"/>
  <c r="AO3" i="33"/>
  <c r="AP3" i="33"/>
  <c r="AQ3" i="33"/>
  <c r="AR3" i="33"/>
  <c r="AS3" i="33"/>
  <c r="AT3" i="33"/>
  <c r="AB3" i="33"/>
  <c r="AF42" i="4" l="1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BF42" i="4"/>
  <c r="P3" i="2"/>
  <c r="Q3" i="2"/>
  <c r="R3" i="2"/>
  <c r="S3" i="2"/>
  <c r="T3" i="2"/>
  <c r="U3" i="2"/>
  <c r="O3" i="2"/>
  <c r="M28" i="2" l="1"/>
  <c r="BF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BF39" i="4" l="1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F36" i="4" l="1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BF36" i="4"/>
  <c r="BF37" i="4"/>
  <c r="BF38" i="4"/>
  <c r="BF43" i="4" l="1"/>
  <c r="AD88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B10" i="33"/>
  <c r="AB11" i="33"/>
  <c r="AB12" i="33"/>
  <c r="AB13" i="33"/>
  <c r="AB14" i="33"/>
  <c r="AB15" i="33"/>
  <c r="AB16" i="33"/>
  <c r="AB17" i="33"/>
  <c r="AB18" i="33"/>
  <c r="AB19" i="33"/>
  <c r="AB20" i="33"/>
  <c r="AB21" i="33"/>
  <c r="AB22" i="33"/>
  <c r="AB23" i="33"/>
  <c r="AB24" i="33"/>
  <c r="AB25" i="33"/>
  <c r="F27" i="33"/>
  <c r="G27" i="33"/>
  <c r="H27" i="33"/>
  <c r="I27" i="33"/>
  <c r="J27" i="33"/>
  <c r="K27" i="33"/>
  <c r="M27" i="33"/>
  <c r="N27" i="33"/>
  <c r="O27" i="33"/>
  <c r="P27" i="33"/>
  <c r="R27" i="33"/>
  <c r="S27" i="33"/>
  <c r="U27" i="33"/>
  <c r="V27" i="33"/>
  <c r="W27" i="33"/>
  <c r="Z27" i="33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X27" i="33" l="1"/>
  <c r="AA27" i="33" s="1"/>
  <c r="Z25" i="1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5" i="22"/>
  <c r="Z6" i="22" l="1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T5" i="22" s="1"/>
  <c r="Z22" i="22"/>
  <c r="Z23" i="22"/>
  <c r="Z24" i="22"/>
  <c r="Z25" i="22"/>
  <c r="Z26" i="22"/>
  <c r="T6" i="22" s="1"/>
  <c r="Z27" i="22"/>
  <c r="Z28" i="22"/>
  <c r="T7" i="22" s="1"/>
  <c r="Z29" i="22"/>
  <c r="Z30" i="22"/>
  <c r="Z31" i="22"/>
  <c r="Z32" i="22"/>
  <c r="Z33" i="22"/>
  <c r="T8" i="22" s="1"/>
  <c r="Z34" i="22"/>
  <c r="Z35" i="22"/>
  <c r="T9" i="22" s="1"/>
  <c r="Z36" i="22"/>
  <c r="Z37" i="22"/>
  <c r="Z38" i="22"/>
  <c r="Z39" i="22"/>
  <c r="Z40" i="22"/>
  <c r="T10" i="22" s="1"/>
  <c r="Z41" i="22"/>
  <c r="Z42" i="22"/>
  <c r="T11" i="22" s="1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T12" i="22" s="1"/>
  <c r="Z57" i="22"/>
  <c r="Z58" i="22"/>
  <c r="Z59" i="22"/>
  <c r="Z60" i="22"/>
  <c r="Z61" i="22"/>
  <c r="Z62" i="22"/>
  <c r="Z63" i="22"/>
  <c r="T13" i="22" s="1"/>
  <c r="Z64" i="22"/>
  <c r="Z65" i="22"/>
  <c r="Z66" i="22"/>
  <c r="Z67" i="22"/>
  <c r="Z68" i="22"/>
  <c r="T14" i="22" s="1"/>
  <c r="Z69" i="22"/>
  <c r="Z70" i="22"/>
  <c r="T15" i="22" s="1"/>
  <c r="Z71" i="22"/>
  <c r="Z72" i="22"/>
  <c r="Z73" i="22"/>
  <c r="Z74" i="22"/>
  <c r="Z75" i="22"/>
  <c r="T16" i="22" s="1"/>
  <c r="Z76" i="22"/>
  <c r="Z77" i="22"/>
  <c r="T17" i="22" s="1"/>
  <c r="Z78" i="22"/>
  <c r="Z79" i="22"/>
  <c r="Z80" i="22"/>
  <c r="Z81" i="22"/>
  <c r="Z82" i="22"/>
  <c r="Z83" i="22"/>
  <c r="Z84" i="22"/>
  <c r="T18" i="22" s="1"/>
  <c r="Z85" i="22"/>
  <c r="Z86" i="22"/>
  <c r="Z87" i="22"/>
  <c r="Z88" i="22"/>
  <c r="Z89" i="22"/>
  <c r="Z90" i="22"/>
  <c r="Z91" i="22"/>
  <c r="Z92" i="22"/>
  <c r="Z93" i="22"/>
  <c r="Z94" i="22"/>
  <c r="Z95" i="22"/>
  <c r="Z96" i="22"/>
  <c r="T19" i="22" s="1"/>
  <c r="Z97" i="22"/>
  <c r="Z98" i="22"/>
  <c r="T20" i="22" s="1"/>
  <c r="Z99" i="22"/>
  <c r="Z100" i="22"/>
  <c r="Z101" i="22"/>
  <c r="Z102" i="22"/>
  <c r="Z103" i="22"/>
  <c r="T21" i="22" s="1"/>
  <c r="Z104" i="22"/>
  <c r="Z105" i="22"/>
  <c r="T22" i="22" s="1"/>
  <c r="Z106" i="22"/>
  <c r="Z107" i="22"/>
  <c r="Z108" i="22"/>
  <c r="Z109" i="22"/>
  <c r="Z110" i="22"/>
  <c r="T23" i="22" s="1"/>
  <c r="Z111" i="22"/>
  <c r="Z112" i="22"/>
  <c r="T24" i="22" s="1"/>
  <c r="Z113" i="22"/>
  <c r="Z114" i="22"/>
  <c r="Z115" i="22"/>
  <c r="Z116" i="22"/>
  <c r="Z117" i="22"/>
  <c r="T25" i="22" s="1"/>
  <c r="Z118" i="22"/>
  <c r="Z119" i="22"/>
  <c r="T26" i="22" s="1"/>
  <c r="Z120" i="22"/>
  <c r="Z121" i="22"/>
  <c r="Z122" i="22"/>
  <c r="Z123" i="22"/>
  <c r="Z124" i="22"/>
  <c r="T27" i="22" s="1"/>
  <c r="Z125" i="22"/>
  <c r="Z126" i="22"/>
  <c r="T28" i="22" s="1"/>
  <c r="Z127" i="22"/>
  <c r="Z128" i="22"/>
  <c r="Z129" i="22"/>
  <c r="Z130" i="22"/>
  <c r="Z131" i="22"/>
  <c r="Z132" i="22"/>
  <c r="Z133" i="22"/>
  <c r="Z134" i="22"/>
  <c r="Z135" i="22"/>
  <c r="Z136" i="22"/>
  <c r="Z137" i="22"/>
  <c r="Z5" i="22"/>
  <c r="J32" i="22"/>
  <c r="K32" i="22"/>
  <c r="BF29" i="4" l="1"/>
  <c r="BF30" i="4"/>
  <c r="BF31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G5" i="4" l="1"/>
  <c r="AH5" i="4"/>
  <c r="AI5" i="4"/>
  <c r="AJ5" i="4"/>
  <c r="AK5" i="4"/>
  <c r="AL5" i="4"/>
  <c r="AM5" i="4"/>
  <c r="AN5" i="4"/>
  <c r="AO5" i="4"/>
  <c r="AP5" i="4"/>
  <c r="AQ5" i="4"/>
  <c r="AR5" i="4"/>
  <c r="AS5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Q4" i="1" l="1"/>
  <c r="AR4" i="1"/>
  <c r="AS4" i="1"/>
  <c r="AQ5" i="1"/>
  <c r="AR5" i="1"/>
  <c r="AS5" i="1"/>
  <c r="AQ6" i="1"/>
  <c r="AR6" i="1"/>
  <c r="AS6" i="1"/>
  <c r="AQ7" i="1"/>
  <c r="AR7" i="1"/>
  <c r="AS7" i="1"/>
  <c r="C32" i="8" l="1"/>
  <c r="C33" i="8"/>
  <c r="C34" i="8" l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N15" i="3" l="1"/>
  <c r="D15" i="3"/>
  <c r="F15" i="3"/>
  <c r="R5" i="3"/>
  <c r="R6" i="3"/>
  <c r="R7" i="3"/>
  <c r="R8" i="3"/>
  <c r="R9" i="3"/>
  <c r="R10" i="3"/>
  <c r="R11" i="3"/>
  <c r="R12" i="3"/>
  <c r="R13" i="3"/>
  <c r="R4" i="3"/>
  <c r="Q4" i="3"/>
  <c r="Q5" i="3"/>
  <c r="Q6" i="3"/>
  <c r="Q7" i="3"/>
  <c r="Q8" i="3"/>
  <c r="Q9" i="3"/>
  <c r="Q10" i="3"/>
  <c r="O5" i="3"/>
  <c r="P5" i="3"/>
  <c r="O6" i="3"/>
  <c r="P6" i="3"/>
  <c r="O7" i="3"/>
  <c r="P7" i="3"/>
  <c r="O8" i="3"/>
  <c r="P8" i="3"/>
  <c r="O9" i="3"/>
  <c r="P9" i="3"/>
  <c r="O10" i="3"/>
  <c r="P10" i="3"/>
  <c r="O11" i="3"/>
  <c r="P11" i="3"/>
  <c r="O12" i="3"/>
  <c r="P12" i="3"/>
  <c r="O13" i="3"/>
  <c r="P13" i="3"/>
  <c r="P4" i="3"/>
  <c r="N5" i="3"/>
  <c r="N6" i="3"/>
  <c r="N7" i="3"/>
  <c r="N8" i="3"/>
  <c r="N9" i="3"/>
  <c r="N4" i="3"/>
  <c r="O4" i="3"/>
  <c r="O15" i="3" l="1"/>
  <c r="BF34" i="4"/>
  <c r="BF35" i="4"/>
  <c r="BF40" i="4"/>
  <c r="J7" i="25" l="1"/>
  <c r="Q7" i="25" s="1"/>
  <c r="J9" i="25"/>
  <c r="Q9" i="25" s="1"/>
  <c r="J6" i="25"/>
  <c r="Q6" i="25" s="1"/>
  <c r="J27" i="25"/>
  <c r="Q27" i="25" s="1"/>
  <c r="J8" i="25"/>
  <c r="Q8" i="25" s="1"/>
  <c r="J11" i="25"/>
  <c r="Q11" i="25" s="1"/>
  <c r="J12" i="25"/>
  <c r="J13" i="25"/>
  <c r="Q13" i="25" s="1"/>
  <c r="J14" i="25"/>
  <c r="Q14" i="25" s="1"/>
  <c r="J15" i="25"/>
  <c r="Q15" i="25" s="1"/>
  <c r="J17" i="25"/>
  <c r="Q17" i="25" s="1"/>
  <c r="J18" i="25"/>
  <c r="Q18" i="25" s="1"/>
  <c r="J16" i="25"/>
  <c r="Q16" i="25" s="1"/>
  <c r="J38" i="25"/>
  <c r="Q38" i="25" s="1"/>
  <c r="J20" i="25"/>
  <c r="Q20" i="25" s="1"/>
  <c r="J22" i="25"/>
  <c r="Q22" i="25" s="1"/>
  <c r="J21" i="25"/>
  <c r="Q21" i="25" s="1"/>
  <c r="J33" i="25"/>
  <c r="Q33" i="25" s="1"/>
  <c r="J24" i="25"/>
  <c r="Q24" i="25" s="1"/>
  <c r="J23" i="25"/>
  <c r="Q23" i="25" s="1"/>
  <c r="J29" i="25"/>
  <c r="Q29" i="25" s="1"/>
  <c r="J28" i="25"/>
  <c r="Q28" i="25" s="1"/>
  <c r="J30" i="25"/>
  <c r="Q30" i="25" s="1"/>
  <c r="J25" i="25"/>
  <c r="Q25" i="25" s="1"/>
  <c r="J26" i="25"/>
  <c r="Q26" i="25" s="1"/>
  <c r="J34" i="25"/>
  <c r="Q34" i="25" s="1"/>
  <c r="J31" i="25"/>
  <c r="Q31" i="25" s="1"/>
  <c r="J35" i="25"/>
  <c r="Q35" i="25" s="1"/>
  <c r="J36" i="25"/>
  <c r="Q36" i="25" s="1"/>
  <c r="J37" i="25"/>
  <c r="Q37" i="25" s="1"/>
  <c r="J5" i="25"/>
  <c r="Q5" i="25" s="1"/>
  <c r="Q12" i="25"/>
  <c r="AF26" i="4"/>
  <c r="AF27" i="4"/>
  <c r="AF28" i="4"/>
  <c r="AF32" i="4"/>
  <c r="AF33" i="4"/>
  <c r="AA17" i="1"/>
  <c r="AA16" i="1"/>
  <c r="BF5" i="4" l="1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32" i="4"/>
  <c r="BF33" i="4"/>
  <c r="AA11" i="1" l="1"/>
  <c r="AA12" i="1"/>
  <c r="AA13" i="1"/>
  <c r="AA14" i="1"/>
  <c r="AA15" i="1"/>
  <c r="AA24" i="1"/>
  <c r="C10" i="8" l="1"/>
  <c r="D10" i="8"/>
  <c r="E10" i="8"/>
  <c r="F10" i="8"/>
  <c r="G10" i="8"/>
  <c r="H10" i="8"/>
  <c r="I10" i="8"/>
  <c r="J10" i="8"/>
  <c r="K10" i="8"/>
  <c r="L10" i="8"/>
  <c r="M10" i="8"/>
  <c r="N10" i="8"/>
  <c r="O10" i="8"/>
  <c r="B10" i="8"/>
  <c r="U5" i="8" l="1"/>
  <c r="V5" i="8"/>
  <c r="W5" i="8"/>
  <c r="X5" i="8"/>
  <c r="Y5" i="8"/>
  <c r="Z5" i="8"/>
  <c r="AA5" i="8"/>
  <c r="AB5" i="8"/>
  <c r="AC5" i="8"/>
  <c r="U6" i="8"/>
  <c r="V6" i="8"/>
  <c r="W6" i="8"/>
  <c r="X6" i="8"/>
  <c r="Y6" i="8"/>
  <c r="Z6" i="8"/>
  <c r="AA6" i="8"/>
  <c r="AB6" i="8"/>
  <c r="AC6" i="8"/>
  <c r="U4" i="8"/>
  <c r="V4" i="8"/>
  <c r="W4" i="8"/>
  <c r="X4" i="8"/>
  <c r="Y4" i="8"/>
  <c r="Z4" i="8"/>
  <c r="AA4" i="8"/>
  <c r="AB4" i="8"/>
  <c r="AC4" i="8"/>
  <c r="T5" i="8"/>
  <c r="T6" i="8"/>
  <c r="T4" i="8"/>
  <c r="S6" i="8"/>
  <c r="R5" i="8"/>
  <c r="Q4" i="8"/>
  <c r="AB10" i="8"/>
  <c r="AC10" i="8"/>
  <c r="U10" i="8"/>
  <c r="V10" i="8"/>
  <c r="W10" i="8"/>
  <c r="X10" i="8"/>
  <c r="Y10" i="8"/>
  <c r="Z10" i="8"/>
  <c r="T10" i="8"/>
  <c r="S10" i="8"/>
  <c r="R10" i="8"/>
  <c r="Q10" i="8"/>
  <c r="N29" i="22" l="1"/>
  <c r="O29" i="22"/>
  <c r="P29" i="22"/>
  <c r="Q29" i="22"/>
  <c r="R29" i="22"/>
  <c r="S29" i="22"/>
  <c r="N4" i="22"/>
  <c r="O4" i="22"/>
  <c r="P4" i="22"/>
  <c r="Q4" i="22"/>
  <c r="R4" i="22"/>
  <c r="S4" i="22"/>
  <c r="AF20" i="4" l="1"/>
  <c r="AF21" i="4"/>
  <c r="AF22" i="4"/>
  <c r="AF23" i="4"/>
  <c r="AF24" i="4"/>
  <c r="AF25" i="4"/>
  <c r="AF17" i="4" l="1"/>
  <c r="AF12" i="4" l="1"/>
  <c r="AF13" i="4"/>
  <c r="AF18" i="4" l="1"/>
  <c r="AF19" i="4"/>
  <c r="AF16" i="4" l="1"/>
  <c r="AF6" i="4" l="1"/>
  <c r="AF7" i="4"/>
  <c r="AF8" i="4"/>
  <c r="AF9" i="4"/>
  <c r="AF10" i="4"/>
  <c r="AF11" i="4"/>
  <c r="AF14" i="4"/>
  <c r="AF15" i="4"/>
  <c r="O32" i="23" l="1"/>
  <c r="N32" i="23"/>
  <c r="M32" i="23"/>
  <c r="L32" i="23"/>
  <c r="K32" i="23"/>
  <c r="J32" i="23"/>
  <c r="I32" i="23"/>
  <c r="H32" i="23"/>
  <c r="G32" i="23"/>
  <c r="F32" i="23"/>
  <c r="E32" i="23"/>
  <c r="D32" i="23"/>
  <c r="AA31" i="23"/>
  <c r="Z31" i="23"/>
  <c r="Y31" i="23"/>
  <c r="X31" i="23"/>
  <c r="W31" i="23"/>
  <c r="V31" i="23"/>
  <c r="U31" i="23"/>
  <c r="T31" i="23"/>
  <c r="AA29" i="23"/>
  <c r="Z29" i="23"/>
  <c r="Y29" i="23"/>
  <c r="X29" i="23"/>
  <c r="W29" i="23"/>
  <c r="V29" i="23"/>
  <c r="U29" i="23"/>
  <c r="T29" i="23"/>
  <c r="S29" i="23"/>
  <c r="R29" i="23"/>
  <c r="Q29" i="23"/>
  <c r="AA28" i="23"/>
  <c r="Z28" i="23"/>
  <c r="Y28" i="23"/>
  <c r="X28" i="23"/>
  <c r="W28" i="23"/>
  <c r="V28" i="23"/>
  <c r="U28" i="23"/>
  <c r="T28" i="23"/>
  <c r="S28" i="23"/>
  <c r="R28" i="23"/>
  <c r="Q28" i="23"/>
  <c r="AA27" i="23"/>
  <c r="Z27" i="23"/>
  <c r="Y27" i="23"/>
  <c r="X27" i="23"/>
  <c r="W27" i="23"/>
  <c r="V27" i="23"/>
  <c r="U27" i="23"/>
  <c r="T27" i="23"/>
  <c r="S27" i="23"/>
  <c r="R27" i="23"/>
  <c r="Q27" i="23"/>
  <c r="AA26" i="23"/>
  <c r="Z26" i="23"/>
  <c r="Y26" i="23"/>
  <c r="X26" i="23"/>
  <c r="W26" i="23"/>
  <c r="V26" i="23"/>
  <c r="U26" i="23"/>
  <c r="T26" i="23"/>
  <c r="S26" i="23"/>
  <c r="R26" i="23"/>
  <c r="Q26" i="23"/>
  <c r="AA25" i="23"/>
  <c r="Z25" i="23"/>
  <c r="Y25" i="23"/>
  <c r="X25" i="23"/>
  <c r="W25" i="23"/>
  <c r="V25" i="23"/>
  <c r="U25" i="23"/>
  <c r="T25" i="23"/>
  <c r="S25" i="23"/>
  <c r="R25" i="23"/>
  <c r="Q25" i="23"/>
  <c r="AA24" i="23"/>
  <c r="Z24" i="23"/>
  <c r="Y24" i="23"/>
  <c r="X24" i="23"/>
  <c r="W24" i="23"/>
  <c r="V24" i="23"/>
  <c r="U24" i="23"/>
  <c r="T24" i="23"/>
  <c r="S24" i="23"/>
  <c r="R24" i="23"/>
  <c r="Q24" i="23"/>
  <c r="AA23" i="23"/>
  <c r="Z23" i="23"/>
  <c r="Y23" i="23"/>
  <c r="X23" i="23"/>
  <c r="W23" i="23"/>
  <c r="V23" i="23"/>
  <c r="U23" i="23"/>
  <c r="T23" i="23"/>
  <c r="S23" i="23"/>
  <c r="R23" i="23"/>
  <c r="Q23" i="23"/>
  <c r="AA22" i="23"/>
  <c r="Z22" i="23"/>
  <c r="Y22" i="23"/>
  <c r="X22" i="23"/>
  <c r="W22" i="23"/>
  <c r="V22" i="23"/>
  <c r="U22" i="23"/>
  <c r="T22" i="23"/>
  <c r="S22" i="23"/>
  <c r="R22" i="23"/>
  <c r="Q22" i="23"/>
  <c r="AA21" i="23"/>
  <c r="Z21" i="23"/>
  <c r="Y21" i="23"/>
  <c r="X21" i="23"/>
  <c r="W21" i="23"/>
  <c r="V21" i="23"/>
  <c r="U21" i="23"/>
  <c r="T21" i="23"/>
  <c r="S21" i="23"/>
  <c r="R21" i="23"/>
  <c r="Q21" i="23"/>
  <c r="AA20" i="23"/>
  <c r="Z20" i="23"/>
  <c r="Y20" i="23"/>
  <c r="X20" i="23"/>
  <c r="W20" i="23"/>
  <c r="V20" i="23"/>
  <c r="U20" i="23"/>
  <c r="T20" i="23"/>
  <c r="S20" i="23"/>
  <c r="R20" i="23"/>
  <c r="Q20" i="23"/>
  <c r="AA19" i="23"/>
  <c r="Z19" i="23"/>
  <c r="Y19" i="23"/>
  <c r="X19" i="23"/>
  <c r="W19" i="23"/>
  <c r="V19" i="23"/>
  <c r="U19" i="23"/>
  <c r="T19" i="23"/>
  <c r="S19" i="23"/>
  <c r="R19" i="23"/>
  <c r="Q19" i="23"/>
  <c r="AA18" i="23"/>
  <c r="Z18" i="23"/>
  <c r="Y18" i="23"/>
  <c r="X18" i="23"/>
  <c r="W18" i="23"/>
  <c r="V18" i="23"/>
  <c r="U18" i="23"/>
  <c r="T18" i="23"/>
  <c r="S18" i="23"/>
  <c r="R18" i="23"/>
  <c r="Q18" i="23"/>
  <c r="AA17" i="23"/>
  <c r="Z17" i="23"/>
  <c r="Y17" i="23"/>
  <c r="X17" i="23"/>
  <c r="W17" i="23"/>
  <c r="V17" i="23"/>
  <c r="U17" i="23"/>
  <c r="T17" i="23"/>
  <c r="S17" i="23"/>
  <c r="R17" i="23"/>
  <c r="Q17" i="23"/>
  <c r="AA16" i="23"/>
  <c r="Z16" i="23"/>
  <c r="Y16" i="23"/>
  <c r="X16" i="23"/>
  <c r="W16" i="23"/>
  <c r="V16" i="23"/>
  <c r="U16" i="23"/>
  <c r="T16" i="23"/>
  <c r="S16" i="23"/>
  <c r="R16" i="23"/>
  <c r="Q16" i="23"/>
  <c r="AA15" i="23"/>
  <c r="Z15" i="23"/>
  <c r="Y15" i="23"/>
  <c r="X15" i="23"/>
  <c r="W15" i="23"/>
  <c r="V15" i="23"/>
  <c r="U15" i="23"/>
  <c r="T15" i="23"/>
  <c r="S15" i="23"/>
  <c r="R15" i="23"/>
  <c r="Q15" i="23"/>
  <c r="AA14" i="23"/>
  <c r="Z14" i="23"/>
  <c r="Y14" i="23"/>
  <c r="X14" i="23"/>
  <c r="W14" i="23"/>
  <c r="V14" i="23"/>
  <c r="U14" i="23"/>
  <c r="T14" i="23"/>
  <c r="S14" i="23"/>
  <c r="R14" i="23"/>
  <c r="Q14" i="23"/>
  <c r="AA13" i="23"/>
  <c r="Z13" i="23"/>
  <c r="Y13" i="23"/>
  <c r="X13" i="23"/>
  <c r="W13" i="23"/>
  <c r="V13" i="23"/>
  <c r="U13" i="23"/>
  <c r="T13" i="23"/>
  <c r="S13" i="23"/>
  <c r="R13" i="23"/>
  <c r="Q13" i="23"/>
  <c r="AA12" i="23"/>
  <c r="Z12" i="23"/>
  <c r="Y12" i="23"/>
  <c r="X12" i="23"/>
  <c r="W12" i="23"/>
  <c r="V12" i="23"/>
  <c r="U12" i="23"/>
  <c r="T12" i="23"/>
  <c r="S12" i="23"/>
  <c r="R12" i="23"/>
  <c r="Q12" i="23"/>
  <c r="AA11" i="23"/>
  <c r="Z11" i="23"/>
  <c r="Y11" i="23"/>
  <c r="X11" i="23"/>
  <c r="W11" i="23"/>
  <c r="V11" i="23"/>
  <c r="U11" i="23"/>
  <c r="T11" i="23"/>
  <c r="S11" i="23"/>
  <c r="R11" i="23"/>
  <c r="Q11" i="23"/>
  <c r="AA10" i="23"/>
  <c r="Z10" i="23"/>
  <c r="Y10" i="23"/>
  <c r="X10" i="23"/>
  <c r="W10" i="23"/>
  <c r="V10" i="23"/>
  <c r="U10" i="23"/>
  <c r="T10" i="23"/>
  <c r="S10" i="23"/>
  <c r="R10" i="23"/>
  <c r="Q10" i="23"/>
  <c r="AA9" i="23"/>
  <c r="Z9" i="23"/>
  <c r="Y9" i="23"/>
  <c r="X9" i="23"/>
  <c r="W9" i="23"/>
  <c r="V9" i="23"/>
  <c r="U9" i="23"/>
  <c r="T9" i="23"/>
  <c r="S9" i="23"/>
  <c r="R9" i="23"/>
  <c r="Q9" i="23"/>
  <c r="AA8" i="23"/>
  <c r="Z8" i="23"/>
  <c r="Y8" i="23"/>
  <c r="X8" i="23"/>
  <c r="W8" i="23"/>
  <c r="V8" i="23"/>
  <c r="U8" i="23"/>
  <c r="T8" i="23"/>
  <c r="S8" i="23"/>
  <c r="R8" i="23"/>
  <c r="Q8" i="23"/>
  <c r="AA7" i="23"/>
  <c r="Z7" i="23"/>
  <c r="Y7" i="23"/>
  <c r="X7" i="23"/>
  <c r="W7" i="23"/>
  <c r="V7" i="23"/>
  <c r="U7" i="23"/>
  <c r="T7" i="23"/>
  <c r="S7" i="23"/>
  <c r="R7" i="23"/>
  <c r="Q7" i="23"/>
  <c r="AA6" i="23"/>
  <c r="Z6" i="23"/>
  <c r="Y6" i="23"/>
  <c r="X6" i="23"/>
  <c r="W6" i="23"/>
  <c r="V6" i="23"/>
  <c r="U6" i="23"/>
  <c r="T6" i="23"/>
  <c r="S6" i="23"/>
  <c r="R6" i="23"/>
  <c r="Q6" i="23"/>
  <c r="AA5" i="23"/>
  <c r="Z5" i="23"/>
  <c r="Y5" i="23"/>
  <c r="X5" i="23"/>
  <c r="W5" i="23"/>
  <c r="V5" i="23"/>
  <c r="U5" i="23"/>
  <c r="T5" i="23"/>
  <c r="S5" i="23"/>
  <c r="R5" i="23"/>
  <c r="Q5" i="23"/>
  <c r="P32" i="23" l="1"/>
  <c r="I32" i="22" l="1"/>
  <c r="H32" i="22"/>
  <c r="P32" i="22" s="1"/>
  <c r="G32" i="22"/>
  <c r="F32" i="22"/>
  <c r="E32" i="22"/>
  <c r="Q31" i="22"/>
  <c r="P31" i="22"/>
  <c r="O31" i="22"/>
  <c r="N31" i="22"/>
  <c r="L32" i="22" l="1"/>
  <c r="N32" i="22"/>
  <c r="O32" i="22"/>
  <c r="R32" i="22"/>
  <c r="S32" i="22"/>
  <c r="Q32" i="22"/>
  <c r="AF5" i="4"/>
  <c r="C30" i="11" l="1"/>
  <c r="Q11" i="3" l="1"/>
  <c r="Q12" i="3"/>
  <c r="G15" i="3"/>
  <c r="P15" i="3" s="1"/>
  <c r="I15" i="3"/>
  <c r="J15" i="3"/>
  <c r="H15" i="3"/>
  <c r="V5" i="20"/>
  <c r="V6" i="20"/>
  <c r="V7" i="20"/>
  <c r="AA6" i="1"/>
  <c r="AA7" i="1"/>
  <c r="AA8" i="1"/>
  <c r="AA9" i="1"/>
  <c r="AA10" i="1"/>
  <c r="Q15" i="3" l="1"/>
  <c r="R15" i="3"/>
  <c r="L15" i="3"/>
  <c r="S15" i="3" s="1"/>
  <c r="U39" i="8"/>
  <c r="V39" i="8" s="1"/>
  <c r="U38" i="8"/>
  <c r="V38" i="8" s="1"/>
  <c r="L11" i="20" l="1"/>
  <c r="V11" i="20" s="1"/>
  <c r="M32" i="8" l="1"/>
  <c r="H32" i="8"/>
  <c r="Q4" i="20" l="1"/>
  <c r="R4" i="20"/>
  <c r="S4" i="20"/>
  <c r="T4" i="20"/>
  <c r="U4" i="20"/>
  <c r="V4" i="20"/>
  <c r="Q5" i="20"/>
  <c r="R5" i="20"/>
  <c r="S5" i="20"/>
  <c r="T5" i="20"/>
  <c r="U5" i="20"/>
  <c r="M33" i="8" l="1"/>
  <c r="H33" i="8"/>
  <c r="M34" i="8" l="1"/>
  <c r="H34" i="8"/>
  <c r="AA10" i="8" l="1"/>
  <c r="P10" i="8"/>
  <c r="J11" i="20" l="1"/>
  <c r="K11" i="20"/>
  <c r="P11" i="20"/>
  <c r="U11" i="20" l="1"/>
  <c r="T11" i="20"/>
  <c r="S11" i="20"/>
  <c r="Q11" i="20"/>
  <c r="R11" i="20"/>
  <c r="M11" i="20"/>
  <c r="Q6" i="20"/>
  <c r="R6" i="20"/>
  <c r="S6" i="20"/>
  <c r="T6" i="20"/>
  <c r="U6" i="20"/>
  <c r="Q7" i="20"/>
  <c r="R7" i="20"/>
  <c r="S7" i="20"/>
  <c r="T7" i="20"/>
  <c r="U7" i="20"/>
  <c r="Q8" i="20"/>
  <c r="R8" i="20"/>
  <c r="S8" i="20"/>
  <c r="T8" i="20"/>
  <c r="U8" i="20"/>
  <c r="Q9" i="20"/>
  <c r="R9" i="20"/>
  <c r="S9" i="20"/>
  <c r="T9" i="20"/>
  <c r="U9" i="20"/>
  <c r="O10" i="20"/>
  <c r="Q10" i="20"/>
  <c r="R10" i="20"/>
  <c r="S10" i="20"/>
  <c r="T10" i="20"/>
  <c r="U10" i="20"/>
  <c r="O11" i="20"/>
  <c r="O28" i="2" l="1"/>
  <c r="Q28" i="2" l="1"/>
  <c r="S28" i="2"/>
  <c r="R28" i="2"/>
  <c r="U28" i="2"/>
  <c r="T28" i="2"/>
  <c r="P28" i="2"/>
  <c r="AA4" i="1" l="1"/>
  <c r="O6" i="13" l="1"/>
  <c r="P6" i="13"/>
  <c r="Q6" i="13"/>
  <c r="R6" i="13"/>
  <c r="S6" i="13"/>
  <c r="T6" i="13"/>
  <c r="O5" i="14"/>
  <c r="P5" i="14"/>
  <c r="Q5" i="14"/>
  <c r="R5" i="14"/>
  <c r="S5" i="14"/>
  <c r="T5" i="14"/>
  <c r="O6" i="14"/>
  <c r="P6" i="14"/>
  <c r="Q6" i="14"/>
  <c r="R6" i="14"/>
  <c r="S6" i="14"/>
  <c r="T6" i="14"/>
  <c r="D11" i="13"/>
  <c r="F11" i="13"/>
  <c r="N11" i="13" s="1"/>
  <c r="G11" i="13"/>
  <c r="H11" i="13"/>
  <c r="P11" i="13" s="1"/>
  <c r="I11" i="13"/>
  <c r="Q11" i="13" s="1"/>
  <c r="J11" i="13"/>
  <c r="K11" i="13"/>
  <c r="S11" i="13" s="1"/>
  <c r="L11" i="13"/>
  <c r="F9" i="14"/>
  <c r="G9" i="14"/>
  <c r="O9" i="14" s="1"/>
  <c r="H9" i="14"/>
  <c r="P9" i="14" s="1"/>
  <c r="I9" i="14"/>
  <c r="Q9" i="14" s="1"/>
  <c r="J9" i="14"/>
  <c r="K9" i="14"/>
  <c r="S9" i="14" s="1"/>
  <c r="L9" i="14"/>
  <c r="T9" i="14" s="1"/>
  <c r="D9" i="14"/>
  <c r="T8" i="14"/>
  <c r="S8" i="14"/>
  <c r="R8" i="14"/>
  <c r="Q8" i="14"/>
  <c r="P8" i="14"/>
  <c r="O8" i="14"/>
  <c r="N8" i="14"/>
  <c r="T7" i="14"/>
  <c r="S7" i="14"/>
  <c r="R7" i="14"/>
  <c r="Q7" i="14"/>
  <c r="P7" i="14"/>
  <c r="O7" i="14"/>
  <c r="N7" i="14"/>
  <c r="T4" i="14"/>
  <c r="S4" i="14"/>
  <c r="R4" i="14"/>
  <c r="Q4" i="14"/>
  <c r="P4" i="14"/>
  <c r="O4" i="14"/>
  <c r="N4" i="14"/>
  <c r="T3" i="14"/>
  <c r="S3" i="14"/>
  <c r="R3" i="14"/>
  <c r="Q3" i="14"/>
  <c r="P3" i="14"/>
  <c r="O3" i="14"/>
  <c r="N3" i="14"/>
  <c r="N13" i="13"/>
  <c r="N12" i="13"/>
  <c r="T10" i="13"/>
  <c r="S10" i="13"/>
  <c r="R10" i="13"/>
  <c r="Q10" i="13"/>
  <c r="P10" i="13"/>
  <c r="O10" i="13"/>
  <c r="N10" i="13"/>
  <c r="T9" i="13"/>
  <c r="S9" i="13"/>
  <c r="R9" i="13"/>
  <c r="Q9" i="13"/>
  <c r="P9" i="13"/>
  <c r="O9" i="13"/>
  <c r="N9" i="13"/>
  <c r="T8" i="13"/>
  <c r="S8" i="13"/>
  <c r="R8" i="13"/>
  <c r="Q8" i="13"/>
  <c r="P8" i="13"/>
  <c r="O8" i="13"/>
  <c r="N8" i="13"/>
  <c r="T7" i="13"/>
  <c r="S7" i="13"/>
  <c r="R7" i="13"/>
  <c r="Q7" i="13"/>
  <c r="P7" i="13"/>
  <c r="O7" i="13"/>
  <c r="N7" i="13"/>
  <c r="T5" i="13"/>
  <c r="S5" i="13"/>
  <c r="R5" i="13"/>
  <c r="Q5" i="13"/>
  <c r="P5" i="13"/>
  <c r="O5" i="13"/>
  <c r="N5" i="13"/>
  <c r="T4" i="13"/>
  <c r="S4" i="13"/>
  <c r="R4" i="13"/>
  <c r="Q4" i="13"/>
  <c r="P4" i="13"/>
  <c r="O4" i="13"/>
  <c r="N4" i="13"/>
  <c r="T3" i="13"/>
  <c r="S3" i="13"/>
  <c r="R3" i="13"/>
  <c r="Q3" i="13"/>
  <c r="P3" i="13"/>
  <c r="O3" i="13"/>
  <c r="N3" i="13"/>
  <c r="AA5" i="1"/>
  <c r="O11" i="13" l="1"/>
  <c r="R9" i="14"/>
  <c r="T11" i="13"/>
  <c r="R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1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2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3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4" authorId="0" shapeId="0" xr:uid="{00000000-0006-0000-0400-000001000000}">
      <text>
        <r>
          <rPr>
            <sz val="8"/>
            <color indexed="81"/>
            <rFont val="Tahoma"/>
            <family val="2"/>
          </rPr>
          <t>If tag group was mixed, this is total number of spring chinook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8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9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4" authorId="0" shapeId="0" xr:uid="{00000000-0006-0000-1B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sharedStrings.xml><?xml version="1.0" encoding="utf-8"?>
<sst xmlns="http://schemas.openxmlformats.org/spreadsheetml/2006/main" count="1251" uniqueCount="302">
  <si>
    <t>tag file id</t>
  </si>
  <si>
    <t>PRO</t>
  </si>
  <si>
    <t>MCJ</t>
  </si>
  <si>
    <t>JDJ</t>
  </si>
  <si>
    <t>B2J</t>
  </si>
  <si>
    <t>BCC</t>
  </si>
  <si>
    <t>TWX</t>
  </si>
  <si>
    <t>Description</t>
  </si>
  <si>
    <t>Tagged</t>
  </si>
  <si>
    <t>Released</t>
  </si>
  <si>
    <t>ReleaseSite</t>
  </si>
  <si>
    <t>TOPPEC</t>
  </si>
  <si>
    <t>SATUSC</t>
  </si>
  <si>
    <t>CFJ</t>
  </si>
  <si>
    <t>ESJ</t>
  </si>
  <si>
    <t>JCJ</t>
  </si>
  <si>
    <t>NATCHR</t>
  </si>
  <si>
    <t>AHTANC</t>
  </si>
  <si>
    <t>YAKIM2</t>
  </si>
  <si>
    <t>ROZ</t>
  </si>
  <si>
    <t>Site</t>
  </si>
  <si>
    <t>Detections</t>
  </si>
  <si>
    <t>weir (ladder) detections excluded</t>
  </si>
  <si>
    <t>TANEUC</t>
  </si>
  <si>
    <t>NFTEAN</t>
  </si>
  <si>
    <t>TEANAR</t>
  </si>
  <si>
    <t>Weir position (deployed if showing)</t>
  </si>
  <si>
    <t>00RozaReleases&amp;Detections_sock</t>
  </si>
  <si>
    <t>TAN</t>
  </si>
  <si>
    <t>00CrosstabCleElum</t>
  </si>
  <si>
    <t>LMT</t>
  </si>
  <si>
    <t>(ladder detections excluded)</t>
  </si>
  <si>
    <t>FirstDateInt</t>
  </si>
  <si>
    <t>LastDateInteger</t>
  </si>
  <si>
    <t>CountOfTravelTime</t>
  </si>
  <si>
    <t>AvgOfTravelTime</t>
  </si>
  <si>
    <t>MaxOfTravelTime</t>
  </si>
  <si>
    <t>MinOfTravelTime</t>
  </si>
  <si>
    <t>StDevOfTravelTime</t>
  </si>
  <si>
    <t>Date</t>
  </si>
  <si>
    <t>00CrosstabCohoSmoltsByDate&amp;ObsSite</t>
  </si>
  <si>
    <t>Integer1stDate</t>
  </si>
  <si>
    <t>Prosser ladder detections INCLUDED</t>
  </si>
  <si>
    <t>00CrosstabSummerSmoltsByDate&amp;ObsSite</t>
  </si>
  <si>
    <t>00CrosstabFallSubsByDate&amp;ObsSite</t>
  </si>
  <si>
    <t>00CrosstabFallYearlingsByDate&amp;ObsSite</t>
  </si>
  <si>
    <t>http://www.ptagis.org/services/event-logs/view-event-logs</t>
  </si>
  <si>
    <t>SWAUKC</t>
  </si>
  <si>
    <t>NFT</t>
  </si>
  <si>
    <t>UMT</t>
  </si>
  <si>
    <t>SWK</t>
  </si>
  <si>
    <t>TOP</t>
  </si>
  <si>
    <t>SAT</t>
  </si>
  <si>
    <t>00CrosstabCohoWithReleases</t>
  </si>
  <si>
    <t>CFSAboveRoza</t>
  </si>
  <si>
    <t>CFSBelowRozaBySubtraction</t>
  </si>
  <si>
    <t>WDFW tags included</t>
  </si>
  <si>
    <t>Prosser ladder detections included</t>
  </si>
  <si>
    <t>Release Date</t>
  </si>
  <si>
    <t>for every new release, run PTAGIS query TagCountByRelDateBDW_DTL_WJB_AllYrs</t>
  </si>
  <si>
    <t>YUMW</t>
  </si>
  <si>
    <t>00CrosstabSuCkWithReleases</t>
  </si>
  <si>
    <t>00qryDailyTravelTimesJCJtoPRO_TrtsCombined</t>
  </si>
  <si>
    <t>00qryDailyTravelTimesCFJtoPRO_TrtsCombined</t>
  </si>
  <si>
    <t>fastest transit</t>
  </si>
  <si>
    <t>distance</t>
  </si>
  <si>
    <t>days</t>
  </si>
  <si>
    <t>km</t>
  </si>
  <si>
    <t>velocity</t>
  </si>
  <si>
    <t>m per second</t>
  </si>
  <si>
    <t>YRWW</t>
  </si>
  <si>
    <t>qryRozaCountByDateWithUMTW_etal_SppCrosstab</t>
  </si>
  <si>
    <t>00qryDailyTravelTimesCFJtoROZ_TrtsCombined</t>
  </si>
  <si>
    <t>PARW</t>
  </si>
  <si>
    <t>AvgOfTravelTimeCFJ-Roza</t>
  </si>
  <si>
    <t>AvgOfTravelTimeRoza-PRO</t>
  </si>
  <si>
    <t>KMperDayCFJ-Roza</t>
  </si>
  <si>
    <t>KMperDayRoza-PRO</t>
  </si>
  <si>
    <t>00qryDailyTravelTimesCFJtoROZtoPRO</t>
  </si>
  <si>
    <t>00qryDailyTravelTimesROZtoPRO_CFJ</t>
  </si>
  <si>
    <t>ROZBYP</t>
  </si>
  <si>
    <t>00RozaReleases&amp;Detections_sthdNew</t>
  </si>
  <si>
    <t>Migration Year YYYY</t>
  </si>
  <si>
    <t>LMC</t>
  </si>
  <si>
    <t>WDFW JUVENILE TAGGING: MANASTASH CREEK 2015</t>
  </si>
  <si>
    <t>WDFW JUVENILE TAGGING: UMTANUM CREEK 2015</t>
  </si>
  <si>
    <t>WDFW JUVENILE TAGGING: YAKIMA RIVER 2015</t>
  </si>
  <si>
    <t>WDFW JUVENILE TAGGING: CLE ELUM RIVER 2015</t>
  </si>
  <si>
    <t>Migration Year</t>
  </si>
  <si>
    <t>YAKIMA-KLICKITAT FISHERIES PROJECT; CLE ELUM SPRING CHINOOK RELEASES; 2016</t>
  </si>
  <si>
    <t>WDFW JUVENILE TAGGING: TANEUM CREEK 2015</t>
  </si>
  <si>
    <t>WDFW JUVENILE TAGGING: TEANAWAY RIVER MAINSTEM 2015</t>
  </si>
  <si>
    <t>WDFW JUVENILE TAGGING: TEANAWAY RIVER MAINSTEM 2014</t>
  </si>
  <si>
    <t>WDFW JUVENILE TAGGING: NORTH FORK TEANAWAY RIVER 2015</t>
  </si>
  <si>
    <t>qryRozaCountByDateWithUMTW_etal</t>
  </si>
  <si>
    <t>CountOftag file id</t>
  </si>
  <si>
    <t>WILD JUVENILE TAGGING, NORTH FORK TEANAWAY RIVER, 2012</t>
  </si>
  <si>
    <t>YAKIMA COHO SMOLTS REARED AT EAGLE CR NFH AND RELEASED FROM HOLMES POND</t>
  </si>
  <si>
    <t>YAKIMA COHO SMOLTS REARED AT EAGLE CR NFH AND RELEASED FROM EASTON POND</t>
  </si>
  <si>
    <t>WDFW JUVENILE TAGGING: SWAUK CREEK 2015</t>
  </si>
  <si>
    <t>YAKIMA COHO PARR PLANTS:  WILSON CR</t>
  </si>
  <si>
    <t>WDFW JUVENILE TAGGING: BIG CREEK 2015</t>
  </si>
  <si>
    <t>YAKIMA COHO PARR PLANTS:  MERCER CR DOWNSTREAM FROM BURIED SECTION</t>
  </si>
  <si>
    <t>SUN</t>
  </si>
  <si>
    <t>Tag Group</t>
  </si>
  <si>
    <t>00qryRozaUpdateByTagGroup</t>
  </si>
  <si>
    <t>CRW</t>
  </si>
  <si>
    <t>ALL LIFE STAGES AND MIGRATION YEARS</t>
  </si>
  <si>
    <t>00CrosstabPacLampreyWithReleases</t>
  </si>
  <si>
    <t>YAKIMA COHO PARR PLANTS:  BIG CR</t>
  </si>
  <si>
    <t>WDFW JUVENILE TAGGING: TANEUM CREEK 2014</t>
  </si>
  <si>
    <t>YAKIMA COHO PARR PLANTS:  MERCER CR UPSTREAM FROM BURIED SECTION</t>
  </si>
  <si>
    <t>WDFW JUVENILE TAGGING: REECER CREEK 2015</t>
  </si>
  <si>
    <t>WDFW JUVENILE TAGGING: WEST FORK TEANAWAY RIVER 2015</t>
  </si>
  <si>
    <t>WDFW JUVENILE TAGGING: SWAUK CREEK 2014</t>
  </si>
  <si>
    <t>YAKIMA COHO PARR PLANTS: LAKE CLE ELUM</t>
  </si>
  <si>
    <t>WILD JUVENILE COHO:  YAKIMA RIVER; KEECHELUS REACH</t>
  </si>
  <si>
    <t>WILD JUVENILE TAGGING, YAKIMA RIVER, 2012</t>
  </si>
  <si>
    <t>B2J+BCC</t>
  </si>
  <si>
    <t>CFSAboveRoza (right axis)</t>
  </si>
  <si>
    <t>CFSBelowRozaBySubtraction (right axis)</t>
  </si>
  <si>
    <t>Chinook (left axis)</t>
  </si>
  <si>
    <t>Coho (left axis)</t>
  </si>
  <si>
    <t>O. mykiss (left axis)</t>
  </si>
  <si>
    <t>COWICC</t>
  </si>
  <si>
    <t>LTNACR</t>
  </si>
  <si>
    <t>RSNAKC</t>
  </si>
  <si>
    <t>CLELMR</t>
  </si>
  <si>
    <t>MANASC</t>
  </si>
  <si>
    <t>AMERIR</t>
  </si>
  <si>
    <t>BUMPR</t>
  </si>
  <si>
    <t>TIETNR</t>
  </si>
  <si>
    <t>YAKIM1</t>
  </si>
  <si>
    <t>Below Naches Bsn</t>
  </si>
  <si>
    <t>Naches Basin</t>
  </si>
  <si>
    <t>Upper Yakima Basin</t>
  </si>
  <si>
    <t>release site</t>
  </si>
  <si>
    <t>LNR</t>
  </si>
  <si>
    <t>For fish tagged as parr, migration year is the year after tagging.</t>
  </si>
  <si>
    <t>NAU</t>
  </si>
  <si>
    <t>DRY3C</t>
  </si>
  <si>
    <t>LOGYC</t>
  </si>
  <si>
    <t>AHTANF</t>
  </si>
  <si>
    <t>Release Site Code</t>
  </si>
  <si>
    <t>JACKCP</t>
  </si>
  <si>
    <t>Mark Count</t>
  </si>
  <si>
    <t>DETECTIONS</t>
  </si>
  <si>
    <t>PERCENTAGES</t>
  </si>
  <si>
    <t>Totals and Percentages</t>
  </si>
  <si>
    <t>Spring Chinook released from locations other than Cle Elum Hatchery or Prosser</t>
  </si>
  <si>
    <t>TEANWF</t>
  </si>
  <si>
    <t>NILEC</t>
  </si>
  <si>
    <t>TEANMF</t>
  </si>
  <si>
    <t>Release Site</t>
  </si>
  <si>
    <t>COWISF</t>
  </si>
  <si>
    <t>JUNGLC</t>
  </si>
  <si>
    <t>LTNANF</t>
  </si>
  <si>
    <t>WILD2C</t>
  </si>
  <si>
    <t>ROCK5C</t>
  </si>
  <si>
    <t>Release Site Code Value</t>
  </si>
  <si>
    <t>REECEC</t>
  </si>
  <si>
    <t>WILSNC</t>
  </si>
  <si>
    <t>PROH</t>
  </si>
  <si>
    <t>LITTLC</t>
  </si>
  <si>
    <t>OAKC</t>
  </si>
  <si>
    <t/>
  </si>
  <si>
    <t>Prevalence of anadromy is linked to upstream distance, probably for 2 reasons:  outmigration survival rate and summer flow and temperature</t>
  </si>
  <si>
    <t>Toppenish is high because of position in the basin and the fact that only smolts and presmolts are tagged</t>
  </si>
  <si>
    <t>00CrosstabFaCkWithReleases&amp;RelDates</t>
  </si>
  <si>
    <t>COLR6</t>
  </si>
  <si>
    <t xml:space="preserve"> 00CrosstabSummerSmoltsByDate&amp;RelSite</t>
  </si>
  <si>
    <t>00CrosstabSummerSmoltsByDateAtMCJByRelSite</t>
  </si>
  <si>
    <t>00CrosstabSummerSmoltsByDateAtPROByRelSite</t>
  </si>
  <si>
    <t>MOUTH</t>
  </si>
  <si>
    <t>PROSSER</t>
  </si>
  <si>
    <t>WANAWISH</t>
  </si>
  <si>
    <t>00CrosstabExperFallSubsByDate&amp;RelSite</t>
  </si>
  <si>
    <t>00CrosstabExperFallSubsAtMCJByRelSite</t>
  </si>
  <si>
    <t>AHTANC,"AHTANF","AHTASF","AMERIR","BUMPR","COWICC","DRY3C","LTNACR","MANASC","NATCHR","NFTEAN","NILEC","RSNAKC","SATUSC","SWAUKC","TANEUC","TEANAR","TEANMF","TEANWF","TIETNR","TOPPEC","YAKIM1","YAKIM2"</t>
  </si>
  <si>
    <t>UMC</t>
  </si>
  <si>
    <t>DTL-2018-193-YPA.XML</t>
  </si>
  <si>
    <t>YAKIMA COHO PARR PLANTS 2018: AHTANUM CR</t>
  </si>
  <si>
    <t>DTL-2018-072-EIT.XML</t>
  </si>
  <si>
    <t>YAKIMA BASIN ECOLOGICAL INTERACTIONS TAGGING 2018</t>
  </si>
  <si>
    <t>DTL-2019-081-YP1.XML</t>
  </si>
  <si>
    <t>YAKIMA COHO SMOLTS REARED AT AND RELEASED FROM PROSSER HATCHERY</t>
  </si>
  <si>
    <t>DTL-2019-080-YAL.XML</t>
  </si>
  <si>
    <t>YAKIMA COHO SMOLT PLANTS (LA SALLE):  AHTANUM CR ON LA SALLE GROUNDS</t>
  </si>
  <si>
    <t>DTL-2019-093-YJC.XML</t>
  </si>
  <si>
    <t>YAKIMA COHO SMOLTS RELEASED FROM JACK CREEK ACCLIMATION SITE</t>
  </si>
  <si>
    <t>Tan</t>
  </si>
  <si>
    <t>DTL-2018-197-YPA.XML</t>
  </si>
  <si>
    <t>YAKIMA COHO PARR PLANTS 2018</t>
  </si>
  <si>
    <t>Parr releases included</t>
  </si>
  <si>
    <t>DTL-2018-337-ES1.XML</t>
  </si>
  <si>
    <t>EAGLE CREEK COHO SMOLTS RELEASED FROM STILES POND</t>
  </si>
  <si>
    <t>DTL-2018-338-EH1.XML</t>
  </si>
  <si>
    <t>EAGLE CREEK COHO SMOLTS RELEASED FROM HOLMES POND</t>
  </si>
  <si>
    <t>DTL-2018-338-EE1.XML</t>
  </si>
  <si>
    <t>EAGLE CREEK COHO SMOLTS RELEASED FROM EASTON POND</t>
  </si>
  <si>
    <t>DTL-2019-101-WCU.XML</t>
  </si>
  <si>
    <t>YAKIMA COHO RELEASED IN WENAS CR ABOVE WENAS LAKE (WENAS WILDLIFE AREA)</t>
  </si>
  <si>
    <t>WENASC</t>
  </si>
  <si>
    <t>DTL-2019-101-WLC.XML</t>
  </si>
  <si>
    <t>YAKIMA COHO RELEASED IN WENAS CREEK BELOW WENAS DAM</t>
  </si>
  <si>
    <t>DTL-2019-101-WLK.XML</t>
  </si>
  <si>
    <t>YAKIMA COHO RELEASED IN WENAS LAKE AT UPPER BOAT LAUNCH</t>
  </si>
  <si>
    <t>LWC</t>
  </si>
  <si>
    <t>JCJ,"NFT","UMT","LMT","SWK","TAN","UMC","LMC","ROZ","LWC","LNR","SUN","TOP","SAT","PRO","MCJ","JDJ","B2J","BCC","TWX"</t>
  </si>
  <si>
    <t>AH1</t>
  </si>
  <si>
    <t>SM1</t>
  </si>
  <si>
    <t>TP2</t>
  </si>
  <si>
    <t>"NFT","UMT","LMT","SWK","TAN","UMC","LMC","ROZ","LNR","AH1","SUN","SM1","TP2","TOP","SAT","PRO","MCJ","JDJ","B2J","BCC","TWX"</t>
  </si>
  <si>
    <t>00CrosstabChandlerSpCkWithReleases</t>
  </si>
  <si>
    <t>https://www.usbr.gov/pn-bin/yak/webarccsv.pl?station=YRPW&amp;year=2019&amp;month=1&amp;day=1&amp;year=2019&amp;month=5&amp;day=15&amp;pcode=QD</t>
  </si>
  <si>
    <t>YRPW</t>
  </si>
  <si>
    <t>CHCW</t>
  </si>
  <si>
    <t>https://www.usbr.gov/pn-bin/yak/webarccsv.pl?station=CHCW&amp;year=2019&amp;month=1&amp;day=1&amp;year=2019&amp;month=5&amp;day=15&amp;pcode=QJ</t>
  </si>
  <si>
    <t>Total</t>
  </si>
  <si>
    <t>Div. Rate</t>
  </si>
  <si>
    <t>Crude Entrain. Rate</t>
  </si>
  <si>
    <t>BIG3C</t>
  </si>
  <si>
    <t>00CrosstabRozaSpCkWithReleases</t>
  </si>
  <si>
    <t>BUCKAP</t>
  </si>
  <si>
    <t>00CrosstabSockeyeSmoltsByDate&amp;ObsSite</t>
  </si>
  <si>
    <t>2LC</t>
  </si>
  <si>
    <t>2BC</t>
  </si>
  <si>
    <t>1LC</t>
  </si>
  <si>
    <t>1BC</t>
  </si>
  <si>
    <t>TNAW</t>
  </si>
  <si>
    <r>
      <t>00CrosstabSteelhead</t>
    </r>
    <r>
      <rPr>
        <b/>
        <sz val="12"/>
        <color theme="0" tint="-0.249977111117893"/>
        <rFont val="Arial"/>
        <family val="2"/>
      </rPr>
      <t>ByDate</t>
    </r>
    <r>
      <rPr>
        <sz val="12"/>
        <color theme="0" tint="-0.249977111117893"/>
        <rFont val="Arial"/>
        <family val="2"/>
      </rPr>
      <t>_MY2022_B*</t>
    </r>
  </si>
  <si>
    <r>
      <t>00CrosstabSteelhead</t>
    </r>
    <r>
      <rPr>
        <b/>
        <sz val="12"/>
        <color theme="0" tint="-0.34998626667073579"/>
        <rFont val="Arial"/>
        <family val="2"/>
      </rPr>
      <t>ByDate</t>
    </r>
    <r>
      <rPr>
        <sz val="12"/>
        <color theme="0" tint="-0.34998626667073579"/>
        <rFont val="Arial"/>
        <family val="2"/>
      </rPr>
      <t>_MY2022_</t>
    </r>
    <r>
      <rPr>
        <b/>
        <sz val="12"/>
        <color theme="0" tint="-0.34998626667073579"/>
        <rFont val="Arial"/>
        <family val="2"/>
      </rPr>
      <t>PRO</t>
    </r>
  </si>
  <si>
    <t>CrosstabSteelheadJuv&amp;ResByRelSite_AllYrsDet2022</t>
  </si>
  <si>
    <t>ALL MIGRATION YEARS, RELEASED AS JUVENILE AND NEVER DETECTED AS ADULT</t>
  </si>
  <si>
    <t>CLARFP</t>
  </si>
  <si>
    <t>EASTOP</t>
  </si>
  <si>
    <t>MRS HATCHERY COHO SMOLTS RELEASED NEAR HATCHERY</t>
  </si>
  <si>
    <t>YN COHO PAR RELEASED LOWER TANEUM CREEK</t>
  </si>
  <si>
    <t>YN COHO PAR RELEASED IN WILSON CREEK</t>
  </si>
  <si>
    <t>YN COHO PAR RELEASED BADGER CREEK</t>
  </si>
  <si>
    <t>YN COHO PAR RELEASED IN NORTH FORTH TEANAWAY RIVER</t>
  </si>
  <si>
    <t>YN COHO PAR RELEASED IN UPPER TANEUM CREEK</t>
  </si>
  <si>
    <t>YN COHO PAR RELEASED MAINSTEM TEANAWAY RIVER</t>
  </si>
  <si>
    <t>COLEMAN CREEK COHO PAR RELEASE</t>
  </si>
  <si>
    <t>PROSSER COHO SMOLTS RELEASED AT JACK CREEK MOBILE ACCLIMATION SITE</t>
  </si>
  <si>
    <t>00qryDailyTravelTimesESJtoPRO_TrtsCombined</t>
  </si>
  <si>
    <t>INDINC</t>
  </si>
  <si>
    <t>EAGLE CREEK NFH COHO SMOLTS RELEASED AT PROSSER</t>
  </si>
  <si>
    <t>YN COHO PAR RELEASED IN MANASTASH CREEK</t>
  </si>
  <si>
    <t>YN COHO PAR RELEASED IN BIG CREEK</t>
  </si>
  <si>
    <t>TLC</t>
  </si>
  <si>
    <t>https://www.usbr.gov/pn-bin/yak/webarccsv.pl?station=YRWW&amp;year=2022&amp;month=3&amp;day=1&amp;year=2022&amp;month=6&amp;day=31&amp;pcode=QD</t>
  </si>
  <si>
    <t>https://www.usbr.gov/pn-bin/yak/webarccsv.pl?station=YUMW&amp;year=2022&amp;month=3&amp;day=1&amp;year=2022&amp;month=6&amp;day=31&amp;pcode=QD</t>
  </si>
  <si>
    <t>https://www.usbr.gov/pn-bin/yak/webarccsv.pl?station=TNAW&amp;year=2022&amp;month=3&amp;day=1&amp;year=2022&amp;month=6&amp;day=31&amp;pcode=QD</t>
  </si>
  <si>
    <t>https://www.usbr.gov/pn-bin/yak/webarccsv.pl?station=PARW&amp;year=2022&amp;month=3&amp;day=1&amp;year=2022&amp;month=6&amp;day=31&amp;pcode=QD</t>
  </si>
  <si>
    <t>YN COHO PAR RELEASED IN REECER CREEK</t>
  </si>
  <si>
    <t>00CrosstabCohoParrByDate&amp;ObsSiteMY2022</t>
  </si>
  <si>
    <t>DTL-2022-087-CES.xml</t>
  </si>
  <si>
    <t>LAKE CLE ELUM SOCKEYE SMOLTS</t>
  </si>
  <si>
    <t>CLE</t>
  </si>
  <si>
    <t>JCJ to PRO</t>
  </si>
  <si>
    <t>ESJ to PRO</t>
  </si>
  <si>
    <t>CFJ to PRO</t>
  </si>
  <si>
    <t>tailrace</t>
  </si>
  <si>
    <t>forebay</t>
  </si>
  <si>
    <t>Flume</t>
  </si>
  <si>
    <r>
      <t>00CrosstabSockeyeWithReleases_</t>
    </r>
    <r>
      <rPr>
        <b/>
        <i/>
        <sz val="10"/>
        <color theme="0" tint="-0.34998626667073579"/>
        <rFont val="Arial"/>
        <family val="2"/>
      </rPr>
      <t>Tailrace</t>
    </r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</si>
  <si>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Forebay</t>
    </r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</si>
  <si>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Flume</t>
    </r>
  </si>
  <si>
    <t>TANESF</t>
  </si>
  <si>
    <t>YN COHO SMOLT RELEASED AT PROSSER</t>
  </si>
  <si>
    <t>DTL-2021-159-WCP.xml</t>
  </si>
  <si>
    <t>COHO PARR WILLIAMS CREEK MOBILE ACC RELEASE</t>
  </si>
  <si>
    <t>PD7</t>
  </si>
  <si>
    <t>UMTANC</t>
  </si>
  <si>
    <t>DTL-2021-188-RCP.xml</t>
  </si>
  <si>
    <t>DTL-2021-196-LTP.xml</t>
  </si>
  <si>
    <t>DTL-2021-188-WCP.xml</t>
  </si>
  <si>
    <t>DTL-2021-189-BAP.xml</t>
  </si>
  <si>
    <t>DTL-2021-193-NTP.xml</t>
  </si>
  <si>
    <t>DTL-2021-194-UTP.xml</t>
  </si>
  <si>
    <t>DTL-2021-195-MTP.xml</t>
  </si>
  <si>
    <t>DTL-2021-189-BCP.xml</t>
  </si>
  <si>
    <t>DTL-2021-190-MCP.xml</t>
  </si>
  <si>
    <t>DTL-2021-193-CCP.xml</t>
  </si>
  <si>
    <t>DTL-2022-075-PRO.xml</t>
  </si>
  <si>
    <t>DTL-2022-068-MRS.xml</t>
  </si>
  <si>
    <t>DTL-2022-075-ECS.xml</t>
  </si>
  <si>
    <t>DTL-2022-088-JCS.xml</t>
  </si>
  <si>
    <t>LRSNKC</t>
  </si>
  <si>
    <t>DTL-2021-194-CSP.xml</t>
  </si>
  <si>
    <t>YN COHO PAR RELEASED IN KEECHELUS/CRYSTAL SPRINGS</t>
  </si>
  <si>
    <t>DTL-2021-158-SCP.xml</t>
  </si>
  <si>
    <t>COHO PARR RELEASED WILLIAMS CREEK MOBILE ACCLIMATION&amp;lt; SWAUK RELEASE</t>
  </si>
  <si>
    <t>FIRSTC</t>
  </si>
  <si>
    <t>JACKC</t>
  </si>
  <si>
    <t>WILL2C</t>
  </si>
  <si>
    <t>MC1</t>
  </si>
  <si>
    <t>B*</t>
  </si>
  <si>
    <t>SSJ</t>
  </si>
  <si>
    <t>CROWC</t>
  </si>
  <si>
    <t>PD6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</si>
</sst>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;@"/>
  </numFmts>
  <fonts count="4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Unicode MS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 Unicode MS"/>
      <family val="2"/>
    </font>
    <font>
      <b/>
      <sz val="9"/>
      <color theme="1"/>
      <name val="Arial"/>
      <family val="2"/>
    </font>
    <font>
      <i/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i/>
      <sz val="8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i/>
      <sz val="12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2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b/>
      <i/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center"/>
    </xf>
    <xf numFmtId="0" fontId="1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14" fontId="0" fillId="0" borderId="0" xfId="0" applyNumberFormat="1"/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16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left" indent="1"/>
    </xf>
    <xf numFmtId="0" fontId="14" fillId="0" borderId="0" xfId="0" applyFont="1"/>
    <xf numFmtId="20" fontId="0" fillId="0" borderId="0" xfId="0" applyNumberFormat="1"/>
    <xf numFmtId="0" fontId="12" fillId="0" borderId="0" xfId="1" applyAlignment="1" applyProtection="1"/>
    <xf numFmtId="0" fontId="0" fillId="0" borderId="0" xfId="0" applyAlignment="1">
      <alignment horizontal="center" wrapText="1"/>
    </xf>
    <xf numFmtId="1" fontId="0" fillId="0" borderId="0" xfId="0" applyNumberFormat="1"/>
    <xf numFmtId="0" fontId="13" fillId="0" borderId="1" xfId="0" applyFont="1" applyFill="1" applyBorder="1"/>
    <xf numFmtId="0" fontId="0" fillId="0" borderId="0" xfId="0" applyFill="1"/>
    <xf numFmtId="0" fontId="13" fillId="0" borderId="1" xfId="0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right" vertical="center"/>
    </xf>
    <xf numFmtId="0" fontId="13" fillId="0" borderId="0" xfId="0" applyFont="1" applyFill="1" applyBorder="1" applyAlignment="1">
      <alignment horizontal="center"/>
    </xf>
    <xf numFmtId="0" fontId="0" fillId="0" borderId="2" xfId="0" applyFill="1" applyBorder="1"/>
    <xf numFmtId="0" fontId="15" fillId="0" borderId="0" xfId="0" applyFont="1"/>
    <xf numFmtId="16" fontId="0" fillId="0" borderId="0" xfId="0" applyNumberFormat="1"/>
    <xf numFmtId="0" fontId="16" fillId="0" borderId="0" xfId="0" applyFont="1"/>
    <xf numFmtId="0" fontId="9" fillId="0" borderId="0" xfId="2"/>
    <xf numFmtId="14" fontId="9" fillId="0" borderId="0" xfId="2" applyNumberFormat="1"/>
    <xf numFmtId="0" fontId="0" fillId="0" borderId="0" xfId="0" applyFont="1"/>
    <xf numFmtId="14" fontId="0" fillId="0" borderId="0" xfId="0" applyNumberFormat="1" applyFont="1"/>
    <xf numFmtId="0" fontId="8" fillId="0" borderId="0" xfId="2" applyFont="1"/>
    <xf numFmtId="0" fontId="0" fillId="0" borderId="0" xfId="0" applyNumberFormat="1"/>
    <xf numFmtId="14" fontId="16" fillId="0" borderId="0" xfId="0" applyNumberFormat="1" applyFont="1" applyAlignment="1">
      <alignment vertical="center"/>
    </xf>
    <xf numFmtId="0" fontId="13" fillId="0" borderId="0" xfId="0" applyFont="1" applyFill="1" applyBorder="1"/>
    <xf numFmtId="0" fontId="18" fillId="0" borderId="0" xfId="0" applyFont="1"/>
    <xf numFmtId="14" fontId="0" fillId="0" borderId="0" xfId="0" applyNumberFormat="1" applyAlignment="1">
      <alignment wrapText="1"/>
    </xf>
    <xf numFmtId="0" fontId="0" fillId="0" borderId="0" xfId="0" applyFill="1" applyBorder="1"/>
    <xf numFmtId="0" fontId="13" fillId="0" borderId="0" xfId="0" applyFont="1" applyBorder="1"/>
    <xf numFmtId="0" fontId="0" fillId="0" borderId="2" xfId="0" applyBorder="1" applyAlignment="1">
      <alignment horizontal="center"/>
    </xf>
    <xf numFmtId="14" fontId="19" fillId="0" borderId="0" xfId="0" applyNumberFormat="1" applyFont="1" applyAlignment="1">
      <alignment vertical="center"/>
    </xf>
    <xf numFmtId="0" fontId="17" fillId="0" borderId="0" xfId="0" applyFont="1"/>
    <xf numFmtId="14" fontId="7" fillId="0" borderId="0" xfId="2" applyNumberFormat="1" applyFont="1"/>
    <xf numFmtId="2" fontId="0" fillId="0" borderId="0" xfId="0" applyNumberFormat="1"/>
    <xf numFmtId="0" fontId="20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0" fontId="21" fillId="0" borderId="0" xfId="0" applyFont="1"/>
    <xf numFmtId="0" fontId="22" fillId="0" borderId="0" xfId="2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left"/>
    </xf>
    <xf numFmtId="14" fontId="27" fillId="0" borderId="0" xfId="2" applyNumberFormat="1" applyFont="1"/>
    <xf numFmtId="0" fontId="27" fillId="0" borderId="0" xfId="2" applyFont="1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14" fontId="0" fillId="0" borderId="0" xfId="0" applyNumberFormat="1" applyFill="1"/>
    <xf numFmtId="0" fontId="6" fillId="0" borderId="0" xfId="2" applyFont="1"/>
    <xf numFmtId="0" fontId="0" fillId="0" borderId="0" xfId="0" applyFill="1" applyBorder="1" applyAlignment="1">
      <alignment horizontal="center"/>
    </xf>
    <xf numFmtId="0" fontId="28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13" fillId="0" borderId="0" xfId="0" applyFont="1" applyFill="1" applyBorder="1" applyAlignment="1"/>
    <xf numFmtId="14" fontId="28" fillId="0" borderId="0" xfId="0" applyNumberFormat="1" applyFont="1"/>
    <xf numFmtId="14" fontId="32" fillId="0" borderId="0" xfId="0" applyNumberFormat="1" applyFont="1"/>
    <xf numFmtId="0" fontId="32" fillId="0" borderId="0" xfId="0" applyFont="1"/>
    <xf numFmtId="0" fontId="33" fillId="0" borderId="0" xfId="0" applyFont="1"/>
    <xf numFmtId="164" fontId="0" fillId="0" borderId="0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0" fillId="2" borderId="0" xfId="0" applyFill="1"/>
    <xf numFmtId="14" fontId="0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22" fillId="0" borderId="0" xfId="3" applyFont="1"/>
    <xf numFmtId="0" fontId="5" fillId="0" borderId="0" xfId="3"/>
    <xf numFmtId="0" fontId="5" fillId="0" borderId="0" xfId="3" applyFont="1"/>
    <xf numFmtId="14" fontId="5" fillId="0" borderId="0" xfId="3" applyNumberFormat="1"/>
    <xf numFmtId="0" fontId="36" fillId="0" borderId="0" xfId="2" applyFont="1"/>
    <xf numFmtId="14" fontId="5" fillId="0" borderId="0" xfId="2" applyNumberFormat="1" applyFont="1"/>
    <xf numFmtId="0" fontId="4" fillId="0" borderId="0" xfId="2" applyFont="1"/>
    <xf numFmtId="14" fontId="14" fillId="0" borderId="0" xfId="0" applyNumberFormat="1" applyFont="1"/>
    <xf numFmtId="0" fontId="13" fillId="0" borderId="1" xfId="0" applyFont="1" applyBorder="1" applyAlignment="1">
      <alignment horizontal="center"/>
    </xf>
    <xf numFmtId="14" fontId="3" fillId="0" borderId="0" xfId="2" applyNumberFormat="1" applyFont="1"/>
    <xf numFmtId="9" fontId="0" fillId="0" borderId="0" xfId="0" applyNumberFormat="1"/>
    <xf numFmtId="0" fontId="13" fillId="0" borderId="1" xfId="0" applyFont="1" applyBorder="1" applyAlignment="1">
      <alignment horizontal="center"/>
    </xf>
    <xf numFmtId="14" fontId="0" fillId="0" borderId="0" xfId="0" applyNumberFormat="1" applyAlignment="1">
      <alignment vertical="top" wrapText="1"/>
    </xf>
    <xf numFmtId="14" fontId="0" fillId="0" borderId="0" xfId="0" applyNumberFormat="1" applyFill="1" applyAlignment="1">
      <alignment vertical="top" wrapText="1"/>
    </xf>
    <xf numFmtId="0" fontId="0" fillId="0" borderId="0" xfId="0" applyAlignment="1">
      <alignment vertical="top" wrapText="1"/>
    </xf>
    <xf numFmtId="0" fontId="13" fillId="0" borderId="1" xfId="0" applyFont="1" applyBorder="1" applyAlignment="1">
      <alignment horizontal="center"/>
    </xf>
    <xf numFmtId="0" fontId="9" fillId="0" borderId="2" xfId="2" applyBorder="1"/>
    <xf numFmtId="0" fontId="13" fillId="0" borderId="1" xfId="0" applyFont="1" applyBorder="1" applyAlignment="1">
      <alignment horizontal="center"/>
    </xf>
    <xf numFmtId="22" fontId="0" fillId="0" borderId="0" xfId="0" applyNumberFormat="1"/>
    <xf numFmtId="0" fontId="2" fillId="0" borderId="0" xfId="2" applyFont="1"/>
    <xf numFmtId="14" fontId="37" fillId="0" borderId="0" xfId="0" applyNumberFormat="1" applyFont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14" fontId="34" fillId="0" borderId="0" xfId="0" applyNumberFormat="1" applyFont="1"/>
    <xf numFmtId="14" fontId="34" fillId="0" borderId="0" xfId="0" applyNumberFormat="1" applyFont="1" applyAlignment="1">
      <alignment vertical="top" wrapText="1"/>
    </xf>
    <xf numFmtId="164" fontId="34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0" fontId="15" fillId="0" borderId="0" xfId="0" applyFont="1" applyBorder="1"/>
    <xf numFmtId="0" fontId="38" fillId="0" borderId="0" xfId="0" applyFont="1"/>
    <xf numFmtId="0" fontId="13" fillId="0" borderId="0" xfId="0" applyFont="1" applyFill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2" applyFont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CleElumSpringChinook!$AH$2</c:f>
              <c:strCache>
                <c:ptCount val="1"/>
                <c:pt idx="0">
                  <c:v>AvgOfTravelTime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CleElumSpringChinook!$AF$3:$AF$101</c:f>
              <c:numCache>
                <c:formatCode>m/d/yyyy</c:formatCode>
                <c:ptCount val="99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44639</c:v>
                </c:pt>
                <c:pt idx="5">
                  <c:v>44640</c:v>
                </c:pt>
                <c:pt idx="6">
                  <c:v>44641</c:v>
                </c:pt>
                <c:pt idx="7">
                  <c:v>44642</c:v>
                </c:pt>
                <c:pt idx="8">
                  <c:v>44643</c:v>
                </c:pt>
                <c:pt idx="9">
                  <c:v>44644</c:v>
                </c:pt>
                <c:pt idx="10">
                  <c:v>44645</c:v>
                </c:pt>
                <c:pt idx="11">
                  <c:v>44646</c:v>
                </c:pt>
                <c:pt idx="12">
                  <c:v>44647</c:v>
                </c:pt>
                <c:pt idx="13">
                  <c:v>44648</c:v>
                </c:pt>
                <c:pt idx="14">
                  <c:v>44649</c:v>
                </c:pt>
                <c:pt idx="15">
                  <c:v>44650</c:v>
                </c:pt>
                <c:pt idx="16">
                  <c:v>44651</c:v>
                </c:pt>
                <c:pt idx="17">
                  <c:v>44652</c:v>
                </c:pt>
                <c:pt idx="18">
                  <c:v>44654</c:v>
                </c:pt>
                <c:pt idx="19">
                  <c:v>44655</c:v>
                </c:pt>
                <c:pt idx="20">
                  <c:v>44656</c:v>
                </c:pt>
                <c:pt idx="21">
                  <c:v>44657</c:v>
                </c:pt>
                <c:pt idx="22">
                  <c:v>44658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44666</c:v>
                </c:pt>
                <c:pt idx="28">
                  <c:v>44667</c:v>
                </c:pt>
                <c:pt idx="29">
                  <c:v>44668</c:v>
                </c:pt>
                <c:pt idx="30">
                  <c:v>44669</c:v>
                </c:pt>
                <c:pt idx="31">
                  <c:v>44670</c:v>
                </c:pt>
                <c:pt idx="32">
                  <c:v>44671</c:v>
                </c:pt>
                <c:pt idx="33">
                  <c:v>44672</c:v>
                </c:pt>
                <c:pt idx="34">
                  <c:v>44674</c:v>
                </c:pt>
                <c:pt idx="35">
                  <c:v>44675</c:v>
                </c:pt>
                <c:pt idx="36">
                  <c:v>44677</c:v>
                </c:pt>
                <c:pt idx="37">
                  <c:v>44678</c:v>
                </c:pt>
                <c:pt idx="38">
                  <c:v>44679</c:v>
                </c:pt>
                <c:pt idx="39">
                  <c:v>44680</c:v>
                </c:pt>
                <c:pt idx="40">
                  <c:v>44681</c:v>
                </c:pt>
                <c:pt idx="41">
                  <c:v>44682</c:v>
                </c:pt>
                <c:pt idx="42">
                  <c:v>44683</c:v>
                </c:pt>
                <c:pt idx="43">
                  <c:v>44684</c:v>
                </c:pt>
                <c:pt idx="44">
                  <c:v>44685</c:v>
                </c:pt>
                <c:pt idx="45">
                  <c:v>44686</c:v>
                </c:pt>
                <c:pt idx="46">
                  <c:v>44687</c:v>
                </c:pt>
                <c:pt idx="47">
                  <c:v>44688</c:v>
                </c:pt>
                <c:pt idx="48">
                  <c:v>44689</c:v>
                </c:pt>
                <c:pt idx="49">
                  <c:v>44692</c:v>
                </c:pt>
                <c:pt idx="50">
                  <c:v>44693</c:v>
                </c:pt>
              </c:numCache>
            </c:numRef>
          </c:xVal>
          <c:yVal>
            <c:numRef>
              <c:f>CleElumSpringChinook!$AH$3:$AH$101</c:f>
              <c:numCache>
                <c:formatCode>0</c:formatCode>
                <c:ptCount val="99"/>
                <c:pt idx="0">
                  <c:v>23.36</c:v>
                </c:pt>
                <c:pt idx="1">
                  <c:v>23.87</c:v>
                </c:pt>
                <c:pt idx="2">
                  <c:v>27.35</c:v>
                </c:pt>
                <c:pt idx="3">
                  <c:v>26.3</c:v>
                </c:pt>
                <c:pt idx="4">
                  <c:v>23.33</c:v>
                </c:pt>
                <c:pt idx="5">
                  <c:v>5.32</c:v>
                </c:pt>
                <c:pt idx="6">
                  <c:v>23.91</c:v>
                </c:pt>
                <c:pt idx="7">
                  <c:v>22.95</c:v>
                </c:pt>
                <c:pt idx="8">
                  <c:v>20.94</c:v>
                </c:pt>
                <c:pt idx="9">
                  <c:v>18.149999999999999</c:v>
                </c:pt>
                <c:pt idx="10">
                  <c:v>19.760000000000002</c:v>
                </c:pt>
                <c:pt idx="11">
                  <c:v>14.77</c:v>
                </c:pt>
                <c:pt idx="12">
                  <c:v>24.83</c:v>
                </c:pt>
                <c:pt idx="13">
                  <c:v>18.690000000000001</c:v>
                </c:pt>
                <c:pt idx="14">
                  <c:v>17.420000000000002</c:v>
                </c:pt>
                <c:pt idx="15">
                  <c:v>15.07</c:v>
                </c:pt>
                <c:pt idx="16">
                  <c:v>13.62</c:v>
                </c:pt>
                <c:pt idx="17">
                  <c:v>5.84</c:v>
                </c:pt>
                <c:pt idx="18">
                  <c:v>12.97</c:v>
                </c:pt>
                <c:pt idx="19">
                  <c:v>16.07</c:v>
                </c:pt>
                <c:pt idx="20">
                  <c:v>9.2100000000000009</c:v>
                </c:pt>
                <c:pt idx="21">
                  <c:v>13.47</c:v>
                </c:pt>
                <c:pt idx="22">
                  <c:v>6.97</c:v>
                </c:pt>
                <c:pt idx="23">
                  <c:v>23.55</c:v>
                </c:pt>
                <c:pt idx="24">
                  <c:v>10.1</c:v>
                </c:pt>
                <c:pt idx="25">
                  <c:v>9.58</c:v>
                </c:pt>
                <c:pt idx="26">
                  <c:v>10.94</c:v>
                </c:pt>
                <c:pt idx="27">
                  <c:v>8.48</c:v>
                </c:pt>
                <c:pt idx="28">
                  <c:v>8.84</c:v>
                </c:pt>
                <c:pt idx="29">
                  <c:v>8.7799999999999994</c:v>
                </c:pt>
                <c:pt idx="30">
                  <c:v>12.8</c:v>
                </c:pt>
                <c:pt idx="31">
                  <c:v>10.38</c:v>
                </c:pt>
                <c:pt idx="32">
                  <c:v>4.63</c:v>
                </c:pt>
                <c:pt idx="33">
                  <c:v>5.33</c:v>
                </c:pt>
                <c:pt idx="34">
                  <c:v>7.95</c:v>
                </c:pt>
                <c:pt idx="35">
                  <c:v>7.48</c:v>
                </c:pt>
                <c:pt idx="36">
                  <c:v>6.79</c:v>
                </c:pt>
                <c:pt idx="37">
                  <c:v>8.56</c:v>
                </c:pt>
                <c:pt idx="38">
                  <c:v>7.88</c:v>
                </c:pt>
                <c:pt idx="39">
                  <c:v>7.74</c:v>
                </c:pt>
                <c:pt idx="40">
                  <c:v>9.6</c:v>
                </c:pt>
                <c:pt idx="41">
                  <c:v>5.63</c:v>
                </c:pt>
                <c:pt idx="42">
                  <c:v>8.8699999999999992</c:v>
                </c:pt>
                <c:pt idx="43">
                  <c:v>4.34</c:v>
                </c:pt>
                <c:pt idx="44">
                  <c:v>11.74</c:v>
                </c:pt>
                <c:pt idx="45">
                  <c:v>10.14</c:v>
                </c:pt>
                <c:pt idx="46">
                  <c:v>10.39</c:v>
                </c:pt>
                <c:pt idx="47">
                  <c:v>8.59</c:v>
                </c:pt>
                <c:pt idx="48">
                  <c:v>3.73</c:v>
                </c:pt>
                <c:pt idx="49">
                  <c:v>7.04</c:v>
                </c:pt>
                <c:pt idx="50">
                  <c:v>6.52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6112"/>
        <c:axId val="1999400128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CleElumSpringChinook!$AM$2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CleElumSpringChinook!$AL$3:$AL$101</c:f>
              <c:numCache>
                <c:formatCode>m/d/yyyy</c:formatCode>
                <c:ptCount val="99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  <c:pt idx="31">
                  <c:v>44652</c:v>
                </c:pt>
                <c:pt idx="32">
                  <c:v>44653</c:v>
                </c:pt>
                <c:pt idx="33">
                  <c:v>44654</c:v>
                </c:pt>
                <c:pt idx="34">
                  <c:v>44655</c:v>
                </c:pt>
                <c:pt idx="35">
                  <c:v>44656</c:v>
                </c:pt>
                <c:pt idx="36">
                  <c:v>44657</c:v>
                </c:pt>
                <c:pt idx="37">
                  <c:v>44658</c:v>
                </c:pt>
                <c:pt idx="38">
                  <c:v>44659</c:v>
                </c:pt>
                <c:pt idx="39">
                  <c:v>44660</c:v>
                </c:pt>
                <c:pt idx="40">
                  <c:v>44661</c:v>
                </c:pt>
                <c:pt idx="41">
                  <c:v>44662</c:v>
                </c:pt>
                <c:pt idx="42">
                  <c:v>44663</c:v>
                </c:pt>
                <c:pt idx="43">
                  <c:v>44664</c:v>
                </c:pt>
                <c:pt idx="44">
                  <c:v>44665</c:v>
                </c:pt>
                <c:pt idx="45">
                  <c:v>44666</c:v>
                </c:pt>
                <c:pt idx="46">
                  <c:v>44667</c:v>
                </c:pt>
                <c:pt idx="47">
                  <c:v>44668</c:v>
                </c:pt>
                <c:pt idx="48">
                  <c:v>44669</c:v>
                </c:pt>
                <c:pt idx="49">
                  <c:v>44670</c:v>
                </c:pt>
                <c:pt idx="50">
                  <c:v>44671</c:v>
                </c:pt>
                <c:pt idx="51">
                  <c:v>44672</c:v>
                </c:pt>
                <c:pt idx="52">
                  <c:v>44673</c:v>
                </c:pt>
                <c:pt idx="53">
                  <c:v>44674</c:v>
                </c:pt>
                <c:pt idx="54">
                  <c:v>44675</c:v>
                </c:pt>
                <c:pt idx="55">
                  <c:v>44676</c:v>
                </c:pt>
                <c:pt idx="56">
                  <c:v>44677</c:v>
                </c:pt>
                <c:pt idx="57">
                  <c:v>44678</c:v>
                </c:pt>
                <c:pt idx="58">
                  <c:v>44679</c:v>
                </c:pt>
                <c:pt idx="59">
                  <c:v>44680</c:v>
                </c:pt>
                <c:pt idx="60">
                  <c:v>44681</c:v>
                </c:pt>
                <c:pt idx="61">
                  <c:v>44682</c:v>
                </c:pt>
                <c:pt idx="62">
                  <c:v>44683</c:v>
                </c:pt>
                <c:pt idx="63">
                  <c:v>44684</c:v>
                </c:pt>
                <c:pt idx="64">
                  <c:v>44685</c:v>
                </c:pt>
                <c:pt idx="65">
                  <c:v>44686</c:v>
                </c:pt>
                <c:pt idx="66">
                  <c:v>44687</c:v>
                </c:pt>
                <c:pt idx="67">
                  <c:v>44688</c:v>
                </c:pt>
                <c:pt idx="68">
                  <c:v>44689</c:v>
                </c:pt>
                <c:pt idx="69">
                  <c:v>44690</c:v>
                </c:pt>
                <c:pt idx="70">
                  <c:v>44691</c:v>
                </c:pt>
                <c:pt idx="71">
                  <c:v>44692</c:v>
                </c:pt>
                <c:pt idx="72">
                  <c:v>44693</c:v>
                </c:pt>
                <c:pt idx="73">
                  <c:v>44694</c:v>
                </c:pt>
                <c:pt idx="74">
                  <c:v>44695</c:v>
                </c:pt>
                <c:pt idx="75">
                  <c:v>44696</c:v>
                </c:pt>
                <c:pt idx="76">
                  <c:v>44697</c:v>
                </c:pt>
                <c:pt idx="77">
                  <c:v>44698</c:v>
                </c:pt>
                <c:pt idx="78">
                  <c:v>44699</c:v>
                </c:pt>
                <c:pt idx="79">
                  <c:v>44700</c:v>
                </c:pt>
                <c:pt idx="80">
                  <c:v>44701</c:v>
                </c:pt>
                <c:pt idx="81">
                  <c:v>44702</c:v>
                </c:pt>
                <c:pt idx="82">
                  <c:v>44703</c:v>
                </c:pt>
                <c:pt idx="83">
                  <c:v>44704</c:v>
                </c:pt>
                <c:pt idx="84">
                  <c:v>44705</c:v>
                </c:pt>
                <c:pt idx="85">
                  <c:v>44706</c:v>
                </c:pt>
                <c:pt idx="86">
                  <c:v>44707</c:v>
                </c:pt>
                <c:pt idx="87">
                  <c:v>44708</c:v>
                </c:pt>
                <c:pt idx="88">
                  <c:v>44709</c:v>
                </c:pt>
                <c:pt idx="89">
                  <c:v>44710</c:v>
                </c:pt>
                <c:pt idx="90">
                  <c:v>44711</c:v>
                </c:pt>
                <c:pt idx="91">
                  <c:v>44712</c:v>
                </c:pt>
                <c:pt idx="92">
                  <c:v>44713</c:v>
                </c:pt>
                <c:pt idx="93">
                  <c:v>44714</c:v>
                </c:pt>
                <c:pt idx="94">
                  <c:v>44715</c:v>
                </c:pt>
                <c:pt idx="95">
                  <c:v>44716</c:v>
                </c:pt>
                <c:pt idx="96">
                  <c:v>44717</c:v>
                </c:pt>
                <c:pt idx="97">
                  <c:v>44718</c:v>
                </c:pt>
                <c:pt idx="98">
                  <c:v>44719</c:v>
                </c:pt>
              </c:numCache>
            </c:numRef>
          </c:xVal>
          <c:yVal>
            <c:numRef>
              <c:f>CleElumSpringChinook!$AM$3:$AM$101</c:f>
              <c:numCache>
                <c:formatCode>General</c:formatCode>
                <c:ptCount val="99"/>
                <c:pt idx="0">
                  <c:v>3729.33</c:v>
                </c:pt>
                <c:pt idx="1">
                  <c:v>3916.98</c:v>
                </c:pt>
                <c:pt idx="2">
                  <c:v>3292.56</c:v>
                </c:pt>
                <c:pt idx="3">
                  <c:v>2898.47</c:v>
                </c:pt>
                <c:pt idx="4">
                  <c:v>2561.61</c:v>
                </c:pt>
                <c:pt idx="5">
                  <c:v>2298.56</c:v>
                </c:pt>
                <c:pt idx="6">
                  <c:v>2131.04</c:v>
                </c:pt>
                <c:pt idx="7">
                  <c:v>2088.08</c:v>
                </c:pt>
                <c:pt idx="8">
                  <c:v>1984.85</c:v>
                </c:pt>
                <c:pt idx="9">
                  <c:v>1824.01</c:v>
                </c:pt>
                <c:pt idx="10">
                  <c:v>1707.11</c:v>
                </c:pt>
                <c:pt idx="11">
                  <c:v>1660.32</c:v>
                </c:pt>
                <c:pt idx="12">
                  <c:v>1635.88</c:v>
                </c:pt>
                <c:pt idx="13">
                  <c:v>1715.54</c:v>
                </c:pt>
                <c:pt idx="14">
                  <c:v>2047.01</c:v>
                </c:pt>
                <c:pt idx="15">
                  <c:v>2322.19</c:v>
                </c:pt>
                <c:pt idx="16">
                  <c:v>2225.73</c:v>
                </c:pt>
                <c:pt idx="17">
                  <c:v>2035.87</c:v>
                </c:pt>
                <c:pt idx="18">
                  <c:v>1954.74</c:v>
                </c:pt>
                <c:pt idx="19">
                  <c:v>1885.58</c:v>
                </c:pt>
                <c:pt idx="20">
                  <c:v>1828.7</c:v>
                </c:pt>
                <c:pt idx="21">
                  <c:v>1814.51</c:v>
                </c:pt>
                <c:pt idx="22">
                  <c:v>2086.91</c:v>
                </c:pt>
                <c:pt idx="23">
                  <c:v>2504.89</c:v>
                </c:pt>
                <c:pt idx="24">
                  <c:v>2443.0100000000002</c:v>
                </c:pt>
                <c:pt idx="25">
                  <c:v>2308.29</c:v>
                </c:pt>
                <c:pt idx="26">
                  <c:v>2255.34</c:v>
                </c:pt>
                <c:pt idx="27">
                  <c:v>2667.11</c:v>
                </c:pt>
                <c:pt idx="28">
                  <c:v>2787.66</c:v>
                </c:pt>
                <c:pt idx="29">
                  <c:v>2770.8</c:v>
                </c:pt>
                <c:pt idx="30">
                  <c:v>2836.58</c:v>
                </c:pt>
                <c:pt idx="31">
                  <c:v>2702.63</c:v>
                </c:pt>
                <c:pt idx="32">
                  <c:v>2543.11</c:v>
                </c:pt>
                <c:pt idx="33">
                  <c:v>2321.1799999999998</c:v>
                </c:pt>
                <c:pt idx="34">
                  <c:v>2380.84</c:v>
                </c:pt>
                <c:pt idx="35">
                  <c:v>2408.29</c:v>
                </c:pt>
                <c:pt idx="36">
                  <c:v>2305.86</c:v>
                </c:pt>
                <c:pt idx="37">
                  <c:v>2144.1999999999998</c:v>
                </c:pt>
                <c:pt idx="38">
                  <c:v>2125.4299999999998</c:v>
                </c:pt>
                <c:pt idx="39">
                  <c:v>2189.94</c:v>
                </c:pt>
                <c:pt idx="40">
                  <c:v>2063.52</c:v>
                </c:pt>
                <c:pt idx="41">
                  <c:v>1958.83</c:v>
                </c:pt>
                <c:pt idx="42">
                  <c:v>1837.13</c:v>
                </c:pt>
                <c:pt idx="43">
                  <c:v>1731.86</c:v>
                </c:pt>
                <c:pt idx="44">
                  <c:v>1655.74</c:v>
                </c:pt>
                <c:pt idx="45">
                  <c:v>1528.3</c:v>
                </c:pt>
                <c:pt idx="46">
                  <c:v>1451.59</c:v>
                </c:pt>
                <c:pt idx="47">
                  <c:v>1438.42</c:v>
                </c:pt>
                <c:pt idx="48">
                  <c:v>1634.38</c:v>
                </c:pt>
                <c:pt idx="49">
                  <c:v>2224.04</c:v>
                </c:pt>
                <c:pt idx="50">
                  <c:v>2265.86</c:v>
                </c:pt>
                <c:pt idx="51">
                  <c:v>2189.35</c:v>
                </c:pt>
                <c:pt idx="52">
                  <c:v>1954.12</c:v>
                </c:pt>
                <c:pt idx="53">
                  <c:v>1620.81</c:v>
                </c:pt>
                <c:pt idx="54">
                  <c:v>1692.94</c:v>
                </c:pt>
                <c:pt idx="55">
                  <c:v>1901.58</c:v>
                </c:pt>
                <c:pt idx="56">
                  <c:v>2579.29</c:v>
                </c:pt>
                <c:pt idx="57">
                  <c:v>2683.02</c:v>
                </c:pt>
                <c:pt idx="58">
                  <c:v>2644</c:v>
                </c:pt>
                <c:pt idx="59">
                  <c:v>2415.73</c:v>
                </c:pt>
                <c:pt idx="60">
                  <c:v>2174.7399999999998</c:v>
                </c:pt>
                <c:pt idx="61">
                  <c:v>2042.62</c:v>
                </c:pt>
                <c:pt idx="62">
                  <c:v>2299.89</c:v>
                </c:pt>
                <c:pt idx="63">
                  <c:v>2640.14</c:v>
                </c:pt>
                <c:pt idx="64">
                  <c:v>2705.35</c:v>
                </c:pt>
                <c:pt idx="65">
                  <c:v>3191.48</c:v>
                </c:pt>
                <c:pt idx="66">
                  <c:v>4329.29</c:v>
                </c:pt>
                <c:pt idx="67">
                  <c:v>4394.4799999999996</c:v>
                </c:pt>
                <c:pt idx="68">
                  <c:v>4180.3599999999997</c:v>
                </c:pt>
                <c:pt idx="69">
                  <c:v>3807.57</c:v>
                </c:pt>
                <c:pt idx="70">
                  <c:v>3505.72</c:v>
                </c:pt>
                <c:pt idx="71">
                  <c:v>3282.6</c:v>
                </c:pt>
                <c:pt idx="72">
                  <c:v>2855.05</c:v>
                </c:pt>
                <c:pt idx="73">
                  <c:v>2199.9699999999998</c:v>
                </c:pt>
                <c:pt idx="74">
                  <c:v>1755.13</c:v>
                </c:pt>
                <c:pt idx="75">
                  <c:v>1724.4</c:v>
                </c:pt>
                <c:pt idx="76">
                  <c:v>2012.36</c:v>
                </c:pt>
                <c:pt idx="77">
                  <c:v>2326.2399999999998</c:v>
                </c:pt>
                <c:pt idx="78">
                  <c:v>2909.61</c:v>
                </c:pt>
                <c:pt idx="79">
                  <c:v>3082.28</c:v>
                </c:pt>
                <c:pt idx="80">
                  <c:v>2988.7</c:v>
                </c:pt>
                <c:pt idx="81">
                  <c:v>3112.3</c:v>
                </c:pt>
                <c:pt idx="82">
                  <c:v>3168.05</c:v>
                </c:pt>
                <c:pt idx="83">
                  <c:v>3254.25</c:v>
                </c:pt>
                <c:pt idx="84">
                  <c:v>3610.56</c:v>
                </c:pt>
                <c:pt idx="85">
                  <c:v>3742.79</c:v>
                </c:pt>
                <c:pt idx="86">
                  <c:v>4054.3</c:v>
                </c:pt>
                <c:pt idx="87">
                  <c:v>4332.3900000000003</c:v>
                </c:pt>
                <c:pt idx="88">
                  <c:v>4609.34</c:v>
                </c:pt>
                <c:pt idx="89">
                  <c:v>4611.5</c:v>
                </c:pt>
                <c:pt idx="90">
                  <c:v>4400.95</c:v>
                </c:pt>
                <c:pt idx="91">
                  <c:v>4128.05</c:v>
                </c:pt>
                <c:pt idx="92">
                  <c:v>4117.18</c:v>
                </c:pt>
                <c:pt idx="93">
                  <c:v>4579.4399999999996</c:v>
                </c:pt>
                <c:pt idx="94">
                  <c:v>5292.2</c:v>
                </c:pt>
                <c:pt idx="95">
                  <c:v>5693.61</c:v>
                </c:pt>
                <c:pt idx="96">
                  <c:v>6262.63</c:v>
                </c:pt>
                <c:pt idx="97">
                  <c:v>7708.93</c:v>
                </c:pt>
                <c:pt idx="98">
                  <c:v>8553.91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7744"/>
        <c:axId val="1999405568"/>
      </c:scatterChart>
      <c:valAx>
        <c:axId val="1999406112"/>
        <c:scaling>
          <c:orientation val="minMax"/>
          <c:min val="4463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0128"/>
        <c:crosses val="autoZero"/>
        <c:crossBetween val="midCat"/>
      </c:valAx>
      <c:valAx>
        <c:axId val="1999400128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6112"/>
        <c:crosses val="autoZero"/>
        <c:crossBetween val="midCat"/>
      </c:valAx>
      <c:valAx>
        <c:axId val="1999405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7744"/>
        <c:crosses val="max"/>
        <c:crossBetween val="midCat"/>
      </c:valAx>
      <c:valAx>
        <c:axId val="1999407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Easton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CleElumSpringChinook!$AO$3</c:f>
              <c:strCache>
                <c:ptCount val="1"/>
                <c:pt idx="0">
                  <c:v>ESJ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CleElumSpringChinook!$AP$3:$AP$101</c:f>
              <c:numCache>
                <c:formatCode>m/d/yyyy</c:formatCode>
                <c:ptCount val="99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44639</c:v>
                </c:pt>
                <c:pt idx="5">
                  <c:v>44640</c:v>
                </c:pt>
                <c:pt idx="6">
                  <c:v>44641</c:v>
                </c:pt>
                <c:pt idx="7">
                  <c:v>44642</c:v>
                </c:pt>
                <c:pt idx="8">
                  <c:v>44643</c:v>
                </c:pt>
                <c:pt idx="9">
                  <c:v>44644</c:v>
                </c:pt>
                <c:pt idx="10">
                  <c:v>44645</c:v>
                </c:pt>
                <c:pt idx="11">
                  <c:v>44646</c:v>
                </c:pt>
                <c:pt idx="12">
                  <c:v>44647</c:v>
                </c:pt>
                <c:pt idx="13">
                  <c:v>44648</c:v>
                </c:pt>
                <c:pt idx="14">
                  <c:v>44649</c:v>
                </c:pt>
                <c:pt idx="15">
                  <c:v>44650</c:v>
                </c:pt>
                <c:pt idx="16">
                  <c:v>44651</c:v>
                </c:pt>
                <c:pt idx="17">
                  <c:v>44653</c:v>
                </c:pt>
                <c:pt idx="18">
                  <c:v>44655</c:v>
                </c:pt>
                <c:pt idx="19">
                  <c:v>44656</c:v>
                </c:pt>
                <c:pt idx="20">
                  <c:v>44657</c:v>
                </c:pt>
                <c:pt idx="21">
                  <c:v>44658</c:v>
                </c:pt>
                <c:pt idx="22">
                  <c:v>44659</c:v>
                </c:pt>
                <c:pt idx="23">
                  <c:v>44661</c:v>
                </c:pt>
                <c:pt idx="24">
                  <c:v>44663</c:v>
                </c:pt>
                <c:pt idx="25">
                  <c:v>44664</c:v>
                </c:pt>
                <c:pt idx="26">
                  <c:v>44665</c:v>
                </c:pt>
                <c:pt idx="27">
                  <c:v>44666</c:v>
                </c:pt>
                <c:pt idx="28">
                  <c:v>44668</c:v>
                </c:pt>
                <c:pt idx="29">
                  <c:v>44670</c:v>
                </c:pt>
                <c:pt idx="30">
                  <c:v>44671</c:v>
                </c:pt>
                <c:pt idx="31">
                  <c:v>44672</c:v>
                </c:pt>
                <c:pt idx="32">
                  <c:v>44674</c:v>
                </c:pt>
                <c:pt idx="33">
                  <c:v>44675</c:v>
                </c:pt>
                <c:pt idx="34">
                  <c:v>44676</c:v>
                </c:pt>
                <c:pt idx="35">
                  <c:v>44677</c:v>
                </c:pt>
                <c:pt idx="36">
                  <c:v>44678</c:v>
                </c:pt>
                <c:pt idx="37">
                  <c:v>44679</c:v>
                </c:pt>
                <c:pt idx="38">
                  <c:v>44680</c:v>
                </c:pt>
                <c:pt idx="39">
                  <c:v>44681</c:v>
                </c:pt>
                <c:pt idx="40">
                  <c:v>44682</c:v>
                </c:pt>
                <c:pt idx="41">
                  <c:v>44683</c:v>
                </c:pt>
                <c:pt idx="42">
                  <c:v>44684</c:v>
                </c:pt>
                <c:pt idx="43">
                  <c:v>44685</c:v>
                </c:pt>
                <c:pt idx="44">
                  <c:v>44686</c:v>
                </c:pt>
                <c:pt idx="45">
                  <c:v>44687</c:v>
                </c:pt>
                <c:pt idx="46">
                  <c:v>44688</c:v>
                </c:pt>
                <c:pt idx="47">
                  <c:v>44689</c:v>
                </c:pt>
                <c:pt idx="48">
                  <c:v>44693</c:v>
                </c:pt>
              </c:numCache>
            </c:numRef>
          </c:xVal>
          <c:yVal>
            <c:numRef>
              <c:f>CleElumSpringChinook!$AR$3:$AR$101</c:f>
              <c:numCache>
                <c:formatCode>0</c:formatCode>
                <c:ptCount val="99"/>
                <c:pt idx="0">
                  <c:v>28.3</c:v>
                </c:pt>
                <c:pt idx="1">
                  <c:v>27.03</c:v>
                </c:pt>
                <c:pt idx="2">
                  <c:v>29.35</c:v>
                </c:pt>
                <c:pt idx="3">
                  <c:v>27.94</c:v>
                </c:pt>
                <c:pt idx="4">
                  <c:v>34.700000000000003</c:v>
                </c:pt>
                <c:pt idx="5">
                  <c:v>30.89</c:v>
                </c:pt>
                <c:pt idx="6">
                  <c:v>29.51</c:v>
                </c:pt>
                <c:pt idx="7">
                  <c:v>24.04</c:v>
                </c:pt>
                <c:pt idx="8">
                  <c:v>20.32</c:v>
                </c:pt>
                <c:pt idx="9">
                  <c:v>21.41</c:v>
                </c:pt>
                <c:pt idx="10">
                  <c:v>20.87</c:v>
                </c:pt>
                <c:pt idx="11">
                  <c:v>24.01</c:v>
                </c:pt>
                <c:pt idx="12">
                  <c:v>16.05</c:v>
                </c:pt>
                <c:pt idx="13">
                  <c:v>21.66</c:v>
                </c:pt>
                <c:pt idx="14">
                  <c:v>20.5</c:v>
                </c:pt>
                <c:pt idx="15">
                  <c:v>18.600000000000001</c:v>
                </c:pt>
                <c:pt idx="16">
                  <c:v>20.43</c:v>
                </c:pt>
                <c:pt idx="17">
                  <c:v>21.19</c:v>
                </c:pt>
                <c:pt idx="18">
                  <c:v>35.5</c:v>
                </c:pt>
                <c:pt idx="19">
                  <c:v>5.47</c:v>
                </c:pt>
                <c:pt idx="20">
                  <c:v>15.19</c:v>
                </c:pt>
                <c:pt idx="21">
                  <c:v>15</c:v>
                </c:pt>
                <c:pt idx="22">
                  <c:v>15.98</c:v>
                </c:pt>
                <c:pt idx="23">
                  <c:v>5.07</c:v>
                </c:pt>
                <c:pt idx="24">
                  <c:v>11.81</c:v>
                </c:pt>
                <c:pt idx="25">
                  <c:v>15.89</c:v>
                </c:pt>
                <c:pt idx="26">
                  <c:v>18.82</c:v>
                </c:pt>
                <c:pt idx="27">
                  <c:v>10.69</c:v>
                </c:pt>
                <c:pt idx="28">
                  <c:v>11.08</c:v>
                </c:pt>
                <c:pt idx="29">
                  <c:v>12.13</c:v>
                </c:pt>
                <c:pt idx="30">
                  <c:v>15.1</c:v>
                </c:pt>
                <c:pt idx="31">
                  <c:v>16.34</c:v>
                </c:pt>
                <c:pt idx="32">
                  <c:v>9.6999999999999993</c:v>
                </c:pt>
                <c:pt idx="33">
                  <c:v>10.220000000000001</c:v>
                </c:pt>
                <c:pt idx="34">
                  <c:v>10.15</c:v>
                </c:pt>
                <c:pt idx="35">
                  <c:v>8.08</c:v>
                </c:pt>
                <c:pt idx="36">
                  <c:v>6.14</c:v>
                </c:pt>
                <c:pt idx="37">
                  <c:v>12.15</c:v>
                </c:pt>
                <c:pt idx="38">
                  <c:v>19.38</c:v>
                </c:pt>
                <c:pt idx="39">
                  <c:v>17.03</c:v>
                </c:pt>
                <c:pt idx="40">
                  <c:v>14.86</c:v>
                </c:pt>
                <c:pt idx="41">
                  <c:v>12.08</c:v>
                </c:pt>
                <c:pt idx="42">
                  <c:v>8.93</c:v>
                </c:pt>
                <c:pt idx="43">
                  <c:v>15.24</c:v>
                </c:pt>
                <c:pt idx="44">
                  <c:v>12.19</c:v>
                </c:pt>
                <c:pt idx="45">
                  <c:v>9.26</c:v>
                </c:pt>
                <c:pt idx="46" formatCode="General">
                  <c:v>9.61</c:v>
                </c:pt>
                <c:pt idx="47" formatCode="General">
                  <c:v>10.88</c:v>
                </c:pt>
                <c:pt idx="48" formatCode="General">
                  <c:v>8.2799999999999994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0672"/>
        <c:axId val="199940121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CleElumSpringChinook!$AW$2</c:f>
              <c:strCache>
                <c:ptCount val="1"/>
                <c:pt idx="0">
                  <c:v>YUMW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CleElumSpringChinook!$AV$3:$AV$101</c:f>
              <c:numCache>
                <c:formatCode>m/d/yyyy</c:formatCode>
                <c:ptCount val="99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  <c:pt idx="31">
                  <c:v>44652</c:v>
                </c:pt>
                <c:pt idx="32">
                  <c:v>44653</c:v>
                </c:pt>
                <c:pt idx="33">
                  <c:v>44654</c:v>
                </c:pt>
                <c:pt idx="34">
                  <c:v>44655</c:v>
                </c:pt>
                <c:pt idx="35">
                  <c:v>44656</c:v>
                </c:pt>
                <c:pt idx="36">
                  <c:v>44657</c:v>
                </c:pt>
                <c:pt idx="37">
                  <c:v>44658</c:v>
                </c:pt>
                <c:pt idx="38">
                  <c:v>44659</c:v>
                </c:pt>
                <c:pt idx="39">
                  <c:v>44660</c:v>
                </c:pt>
                <c:pt idx="40">
                  <c:v>44661</c:v>
                </c:pt>
                <c:pt idx="41">
                  <c:v>44662</c:v>
                </c:pt>
                <c:pt idx="42">
                  <c:v>44663</c:v>
                </c:pt>
                <c:pt idx="43">
                  <c:v>44664</c:v>
                </c:pt>
                <c:pt idx="44">
                  <c:v>44665</c:v>
                </c:pt>
                <c:pt idx="45">
                  <c:v>44666</c:v>
                </c:pt>
                <c:pt idx="46">
                  <c:v>44667</c:v>
                </c:pt>
                <c:pt idx="47">
                  <c:v>44668</c:v>
                </c:pt>
                <c:pt idx="48">
                  <c:v>44669</c:v>
                </c:pt>
                <c:pt idx="49">
                  <c:v>44670</c:v>
                </c:pt>
                <c:pt idx="50">
                  <c:v>44671</c:v>
                </c:pt>
                <c:pt idx="51">
                  <c:v>44672</c:v>
                </c:pt>
                <c:pt idx="52">
                  <c:v>44673</c:v>
                </c:pt>
                <c:pt idx="53">
                  <c:v>44674</c:v>
                </c:pt>
                <c:pt idx="54">
                  <c:v>44675</c:v>
                </c:pt>
                <c:pt idx="55">
                  <c:v>44676</c:v>
                </c:pt>
                <c:pt idx="56">
                  <c:v>44677</c:v>
                </c:pt>
                <c:pt idx="57">
                  <c:v>44678</c:v>
                </c:pt>
                <c:pt idx="58">
                  <c:v>44679</c:v>
                </c:pt>
                <c:pt idx="59">
                  <c:v>44680</c:v>
                </c:pt>
                <c:pt idx="60">
                  <c:v>44681</c:v>
                </c:pt>
                <c:pt idx="61">
                  <c:v>44682</c:v>
                </c:pt>
                <c:pt idx="62">
                  <c:v>44683</c:v>
                </c:pt>
                <c:pt idx="63">
                  <c:v>44684</c:v>
                </c:pt>
                <c:pt idx="64">
                  <c:v>44685</c:v>
                </c:pt>
                <c:pt idx="65">
                  <c:v>44686</c:v>
                </c:pt>
                <c:pt idx="66">
                  <c:v>44687</c:v>
                </c:pt>
                <c:pt idx="67">
                  <c:v>44688</c:v>
                </c:pt>
                <c:pt idx="68">
                  <c:v>44689</c:v>
                </c:pt>
                <c:pt idx="69">
                  <c:v>44690</c:v>
                </c:pt>
                <c:pt idx="70">
                  <c:v>44691</c:v>
                </c:pt>
                <c:pt idx="71">
                  <c:v>44692</c:v>
                </c:pt>
                <c:pt idx="72">
                  <c:v>44693</c:v>
                </c:pt>
                <c:pt idx="73">
                  <c:v>44694</c:v>
                </c:pt>
                <c:pt idx="74">
                  <c:v>44695</c:v>
                </c:pt>
                <c:pt idx="75">
                  <c:v>44696</c:v>
                </c:pt>
                <c:pt idx="76">
                  <c:v>44697</c:v>
                </c:pt>
                <c:pt idx="77">
                  <c:v>44698</c:v>
                </c:pt>
                <c:pt idx="78">
                  <c:v>44699</c:v>
                </c:pt>
                <c:pt idx="79">
                  <c:v>44700</c:v>
                </c:pt>
                <c:pt idx="80">
                  <c:v>44701</c:v>
                </c:pt>
                <c:pt idx="81">
                  <c:v>44702</c:v>
                </c:pt>
                <c:pt idx="82">
                  <c:v>44703</c:v>
                </c:pt>
                <c:pt idx="83">
                  <c:v>44704</c:v>
                </c:pt>
                <c:pt idx="84">
                  <c:v>44705</c:v>
                </c:pt>
                <c:pt idx="85">
                  <c:v>44706</c:v>
                </c:pt>
                <c:pt idx="86">
                  <c:v>44707</c:v>
                </c:pt>
                <c:pt idx="87">
                  <c:v>44708</c:v>
                </c:pt>
                <c:pt idx="88">
                  <c:v>44709</c:v>
                </c:pt>
                <c:pt idx="89">
                  <c:v>44710</c:v>
                </c:pt>
                <c:pt idx="90">
                  <c:v>44711</c:v>
                </c:pt>
                <c:pt idx="91">
                  <c:v>44712</c:v>
                </c:pt>
                <c:pt idx="92">
                  <c:v>44713</c:v>
                </c:pt>
                <c:pt idx="93">
                  <c:v>44714</c:v>
                </c:pt>
                <c:pt idx="94">
                  <c:v>44715</c:v>
                </c:pt>
                <c:pt idx="95">
                  <c:v>44716</c:v>
                </c:pt>
                <c:pt idx="96">
                  <c:v>44717</c:v>
                </c:pt>
                <c:pt idx="97">
                  <c:v>44718</c:v>
                </c:pt>
                <c:pt idx="98">
                  <c:v>44719</c:v>
                </c:pt>
              </c:numCache>
            </c:numRef>
          </c:xVal>
          <c:yVal>
            <c:numRef>
              <c:f>CleElumSpringChinook!$AW$3:$AW$101</c:f>
              <c:numCache>
                <c:formatCode>General</c:formatCode>
                <c:ptCount val="99"/>
                <c:pt idx="0">
                  <c:v>2965.36</c:v>
                </c:pt>
                <c:pt idx="1">
                  <c:v>3151.59</c:v>
                </c:pt>
                <c:pt idx="2">
                  <c:v>2973.01</c:v>
                </c:pt>
                <c:pt idx="3">
                  <c:v>2827.73</c:v>
                </c:pt>
                <c:pt idx="4">
                  <c:v>2698.49</c:v>
                </c:pt>
                <c:pt idx="5">
                  <c:v>2611.56</c:v>
                </c:pt>
                <c:pt idx="6">
                  <c:v>2552.29</c:v>
                </c:pt>
                <c:pt idx="7">
                  <c:v>2535.27</c:v>
                </c:pt>
                <c:pt idx="8">
                  <c:v>2504.06</c:v>
                </c:pt>
                <c:pt idx="9">
                  <c:v>2444.4499999999998</c:v>
                </c:pt>
                <c:pt idx="10">
                  <c:v>2156.38</c:v>
                </c:pt>
                <c:pt idx="11">
                  <c:v>1790.31</c:v>
                </c:pt>
                <c:pt idx="12">
                  <c:v>1492.14</c:v>
                </c:pt>
                <c:pt idx="13">
                  <c:v>1448.13</c:v>
                </c:pt>
                <c:pt idx="14">
                  <c:v>2519</c:v>
                </c:pt>
                <c:pt idx="15">
                  <c:v>2636.72</c:v>
                </c:pt>
                <c:pt idx="16">
                  <c:v>2601.09</c:v>
                </c:pt>
                <c:pt idx="17">
                  <c:v>2530.63</c:v>
                </c:pt>
                <c:pt idx="18">
                  <c:v>2504.14</c:v>
                </c:pt>
                <c:pt idx="19">
                  <c:v>2477.52</c:v>
                </c:pt>
                <c:pt idx="20">
                  <c:v>2469.5</c:v>
                </c:pt>
                <c:pt idx="21">
                  <c:v>2462.65</c:v>
                </c:pt>
                <c:pt idx="22">
                  <c:v>2507.0500000000002</c:v>
                </c:pt>
                <c:pt idx="23">
                  <c:v>2597.52</c:v>
                </c:pt>
                <c:pt idx="24">
                  <c:v>2620.86</c:v>
                </c:pt>
                <c:pt idx="25">
                  <c:v>2555</c:v>
                </c:pt>
                <c:pt idx="26">
                  <c:v>2293.7199999999998</c:v>
                </c:pt>
                <c:pt idx="27">
                  <c:v>2505.59</c:v>
                </c:pt>
                <c:pt idx="28">
                  <c:v>2574.5500000000002</c:v>
                </c:pt>
                <c:pt idx="29">
                  <c:v>2626.96</c:v>
                </c:pt>
                <c:pt idx="30">
                  <c:v>2835</c:v>
                </c:pt>
                <c:pt idx="31">
                  <c:v>2832.67</c:v>
                </c:pt>
                <c:pt idx="32">
                  <c:v>2730.53</c:v>
                </c:pt>
                <c:pt idx="33">
                  <c:v>2681.8</c:v>
                </c:pt>
                <c:pt idx="34">
                  <c:v>2712.06</c:v>
                </c:pt>
                <c:pt idx="35">
                  <c:v>2810.75</c:v>
                </c:pt>
                <c:pt idx="36">
                  <c:v>2761.17</c:v>
                </c:pt>
                <c:pt idx="37">
                  <c:v>2726.6</c:v>
                </c:pt>
                <c:pt idx="38">
                  <c:v>2605.16</c:v>
                </c:pt>
                <c:pt idx="39">
                  <c:v>2603.0500000000002</c:v>
                </c:pt>
                <c:pt idx="40">
                  <c:v>2539.42</c:v>
                </c:pt>
                <c:pt idx="41">
                  <c:v>2493.71</c:v>
                </c:pt>
                <c:pt idx="42">
                  <c:v>2415.88</c:v>
                </c:pt>
                <c:pt idx="43">
                  <c:v>2003.03</c:v>
                </c:pt>
                <c:pt idx="44">
                  <c:v>1491.93</c:v>
                </c:pt>
                <c:pt idx="45">
                  <c:v>1320.57</c:v>
                </c:pt>
                <c:pt idx="46">
                  <c:v>1246.04</c:v>
                </c:pt>
                <c:pt idx="47">
                  <c:v>1223.18</c:v>
                </c:pt>
                <c:pt idx="48">
                  <c:v>1900.72</c:v>
                </c:pt>
                <c:pt idx="49">
                  <c:v>2985.02</c:v>
                </c:pt>
                <c:pt idx="50">
                  <c:v>2992.28</c:v>
                </c:pt>
                <c:pt idx="51">
                  <c:v>2908.83</c:v>
                </c:pt>
                <c:pt idx="52">
                  <c:v>2656.95</c:v>
                </c:pt>
                <c:pt idx="53">
                  <c:v>2248.4499999999998</c:v>
                </c:pt>
                <c:pt idx="54">
                  <c:v>2018.85</c:v>
                </c:pt>
                <c:pt idx="55">
                  <c:v>2481.46</c:v>
                </c:pt>
                <c:pt idx="56">
                  <c:v>3052.72</c:v>
                </c:pt>
                <c:pt idx="57">
                  <c:v>3115.97</c:v>
                </c:pt>
                <c:pt idx="58">
                  <c:v>3102.94</c:v>
                </c:pt>
                <c:pt idx="59">
                  <c:v>2895.04</c:v>
                </c:pt>
                <c:pt idx="60">
                  <c:v>2680.76</c:v>
                </c:pt>
                <c:pt idx="61">
                  <c:v>2536.14</c:v>
                </c:pt>
                <c:pt idx="62">
                  <c:v>2578.15</c:v>
                </c:pt>
                <c:pt idx="63">
                  <c:v>2667.34</c:v>
                </c:pt>
                <c:pt idx="64">
                  <c:v>2671.25</c:v>
                </c:pt>
                <c:pt idx="65">
                  <c:v>3086.78</c:v>
                </c:pt>
                <c:pt idx="66">
                  <c:v>3976.45</c:v>
                </c:pt>
                <c:pt idx="67">
                  <c:v>4190.28</c:v>
                </c:pt>
                <c:pt idx="68">
                  <c:v>4148.59</c:v>
                </c:pt>
                <c:pt idx="69">
                  <c:v>3953.24</c:v>
                </c:pt>
                <c:pt idx="70">
                  <c:v>3795.25</c:v>
                </c:pt>
                <c:pt idx="71">
                  <c:v>3642.75</c:v>
                </c:pt>
                <c:pt idx="72">
                  <c:v>3160.93</c:v>
                </c:pt>
                <c:pt idx="73">
                  <c:v>2607.16</c:v>
                </c:pt>
                <c:pt idx="74">
                  <c:v>2232.2399999999998</c:v>
                </c:pt>
                <c:pt idx="75">
                  <c:v>2029.14</c:v>
                </c:pt>
                <c:pt idx="76">
                  <c:v>2284.06</c:v>
                </c:pt>
                <c:pt idx="77">
                  <c:v>2683.99</c:v>
                </c:pt>
                <c:pt idx="78">
                  <c:v>3199.98</c:v>
                </c:pt>
                <c:pt idx="79">
                  <c:v>3332.31</c:v>
                </c:pt>
                <c:pt idx="80">
                  <c:v>3337.9</c:v>
                </c:pt>
                <c:pt idx="81">
                  <c:v>3533.85</c:v>
                </c:pt>
                <c:pt idx="82">
                  <c:v>3612.96</c:v>
                </c:pt>
                <c:pt idx="83">
                  <c:v>3695.66</c:v>
                </c:pt>
                <c:pt idx="84">
                  <c:v>3946.35</c:v>
                </c:pt>
                <c:pt idx="85">
                  <c:v>4069.49</c:v>
                </c:pt>
                <c:pt idx="86">
                  <c:v>4255.16</c:v>
                </c:pt>
                <c:pt idx="87">
                  <c:v>4511.7</c:v>
                </c:pt>
                <c:pt idx="88">
                  <c:v>4811.1899999999996</c:v>
                </c:pt>
                <c:pt idx="89">
                  <c:v>4973.63</c:v>
                </c:pt>
                <c:pt idx="90">
                  <c:v>4797.28</c:v>
                </c:pt>
                <c:pt idx="91">
                  <c:v>4569.8900000000003</c:v>
                </c:pt>
                <c:pt idx="92">
                  <c:v>4535.1400000000003</c:v>
                </c:pt>
                <c:pt idx="93">
                  <c:v>4972.9399999999996</c:v>
                </c:pt>
                <c:pt idx="94">
                  <c:v>5743.82</c:v>
                </c:pt>
                <c:pt idx="95">
                  <c:v>6241.09</c:v>
                </c:pt>
                <c:pt idx="96">
                  <c:v>6538.85</c:v>
                </c:pt>
                <c:pt idx="97">
                  <c:v>8643.89</c:v>
                </c:pt>
                <c:pt idx="98">
                  <c:v>9740.4500000000007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304"/>
        <c:axId val="1999397408"/>
      </c:scatterChart>
      <c:valAx>
        <c:axId val="1999400672"/>
        <c:scaling>
          <c:orientation val="minMax"/>
          <c:min val="4463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1216"/>
        <c:crosses val="autoZero"/>
        <c:crossBetween val="midCat"/>
      </c:valAx>
      <c:valAx>
        <c:axId val="1999401216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0672"/>
        <c:crosses val="autoZero"/>
        <c:crossBetween val="midCat"/>
      </c:valAx>
      <c:valAx>
        <c:axId val="1999397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Cle Elum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2304"/>
        <c:crosses val="max"/>
        <c:crossBetween val="midCat"/>
      </c:valAx>
      <c:valAx>
        <c:axId val="199940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Jack Creek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CleElumSpringChinook!$AY$3</c:f>
              <c:strCache>
                <c:ptCount val="1"/>
                <c:pt idx="0">
                  <c:v>JCJ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CleElumSpringChinook!$AZ$3:$AZ$101</c:f>
              <c:numCache>
                <c:formatCode>m/d/yyyy</c:formatCode>
                <c:ptCount val="99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44663</c:v>
                </c:pt>
                <c:pt idx="15">
                  <c:v>44664</c:v>
                </c:pt>
                <c:pt idx="16">
                  <c:v>44665</c:v>
                </c:pt>
                <c:pt idx="17">
                  <c:v>44666</c:v>
                </c:pt>
                <c:pt idx="18">
                  <c:v>44667</c:v>
                </c:pt>
                <c:pt idx="19">
                  <c:v>44668</c:v>
                </c:pt>
                <c:pt idx="20">
                  <c:v>44670</c:v>
                </c:pt>
                <c:pt idx="21">
                  <c:v>44671</c:v>
                </c:pt>
                <c:pt idx="22">
                  <c:v>44672</c:v>
                </c:pt>
                <c:pt idx="23">
                  <c:v>44673</c:v>
                </c:pt>
                <c:pt idx="24">
                  <c:v>44674</c:v>
                </c:pt>
                <c:pt idx="25">
                  <c:v>44675</c:v>
                </c:pt>
                <c:pt idx="26">
                  <c:v>44676</c:v>
                </c:pt>
                <c:pt idx="27">
                  <c:v>44677</c:v>
                </c:pt>
                <c:pt idx="28">
                  <c:v>44678</c:v>
                </c:pt>
                <c:pt idx="29">
                  <c:v>44679</c:v>
                </c:pt>
                <c:pt idx="30">
                  <c:v>44681</c:v>
                </c:pt>
                <c:pt idx="31">
                  <c:v>44682</c:v>
                </c:pt>
                <c:pt idx="32">
                  <c:v>44683</c:v>
                </c:pt>
                <c:pt idx="33">
                  <c:v>44684</c:v>
                </c:pt>
                <c:pt idx="34">
                  <c:v>44685</c:v>
                </c:pt>
                <c:pt idx="35">
                  <c:v>44686</c:v>
                </c:pt>
                <c:pt idx="36">
                  <c:v>44687</c:v>
                </c:pt>
                <c:pt idx="37">
                  <c:v>44688</c:v>
                </c:pt>
                <c:pt idx="38">
                  <c:v>44689</c:v>
                </c:pt>
                <c:pt idx="39">
                  <c:v>44691</c:v>
                </c:pt>
                <c:pt idx="40">
                  <c:v>44693</c:v>
                </c:pt>
              </c:numCache>
            </c:numRef>
          </c:xVal>
          <c:yVal>
            <c:numRef>
              <c:f>CleElumSpringChinook!$BB$3:$BB$101</c:f>
              <c:numCache>
                <c:formatCode>0</c:formatCode>
                <c:ptCount val="99"/>
                <c:pt idx="0">
                  <c:v>18.489999999999998</c:v>
                </c:pt>
                <c:pt idx="1">
                  <c:v>19.309999999999999</c:v>
                </c:pt>
                <c:pt idx="2">
                  <c:v>19.05</c:v>
                </c:pt>
                <c:pt idx="3">
                  <c:v>18.34</c:v>
                </c:pt>
                <c:pt idx="4">
                  <c:v>20.52</c:v>
                </c:pt>
                <c:pt idx="5">
                  <c:v>10.53</c:v>
                </c:pt>
                <c:pt idx="6">
                  <c:v>11.75</c:v>
                </c:pt>
                <c:pt idx="7">
                  <c:v>16.55</c:v>
                </c:pt>
                <c:pt idx="8">
                  <c:v>19.72</c:v>
                </c:pt>
                <c:pt idx="9">
                  <c:v>10.71</c:v>
                </c:pt>
                <c:pt idx="10">
                  <c:v>10.88</c:v>
                </c:pt>
                <c:pt idx="11">
                  <c:v>5.35</c:v>
                </c:pt>
                <c:pt idx="12">
                  <c:v>9.66</c:v>
                </c:pt>
                <c:pt idx="13">
                  <c:v>24.99</c:v>
                </c:pt>
                <c:pt idx="14">
                  <c:v>16.670000000000002</c:v>
                </c:pt>
                <c:pt idx="15">
                  <c:v>8.5500000000000007</c:v>
                </c:pt>
                <c:pt idx="16">
                  <c:v>9.81</c:v>
                </c:pt>
                <c:pt idx="17">
                  <c:v>13.61</c:v>
                </c:pt>
                <c:pt idx="18">
                  <c:v>18.989999999999998</c:v>
                </c:pt>
                <c:pt idx="19">
                  <c:v>10.33</c:v>
                </c:pt>
                <c:pt idx="20">
                  <c:v>13.62</c:v>
                </c:pt>
                <c:pt idx="21">
                  <c:v>5.86</c:v>
                </c:pt>
                <c:pt idx="22">
                  <c:v>15.8</c:v>
                </c:pt>
                <c:pt idx="23">
                  <c:v>7.61</c:v>
                </c:pt>
                <c:pt idx="24">
                  <c:v>7.09</c:v>
                </c:pt>
                <c:pt idx="25">
                  <c:v>8.57</c:v>
                </c:pt>
                <c:pt idx="26">
                  <c:v>11.6</c:v>
                </c:pt>
                <c:pt idx="27">
                  <c:v>9.69</c:v>
                </c:pt>
                <c:pt idx="28">
                  <c:v>11.75</c:v>
                </c:pt>
                <c:pt idx="29">
                  <c:v>5.91</c:v>
                </c:pt>
                <c:pt idx="30">
                  <c:v>16.87</c:v>
                </c:pt>
                <c:pt idx="31">
                  <c:v>15.64</c:v>
                </c:pt>
                <c:pt idx="32">
                  <c:v>14.31</c:v>
                </c:pt>
                <c:pt idx="33">
                  <c:v>14.01</c:v>
                </c:pt>
                <c:pt idx="34">
                  <c:v>18.579999999999998</c:v>
                </c:pt>
                <c:pt idx="35">
                  <c:v>10.210000000000001</c:v>
                </c:pt>
                <c:pt idx="36">
                  <c:v>11.15</c:v>
                </c:pt>
                <c:pt idx="37">
                  <c:v>12.26</c:v>
                </c:pt>
                <c:pt idx="38">
                  <c:v>11.65</c:v>
                </c:pt>
                <c:pt idx="39">
                  <c:v>5.84</c:v>
                </c:pt>
                <c:pt idx="40">
                  <c:v>11.11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4688"/>
        <c:axId val="19994033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CleElumSpringChinook!$BG$2</c:f>
              <c:strCache>
                <c:ptCount val="1"/>
                <c:pt idx="0">
                  <c:v>TNAW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CleElumSpringChinook!$BF$3:$BF$101</c:f>
              <c:numCache>
                <c:formatCode>m/d/yyyy</c:formatCode>
                <c:ptCount val="99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  <c:pt idx="31">
                  <c:v>44652</c:v>
                </c:pt>
                <c:pt idx="32">
                  <c:v>44653</c:v>
                </c:pt>
                <c:pt idx="33">
                  <c:v>44654</c:v>
                </c:pt>
                <c:pt idx="34">
                  <c:v>44655</c:v>
                </c:pt>
                <c:pt idx="35">
                  <c:v>44656</c:v>
                </c:pt>
                <c:pt idx="36">
                  <c:v>44657</c:v>
                </c:pt>
                <c:pt idx="37">
                  <c:v>44658</c:v>
                </c:pt>
                <c:pt idx="38">
                  <c:v>44659</c:v>
                </c:pt>
                <c:pt idx="39">
                  <c:v>44660</c:v>
                </c:pt>
                <c:pt idx="40">
                  <c:v>44661</c:v>
                </c:pt>
                <c:pt idx="41">
                  <c:v>44662</c:v>
                </c:pt>
                <c:pt idx="42">
                  <c:v>44663</c:v>
                </c:pt>
                <c:pt idx="43">
                  <c:v>44664</c:v>
                </c:pt>
                <c:pt idx="44">
                  <c:v>44665</c:v>
                </c:pt>
                <c:pt idx="45">
                  <c:v>44666</c:v>
                </c:pt>
                <c:pt idx="46">
                  <c:v>44667</c:v>
                </c:pt>
                <c:pt idx="47">
                  <c:v>44668</c:v>
                </c:pt>
                <c:pt idx="48">
                  <c:v>44669</c:v>
                </c:pt>
                <c:pt idx="49">
                  <c:v>44670</c:v>
                </c:pt>
                <c:pt idx="50">
                  <c:v>44671</c:v>
                </c:pt>
                <c:pt idx="51">
                  <c:v>44672</c:v>
                </c:pt>
                <c:pt idx="52">
                  <c:v>44673</c:v>
                </c:pt>
                <c:pt idx="53">
                  <c:v>44674</c:v>
                </c:pt>
                <c:pt idx="54">
                  <c:v>44675</c:v>
                </c:pt>
                <c:pt idx="55">
                  <c:v>44676</c:v>
                </c:pt>
                <c:pt idx="56">
                  <c:v>44677</c:v>
                </c:pt>
                <c:pt idx="57">
                  <c:v>44678</c:v>
                </c:pt>
                <c:pt idx="58">
                  <c:v>44679</c:v>
                </c:pt>
                <c:pt idx="59">
                  <c:v>44680</c:v>
                </c:pt>
                <c:pt idx="60">
                  <c:v>44681</c:v>
                </c:pt>
                <c:pt idx="61">
                  <c:v>44682</c:v>
                </c:pt>
                <c:pt idx="62">
                  <c:v>44683</c:v>
                </c:pt>
                <c:pt idx="63">
                  <c:v>44684</c:v>
                </c:pt>
                <c:pt idx="64">
                  <c:v>44685</c:v>
                </c:pt>
                <c:pt idx="65">
                  <c:v>44686</c:v>
                </c:pt>
                <c:pt idx="66">
                  <c:v>44687</c:v>
                </c:pt>
                <c:pt idx="67">
                  <c:v>44688</c:v>
                </c:pt>
                <c:pt idx="68">
                  <c:v>44689</c:v>
                </c:pt>
                <c:pt idx="69">
                  <c:v>44690</c:v>
                </c:pt>
                <c:pt idx="70">
                  <c:v>44691</c:v>
                </c:pt>
                <c:pt idx="71">
                  <c:v>44692</c:v>
                </c:pt>
                <c:pt idx="72">
                  <c:v>44693</c:v>
                </c:pt>
                <c:pt idx="73">
                  <c:v>44694</c:v>
                </c:pt>
                <c:pt idx="74">
                  <c:v>44695</c:v>
                </c:pt>
                <c:pt idx="75">
                  <c:v>44696</c:v>
                </c:pt>
                <c:pt idx="76">
                  <c:v>44697</c:v>
                </c:pt>
                <c:pt idx="77">
                  <c:v>44698</c:v>
                </c:pt>
                <c:pt idx="78">
                  <c:v>44699</c:v>
                </c:pt>
                <c:pt idx="79">
                  <c:v>44700</c:v>
                </c:pt>
                <c:pt idx="80">
                  <c:v>44701</c:v>
                </c:pt>
                <c:pt idx="81">
                  <c:v>44702</c:v>
                </c:pt>
                <c:pt idx="82">
                  <c:v>44703</c:v>
                </c:pt>
                <c:pt idx="83">
                  <c:v>44704</c:v>
                </c:pt>
                <c:pt idx="84">
                  <c:v>44705</c:v>
                </c:pt>
                <c:pt idx="85">
                  <c:v>44706</c:v>
                </c:pt>
                <c:pt idx="86">
                  <c:v>44707</c:v>
                </c:pt>
                <c:pt idx="87">
                  <c:v>44708</c:v>
                </c:pt>
                <c:pt idx="88">
                  <c:v>44709</c:v>
                </c:pt>
                <c:pt idx="89">
                  <c:v>44710</c:v>
                </c:pt>
                <c:pt idx="90">
                  <c:v>44711</c:v>
                </c:pt>
                <c:pt idx="91">
                  <c:v>44712</c:v>
                </c:pt>
                <c:pt idx="92">
                  <c:v>44713</c:v>
                </c:pt>
                <c:pt idx="93">
                  <c:v>44714</c:v>
                </c:pt>
                <c:pt idx="94">
                  <c:v>44715</c:v>
                </c:pt>
                <c:pt idx="95">
                  <c:v>44716</c:v>
                </c:pt>
                <c:pt idx="96">
                  <c:v>44717</c:v>
                </c:pt>
                <c:pt idx="97">
                  <c:v>44718</c:v>
                </c:pt>
                <c:pt idx="98">
                  <c:v>44719</c:v>
                </c:pt>
              </c:numCache>
            </c:numRef>
          </c:xVal>
          <c:yVal>
            <c:numRef>
              <c:f>CleElumSpringChinook!$BG$3:$BG$101</c:f>
              <c:numCache>
                <c:formatCode>General</c:formatCode>
                <c:ptCount val="99"/>
                <c:pt idx="0">
                  <c:v>2010.99</c:v>
                </c:pt>
                <c:pt idx="1">
                  <c:v>1682.76</c:v>
                </c:pt>
                <c:pt idx="2">
                  <c:v>1312.47</c:v>
                </c:pt>
                <c:pt idx="3">
                  <c:v>1103.48</c:v>
                </c:pt>
                <c:pt idx="4">
                  <c:v>897.09</c:v>
                </c:pt>
                <c:pt idx="5">
                  <c:v>777.29</c:v>
                </c:pt>
                <c:pt idx="6">
                  <c:v>719.46</c:v>
                </c:pt>
                <c:pt idx="7">
                  <c:v>708.8</c:v>
                </c:pt>
                <c:pt idx="8">
                  <c:v>649.79999999999995</c:v>
                </c:pt>
                <c:pt idx="9">
                  <c:v>580.46</c:v>
                </c:pt>
                <c:pt idx="10">
                  <c:v>532.01</c:v>
                </c:pt>
                <c:pt idx="11">
                  <c:v>508.18</c:v>
                </c:pt>
                <c:pt idx="12">
                  <c:v>513.04999999999995</c:v>
                </c:pt>
                <c:pt idx="13">
                  <c:v>584.64</c:v>
                </c:pt>
                <c:pt idx="14">
                  <c:v>772.22</c:v>
                </c:pt>
                <c:pt idx="15">
                  <c:v>837.7</c:v>
                </c:pt>
                <c:pt idx="16">
                  <c:v>762.58</c:v>
                </c:pt>
                <c:pt idx="17">
                  <c:v>681.57</c:v>
                </c:pt>
                <c:pt idx="18">
                  <c:v>653.95000000000005</c:v>
                </c:pt>
                <c:pt idx="19">
                  <c:v>614.16999999999996</c:v>
                </c:pt>
                <c:pt idx="20">
                  <c:v>585.91999999999996</c:v>
                </c:pt>
                <c:pt idx="21">
                  <c:v>596.11</c:v>
                </c:pt>
                <c:pt idx="22">
                  <c:v>872.01</c:v>
                </c:pt>
                <c:pt idx="23">
                  <c:v>1150.1600000000001</c:v>
                </c:pt>
                <c:pt idx="24">
                  <c:v>976.19</c:v>
                </c:pt>
                <c:pt idx="25">
                  <c:v>923.42</c:v>
                </c:pt>
                <c:pt idx="26">
                  <c:v>1128.08</c:v>
                </c:pt>
                <c:pt idx="27">
                  <c:v>1468.33</c:v>
                </c:pt>
                <c:pt idx="28">
                  <c:v>1497.72</c:v>
                </c:pt>
                <c:pt idx="29">
                  <c:v>1427.92</c:v>
                </c:pt>
                <c:pt idx="30">
                  <c:v>1198.17</c:v>
                </c:pt>
                <c:pt idx="31">
                  <c:v>991.29</c:v>
                </c:pt>
                <c:pt idx="32">
                  <c:v>888.09</c:v>
                </c:pt>
                <c:pt idx="33">
                  <c:v>790.08</c:v>
                </c:pt>
                <c:pt idx="34">
                  <c:v>861.67</c:v>
                </c:pt>
                <c:pt idx="35">
                  <c:v>751.54</c:v>
                </c:pt>
                <c:pt idx="36">
                  <c:v>683.25</c:v>
                </c:pt>
                <c:pt idx="37">
                  <c:v>666.74</c:v>
                </c:pt>
                <c:pt idx="38">
                  <c:v>743</c:v>
                </c:pt>
                <c:pt idx="39">
                  <c:v>758.42</c:v>
                </c:pt>
                <c:pt idx="40">
                  <c:v>722.3</c:v>
                </c:pt>
                <c:pt idx="41">
                  <c:v>681.72</c:v>
                </c:pt>
                <c:pt idx="42">
                  <c:v>624.22</c:v>
                </c:pt>
                <c:pt idx="43">
                  <c:v>566.07000000000005</c:v>
                </c:pt>
                <c:pt idx="44">
                  <c:v>533.27</c:v>
                </c:pt>
                <c:pt idx="45">
                  <c:v>494.19</c:v>
                </c:pt>
                <c:pt idx="46">
                  <c:v>469.12</c:v>
                </c:pt>
                <c:pt idx="47">
                  <c:v>441.78</c:v>
                </c:pt>
                <c:pt idx="48">
                  <c:v>436.66</c:v>
                </c:pt>
                <c:pt idx="49">
                  <c:v>430.56</c:v>
                </c:pt>
                <c:pt idx="50">
                  <c:v>419.57</c:v>
                </c:pt>
                <c:pt idx="51">
                  <c:v>418.02</c:v>
                </c:pt>
                <c:pt idx="52">
                  <c:v>421.38</c:v>
                </c:pt>
                <c:pt idx="53">
                  <c:v>468.05</c:v>
                </c:pt>
                <c:pt idx="54">
                  <c:v>563.41999999999996</c:v>
                </c:pt>
                <c:pt idx="55">
                  <c:v>679.01</c:v>
                </c:pt>
                <c:pt idx="56">
                  <c:v>706.91</c:v>
                </c:pt>
                <c:pt idx="57">
                  <c:v>665.35</c:v>
                </c:pt>
                <c:pt idx="58">
                  <c:v>630.25</c:v>
                </c:pt>
                <c:pt idx="59">
                  <c:v>598.82000000000005</c:v>
                </c:pt>
                <c:pt idx="60">
                  <c:v>647.49</c:v>
                </c:pt>
                <c:pt idx="61">
                  <c:v>730.13</c:v>
                </c:pt>
                <c:pt idx="62">
                  <c:v>988.42</c:v>
                </c:pt>
                <c:pt idx="63">
                  <c:v>1131.3</c:v>
                </c:pt>
                <c:pt idx="64">
                  <c:v>1231.32</c:v>
                </c:pt>
                <c:pt idx="65">
                  <c:v>1464.16</c:v>
                </c:pt>
                <c:pt idx="66">
                  <c:v>1491.98</c:v>
                </c:pt>
                <c:pt idx="67">
                  <c:v>1289.96</c:v>
                </c:pt>
                <c:pt idx="68">
                  <c:v>1061.1099999999999</c:v>
                </c:pt>
                <c:pt idx="69">
                  <c:v>894.96</c:v>
                </c:pt>
                <c:pt idx="70">
                  <c:v>759.42</c:v>
                </c:pt>
                <c:pt idx="71">
                  <c:v>707.73</c:v>
                </c:pt>
                <c:pt idx="72">
                  <c:v>694.18</c:v>
                </c:pt>
                <c:pt idx="73">
                  <c:v>655.04</c:v>
                </c:pt>
                <c:pt idx="74">
                  <c:v>631.26</c:v>
                </c:pt>
                <c:pt idx="75">
                  <c:v>676.75</c:v>
                </c:pt>
                <c:pt idx="76">
                  <c:v>844.59</c:v>
                </c:pt>
                <c:pt idx="77">
                  <c:v>944.71</c:v>
                </c:pt>
                <c:pt idx="78">
                  <c:v>924.88</c:v>
                </c:pt>
                <c:pt idx="79">
                  <c:v>879.61</c:v>
                </c:pt>
                <c:pt idx="80">
                  <c:v>764.75</c:v>
                </c:pt>
                <c:pt idx="81">
                  <c:v>713.24</c:v>
                </c:pt>
                <c:pt idx="82">
                  <c:v>681.17</c:v>
                </c:pt>
                <c:pt idx="83">
                  <c:v>738.54</c:v>
                </c:pt>
                <c:pt idx="84">
                  <c:v>832.54</c:v>
                </c:pt>
                <c:pt idx="85">
                  <c:v>860.74</c:v>
                </c:pt>
                <c:pt idx="86">
                  <c:v>990.72</c:v>
                </c:pt>
                <c:pt idx="87">
                  <c:v>1017.33</c:v>
                </c:pt>
                <c:pt idx="88">
                  <c:v>986.32</c:v>
                </c:pt>
                <c:pt idx="89">
                  <c:v>817.82</c:v>
                </c:pt>
                <c:pt idx="90">
                  <c:v>734.46</c:v>
                </c:pt>
                <c:pt idx="91">
                  <c:v>705.98</c:v>
                </c:pt>
                <c:pt idx="92">
                  <c:v>803.58</c:v>
                </c:pt>
                <c:pt idx="93">
                  <c:v>953.78</c:v>
                </c:pt>
                <c:pt idx="94">
                  <c:v>1077.05</c:v>
                </c:pt>
                <c:pt idx="95">
                  <c:v>975.83</c:v>
                </c:pt>
                <c:pt idx="96">
                  <c:v>1437.18</c:v>
                </c:pt>
                <c:pt idx="97">
                  <c:v>1303.77</c:v>
                </c:pt>
                <c:pt idx="98">
                  <c:v>1040.29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8288"/>
        <c:axId val="1999395776"/>
      </c:scatterChart>
      <c:valAx>
        <c:axId val="1999394688"/>
        <c:scaling>
          <c:orientation val="minMax"/>
          <c:min val="4463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3392"/>
        <c:crosses val="autoZero"/>
        <c:crossBetween val="midCat"/>
      </c:valAx>
      <c:valAx>
        <c:axId val="199940339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4688"/>
        <c:crosses val="autoZero"/>
        <c:crossBetween val="midCat"/>
      </c:valAx>
      <c:valAx>
        <c:axId val="199939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Teanaway River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8288"/>
        <c:crosses val="max"/>
        <c:crossBetween val="midCat"/>
      </c:valAx>
      <c:valAx>
        <c:axId val="199940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Minimum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CleElumSpringChinook!$AE$3</c:f>
              <c:strCache>
                <c:ptCount val="1"/>
                <c:pt idx="0">
                  <c:v>CFJ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CleElumSpringChinook!$AF$3:$AF$101</c:f>
              <c:numCache>
                <c:formatCode>m/d/yyyy</c:formatCode>
                <c:ptCount val="99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44639</c:v>
                </c:pt>
                <c:pt idx="5">
                  <c:v>44640</c:v>
                </c:pt>
                <c:pt idx="6">
                  <c:v>44641</c:v>
                </c:pt>
                <c:pt idx="7">
                  <c:v>44642</c:v>
                </c:pt>
                <c:pt idx="8">
                  <c:v>44643</c:v>
                </c:pt>
                <c:pt idx="9">
                  <c:v>44644</c:v>
                </c:pt>
                <c:pt idx="10">
                  <c:v>44645</c:v>
                </c:pt>
                <c:pt idx="11">
                  <c:v>44646</c:v>
                </c:pt>
                <c:pt idx="12">
                  <c:v>44647</c:v>
                </c:pt>
                <c:pt idx="13">
                  <c:v>44648</c:v>
                </c:pt>
                <c:pt idx="14">
                  <c:v>44649</c:v>
                </c:pt>
                <c:pt idx="15">
                  <c:v>44650</c:v>
                </c:pt>
                <c:pt idx="16">
                  <c:v>44651</c:v>
                </c:pt>
                <c:pt idx="17">
                  <c:v>44652</c:v>
                </c:pt>
                <c:pt idx="18">
                  <c:v>44654</c:v>
                </c:pt>
                <c:pt idx="19">
                  <c:v>44655</c:v>
                </c:pt>
                <c:pt idx="20">
                  <c:v>44656</c:v>
                </c:pt>
                <c:pt idx="21">
                  <c:v>44657</c:v>
                </c:pt>
                <c:pt idx="22">
                  <c:v>44658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44666</c:v>
                </c:pt>
                <c:pt idx="28">
                  <c:v>44667</c:v>
                </c:pt>
                <c:pt idx="29">
                  <c:v>44668</c:v>
                </c:pt>
                <c:pt idx="30">
                  <c:v>44669</c:v>
                </c:pt>
                <c:pt idx="31">
                  <c:v>44670</c:v>
                </c:pt>
                <c:pt idx="32">
                  <c:v>44671</c:v>
                </c:pt>
                <c:pt idx="33">
                  <c:v>44672</c:v>
                </c:pt>
                <c:pt idx="34">
                  <c:v>44674</c:v>
                </c:pt>
                <c:pt idx="35">
                  <c:v>44675</c:v>
                </c:pt>
                <c:pt idx="36">
                  <c:v>44677</c:v>
                </c:pt>
                <c:pt idx="37">
                  <c:v>44678</c:v>
                </c:pt>
                <c:pt idx="38">
                  <c:v>44679</c:v>
                </c:pt>
                <c:pt idx="39">
                  <c:v>44680</c:v>
                </c:pt>
                <c:pt idx="40">
                  <c:v>44681</c:v>
                </c:pt>
                <c:pt idx="41">
                  <c:v>44682</c:v>
                </c:pt>
                <c:pt idx="42">
                  <c:v>44683</c:v>
                </c:pt>
                <c:pt idx="43">
                  <c:v>44684</c:v>
                </c:pt>
                <c:pt idx="44">
                  <c:v>44685</c:v>
                </c:pt>
                <c:pt idx="45">
                  <c:v>44686</c:v>
                </c:pt>
                <c:pt idx="46">
                  <c:v>44687</c:v>
                </c:pt>
                <c:pt idx="47">
                  <c:v>44688</c:v>
                </c:pt>
                <c:pt idx="48">
                  <c:v>44689</c:v>
                </c:pt>
                <c:pt idx="49">
                  <c:v>44692</c:v>
                </c:pt>
                <c:pt idx="50">
                  <c:v>44693</c:v>
                </c:pt>
              </c:numCache>
            </c:numRef>
          </c:xVal>
          <c:yVal>
            <c:numRef>
              <c:f>CleElumSpringChinook!$AJ$3:$AJ$101</c:f>
              <c:numCache>
                <c:formatCode>0</c:formatCode>
                <c:ptCount val="99"/>
                <c:pt idx="0">
                  <c:v>3.31</c:v>
                </c:pt>
                <c:pt idx="1">
                  <c:v>2.6</c:v>
                </c:pt>
                <c:pt idx="2">
                  <c:v>5.16</c:v>
                </c:pt>
                <c:pt idx="3">
                  <c:v>3.74</c:v>
                </c:pt>
                <c:pt idx="4">
                  <c:v>20.54</c:v>
                </c:pt>
                <c:pt idx="5">
                  <c:v>5.32</c:v>
                </c:pt>
                <c:pt idx="6">
                  <c:v>12.28</c:v>
                </c:pt>
                <c:pt idx="7">
                  <c:v>9.9600000000000009</c:v>
                </c:pt>
                <c:pt idx="8">
                  <c:v>8.23</c:v>
                </c:pt>
                <c:pt idx="9">
                  <c:v>4.33</c:v>
                </c:pt>
                <c:pt idx="10">
                  <c:v>5.3</c:v>
                </c:pt>
                <c:pt idx="11">
                  <c:v>8.91</c:v>
                </c:pt>
                <c:pt idx="12">
                  <c:v>16.82</c:v>
                </c:pt>
                <c:pt idx="13">
                  <c:v>6.62</c:v>
                </c:pt>
                <c:pt idx="14">
                  <c:v>3.56</c:v>
                </c:pt>
                <c:pt idx="15">
                  <c:v>3.16</c:v>
                </c:pt>
                <c:pt idx="16">
                  <c:v>3.39</c:v>
                </c:pt>
                <c:pt idx="17">
                  <c:v>4.9400000000000004</c:v>
                </c:pt>
                <c:pt idx="18">
                  <c:v>6.98</c:v>
                </c:pt>
                <c:pt idx="19">
                  <c:v>15.97</c:v>
                </c:pt>
                <c:pt idx="20">
                  <c:v>9.2100000000000009</c:v>
                </c:pt>
                <c:pt idx="21">
                  <c:v>11.13</c:v>
                </c:pt>
                <c:pt idx="22">
                  <c:v>5.84</c:v>
                </c:pt>
                <c:pt idx="23">
                  <c:v>23.55</c:v>
                </c:pt>
                <c:pt idx="24">
                  <c:v>3.14</c:v>
                </c:pt>
                <c:pt idx="25">
                  <c:v>3.14</c:v>
                </c:pt>
                <c:pt idx="26">
                  <c:v>5.07</c:v>
                </c:pt>
                <c:pt idx="27">
                  <c:v>4.93</c:v>
                </c:pt>
                <c:pt idx="28">
                  <c:v>4.17</c:v>
                </c:pt>
                <c:pt idx="29">
                  <c:v>3.33</c:v>
                </c:pt>
                <c:pt idx="30">
                  <c:v>6.64</c:v>
                </c:pt>
                <c:pt idx="31">
                  <c:v>3.47</c:v>
                </c:pt>
                <c:pt idx="32">
                  <c:v>4.63</c:v>
                </c:pt>
                <c:pt idx="33">
                  <c:v>2.59</c:v>
                </c:pt>
                <c:pt idx="34">
                  <c:v>3.2</c:v>
                </c:pt>
                <c:pt idx="35">
                  <c:v>3.3</c:v>
                </c:pt>
                <c:pt idx="36">
                  <c:v>3.07</c:v>
                </c:pt>
                <c:pt idx="37">
                  <c:v>3.72</c:v>
                </c:pt>
                <c:pt idx="38">
                  <c:v>4.29</c:v>
                </c:pt>
                <c:pt idx="39">
                  <c:v>3.15</c:v>
                </c:pt>
                <c:pt idx="40">
                  <c:v>4.3099999999999996</c:v>
                </c:pt>
                <c:pt idx="41">
                  <c:v>5.63</c:v>
                </c:pt>
                <c:pt idx="42">
                  <c:v>2.89</c:v>
                </c:pt>
                <c:pt idx="43">
                  <c:v>2.86</c:v>
                </c:pt>
                <c:pt idx="44">
                  <c:v>10.75</c:v>
                </c:pt>
                <c:pt idx="45">
                  <c:v>2.33</c:v>
                </c:pt>
                <c:pt idx="46">
                  <c:v>3.44</c:v>
                </c:pt>
                <c:pt idx="47">
                  <c:v>5.88</c:v>
                </c:pt>
                <c:pt idx="48">
                  <c:v>2.5099999999999998</c:v>
                </c:pt>
                <c:pt idx="49">
                  <c:v>7.04</c:v>
                </c:pt>
                <c:pt idx="50">
                  <c:v>2.2599999999999998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848"/>
        <c:axId val="19994066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CleElumSpringChinook!$AM$2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CleElumSpringChinook!$AL$3:$AL$101</c:f>
              <c:numCache>
                <c:formatCode>m/d/yyyy</c:formatCode>
                <c:ptCount val="99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  <c:pt idx="31">
                  <c:v>44652</c:v>
                </c:pt>
                <c:pt idx="32">
                  <c:v>44653</c:v>
                </c:pt>
                <c:pt idx="33">
                  <c:v>44654</c:v>
                </c:pt>
                <c:pt idx="34">
                  <c:v>44655</c:v>
                </c:pt>
                <c:pt idx="35">
                  <c:v>44656</c:v>
                </c:pt>
                <c:pt idx="36">
                  <c:v>44657</c:v>
                </c:pt>
                <c:pt idx="37">
                  <c:v>44658</c:v>
                </c:pt>
                <c:pt idx="38">
                  <c:v>44659</c:v>
                </c:pt>
                <c:pt idx="39">
                  <c:v>44660</c:v>
                </c:pt>
                <c:pt idx="40">
                  <c:v>44661</c:v>
                </c:pt>
                <c:pt idx="41">
                  <c:v>44662</c:v>
                </c:pt>
                <c:pt idx="42">
                  <c:v>44663</c:v>
                </c:pt>
                <c:pt idx="43">
                  <c:v>44664</c:v>
                </c:pt>
                <c:pt idx="44">
                  <c:v>44665</c:v>
                </c:pt>
                <c:pt idx="45">
                  <c:v>44666</c:v>
                </c:pt>
                <c:pt idx="46">
                  <c:v>44667</c:v>
                </c:pt>
                <c:pt idx="47">
                  <c:v>44668</c:v>
                </c:pt>
                <c:pt idx="48">
                  <c:v>44669</c:v>
                </c:pt>
                <c:pt idx="49">
                  <c:v>44670</c:v>
                </c:pt>
                <c:pt idx="50">
                  <c:v>44671</c:v>
                </c:pt>
                <c:pt idx="51">
                  <c:v>44672</c:v>
                </c:pt>
                <c:pt idx="52">
                  <c:v>44673</c:v>
                </c:pt>
                <c:pt idx="53">
                  <c:v>44674</c:v>
                </c:pt>
                <c:pt idx="54">
                  <c:v>44675</c:v>
                </c:pt>
                <c:pt idx="55">
                  <c:v>44676</c:v>
                </c:pt>
                <c:pt idx="56">
                  <c:v>44677</c:v>
                </c:pt>
                <c:pt idx="57">
                  <c:v>44678</c:v>
                </c:pt>
                <c:pt idx="58">
                  <c:v>44679</c:v>
                </c:pt>
                <c:pt idx="59">
                  <c:v>44680</c:v>
                </c:pt>
                <c:pt idx="60">
                  <c:v>44681</c:v>
                </c:pt>
                <c:pt idx="61">
                  <c:v>44682</c:v>
                </c:pt>
                <c:pt idx="62">
                  <c:v>44683</c:v>
                </c:pt>
                <c:pt idx="63">
                  <c:v>44684</c:v>
                </c:pt>
                <c:pt idx="64">
                  <c:v>44685</c:v>
                </c:pt>
                <c:pt idx="65">
                  <c:v>44686</c:v>
                </c:pt>
                <c:pt idx="66">
                  <c:v>44687</c:v>
                </c:pt>
                <c:pt idx="67">
                  <c:v>44688</c:v>
                </c:pt>
                <c:pt idx="68">
                  <c:v>44689</c:v>
                </c:pt>
                <c:pt idx="69">
                  <c:v>44690</c:v>
                </c:pt>
                <c:pt idx="70">
                  <c:v>44691</c:v>
                </c:pt>
                <c:pt idx="71">
                  <c:v>44692</c:v>
                </c:pt>
                <c:pt idx="72">
                  <c:v>44693</c:v>
                </c:pt>
                <c:pt idx="73">
                  <c:v>44694</c:v>
                </c:pt>
                <c:pt idx="74">
                  <c:v>44695</c:v>
                </c:pt>
                <c:pt idx="75">
                  <c:v>44696</c:v>
                </c:pt>
                <c:pt idx="76">
                  <c:v>44697</c:v>
                </c:pt>
                <c:pt idx="77">
                  <c:v>44698</c:v>
                </c:pt>
                <c:pt idx="78">
                  <c:v>44699</c:v>
                </c:pt>
                <c:pt idx="79">
                  <c:v>44700</c:v>
                </c:pt>
                <c:pt idx="80">
                  <c:v>44701</c:v>
                </c:pt>
                <c:pt idx="81">
                  <c:v>44702</c:v>
                </c:pt>
                <c:pt idx="82">
                  <c:v>44703</c:v>
                </c:pt>
                <c:pt idx="83">
                  <c:v>44704</c:v>
                </c:pt>
                <c:pt idx="84">
                  <c:v>44705</c:v>
                </c:pt>
                <c:pt idx="85">
                  <c:v>44706</c:v>
                </c:pt>
                <c:pt idx="86">
                  <c:v>44707</c:v>
                </c:pt>
                <c:pt idx="87">
                  <c:v>44708</c:v>
                </c:pt>
                <c:pt idx="88">
                  <c:v>44709</c:v>
                </c:pt>
                <c:pt idx="89">
                  <c:v>44710</c:v>
                </c:pt>
                <c:pt idx="90">
                  <c:v>44711</c:v>
                </c:pt>
                <c:pt idx="91">
                  <c:v>44712</c:v>
                </c:pt>
                <c:pt idx="92">
                  <c:v>44713</c:v>
                </c:pt>
                <c:pt idx="93">
                  <c:v>44714</c:v>
                </c:pt>
                <c:pt idx="94">
                  <c:v>44715</c:v>
                </c:pt>
                <c:pt idx="95">
                  <c:v>44716</c:v>
                </c:pt>
                <c:pt idx="96">
                  <c:v>44717</c:v>
                </c:pt>
                <c:pt idx="97">
                  <c:v>44718</c:v>
                </c:pt>
                <c:pt idx="98">
                  <c:v>44719</c:v>
                </c:pt>
              </c:numCache>
            </c:numRef>
          </c:xVal>
          <c:yVal>
            <c:numRef>
              <c:f>CleElumSpringChinook!$AM$3:$AM$101</c:f>
              <c:numCache>
                <c:formatCode>General</c:formatCode>
                <c:ptCount val="99"/>
                <c:pt idx="0">
                  <c:v>3729.33</c:v>
                </c:pt>
                <c:pt idx="1">
                  <c:v>3916.98</c:v>
                </c:pt>
                <c:pt idx="2">
                  <c:v>3292.56</c:v>
                </c:pt>
                <c:pt idx="3">
                  <c:v>2898.47</c:v>
                </c:pt>
                <c:pt idx="4">
                  <c:v>2561.61</c:v>
                </c:pt>
                <c:pt idx="5">
                  <c:v>2298.56</c:v>
                </c:pt>
                <c:pt idx="6">
                  <c:v>2131.04</c:v>
                </c:pt>
                <c:pt idx="7">
                  <c:v>2088.08</c:v>
                </c:pt>
                <c:pt idx="8">
                  <c:v>1984.85</c:v>
                </c:pt>
                <c:pt idx="9">
                  <c:v>1824.01</c:v>
                </c:pt>
                <c:pt idx="10">
                  <c:v>1707.11</c:v>
                </c:pt>
                <c:pt idx="11">
                  <c:v>1660.32</c:v>
                </c:pt>
                <c:pt idx="12">
                  <c:v>1635.88</c:v>
                </c:pt>
                <c:pt idx="13">
                  <c:v>1715.54</c:v>
                </c:pt>
                <c:pt idx="14">
                  <c:v>2047.01</c:v>
                </c:pt>
                <c:pt idx="15">
                  <c:v>2322.19</c:v>
                </c:pt>
                <c:pt idx="16">
                  <c:v>2225.73</c:v>
                </c:pt>
                <c:pt idx="17">
                  <c:v>2035.87</c:v>
                </c:pt>
                <c:pt idx="18">
                  <c:v>1954.74</c:v>
                </c:pt>
                <c:pt idx="19">
                  <c:v>1885.58</c:v>
                </c:pt>
                <c:pt idx="20">
                  <c:v>1828.7</c:v>
                </c:pt>
                <c:pt idx="21">
                  <c:v>1814.51</c:v>
                </c:pt>
                <c:pt idx="22">
                  <c:v>2086.91</c:v>
                </c:pt>
                <c:pt idx="23">
                  <c:v>2504.89</c:v>
                </c:pt>
                <c:pt idx="24">
                  <c:v>2443.0100000000002</c:v>
                </c:pt>
                <c:pt idx="25">
                  <c:v>2308.29</c:v>
                </c:pt>
                <c:pt idx="26">
                  <c:v>2255.34</c:v>
                </c:pt>
                <c:pt idx="27">
                  <c:v>2667.11</c:v>
                </c:pt>
                <c:pt idx="28">
                  <c:v>2787.66</c:v>
                </c:pt>
                <c:pt idx="29">
                  <c:v>2770.8</c:v>
                </c:pt>
                <c:pt idx="30">
                  <c:v>2836.58</c:v>
                </c:pt>
                <c:pt idx="31">
                  <c:v>2702.63</c:v>
                </c:pt>
                <c:pt idx="32">
                  <c:v>2543.11</c:v>
                </c:pt>
                <c:pt idx="33">
                  <c:v>2321.1799999999998</c:v>
                </c:pt>
                <c:pt idx="34">
                  <c:v>2380.84</c:v>
                </c:pt>
                <c:pt idx="35">
                  <c:v>2408.29</c:v>
                </c:pt>
                <c:pt idx="36">
                  <c:v>2305.86</c:v>
                </c:pt>
                <c:pt idx="37">
                  <c:v>2144.1999999999998</c:v>
                </c:pt>
                <c:pt idx="38">
                  <c:v>2125.4299999999998</c:v>
                </c:pt>
                <c:pt idx="39">
                  <c:v>2189.94</c:v>
                </c:pt>
                <c:pt idx="40">
                  <c:v>2063.52</c:v>
                </c:pt>
                <c:pt idx="41">
                  <c:v>1958.83</c:v>
                </c:pt>
                <c:pt idx="42">
                  <c:v>1837.13</c:v>
                </c:pt>
                <c:pt idx="43">
                  <c:v>1731.86</c:v>
                </c:pt>
                <c:pt idx="44">
                  <c:v>1655.74</c:v>
                </c:pt>
                <c:pt idx="45">
                  <c:v>1528.3</c:v>
                </c:pt>
                <c:pt idx="46">
                  <c:v>1451.59</c:v>
                </c:pt>
                <c:pt idx="47">
                  <c:v>1438.42</c:v>
                </c:pt>
                <c:pt idx="48">
                  <c:v>1634.38</c:v>
                </c:pt>
                <c:pt idx="49">
                  <c:v>2224.04</c:v>
                </c:pt>
                <c:pt idx="50">
                  <c:v>2265.86</c:v>
                </c:pt>
                <c:pt idx="51">
                  <c:v>2189.35</c:v>
                </c:pt>
                <c:pt idx="52">
                  <c:v>1954.12</c:v>
                </c:pt>
                <c:pt idx="53">
                  <c:v>1620.81</c:v>
                </c:pt>
                <c:pt idx="54">
                  <c:v>1692.94</c:v>
                </c:pt>
                <c:pt idx="55">
                  <c:v>1901.58</c:v>
                </c:pt>
                <c:pt idx="56">
                  <c:v>2579.29</c:v>
                </c:pt>
                <c:pt idx="57">
                  <c:v>2683.02</c:v>
                </c:pt>
                <c:pt idx="58">
                  <c:v>2644</c:v>
                </c:pt>
                <c:pt idx="59">
                  <c:v>2415.73</c:v>
                </c:pt>
                <c:pt idx="60">
                  <c:v>2174.7399999999998</c:v>
                </c:pt>
                <c:pt idx="61">
                  <c:v>2042.62</c:v>
                </c:pt>
                <c:pt idx="62">
                  <c:v>2299.89</c:v>
                </c:pt>
                <c:pt idx="63">
                  <c:v>2640.14</c:v>
                </c:pt>
                <c:pt idx="64">
                  <c:v>2705.35</c:v>
                </c:pt>
                <c:pt idx="65">
                  <c:v>3191.48</c:v>
                </c:pt>
                <c:pt idx="66">
                  <c:v>4329.29</c:v>
                </c:pt>
                <c:pt idx="67">
                  <c:v>4394.4799999999996</c:v>
                </c:pt>
                <c:pt idx="68">
                  <c:v>4180.3599999999997</c:v>
                </c:pt>
                <c:pt idx="69">
                  <c:v>3807.57</c:v>
                </c:pt>
                <c:pt idx="70">
                  <c:v>3505.72</c:v>
                </c:pt>
                <c:pt idx="71">
                  <c:v>3282.6</c:v>
                </c:pt>
                <c:pt idx="72">
                  <c:v>2855.05</c:v>
                </c:pt>
                <c:pt idx="73">
                  <c:v>2199.9699999999998</c:v>
                </c:pt>
                <c:pt idx="74">
                  <c:v>1755.13</c:v>
                </c:pt>
                <c:pt idx="75">
                  <c:v>1724.4</c:v>
                </c:pt>
                <c:pt idx="76">
                  <c:v>2012.36</c:v>
                </c:pt>
                <c:pt idx="77">
                  <c:v>2326.2399999999998</c:v>
                </c:pt>
                <c:pt idx="78">
                  <c:v>2909.61</c:v>
                </c:pt>
                <c:pt idx="79">
                  <c:v>3082.28</c:v>
                </c:pt>
                <c:pt idx="80">
                  <c:v>2988.7</c:v>
                </c:pt>
                <c:pt idx="81">
                  <c:v>3112.3</c:v>
                </c:pt>
                <c:pt idx="82">
                  <c:v>3168.05</c:v>
                </c:pt>
                <c:pt idx="83">
                  <c:v>3254.25</c:v>
                </c:pt>
                <c:pt idx="84">
                  <c:v>3610.56</c:v>
                </c:pt>
                <c:pt idx="85">
                  <c:v>3742.79</c:v>
                </c:pt>
                <c:pt idx="86">
                  <c:v>4054.3</c:v>
                </c:pt>
                <c:pt idx="87">
                  <c:v>4332.3900000000003</c:v>
                </c:pt>
                <c:pt idx="88">
                  <c:v>4609.34</c:v>
                </c:pt>
                <c:pt idx="89">
                  <c:v>4611.5</c:v>
                </c:pt>
                <c:pt idx="90">
                  <c:v>4400.95</c:v>
                </c:pt>
                <c:pt idx="91">
                  <c:v>4128.05</c:v>
                </c:pt>
                <c:pt idx="92">
                  <c:v>4117.18</c:v>
                </c:pt>
                <c:pt idx="93">
                  <c:v>4579.4399999999996</c:v>
                </c:pt>
                <c:pt idx="94">
                  <c:v>5292.2</c:v>
                </c:pt>
                <c:pt idx="95">
                  <c:v>5693.61</c:v>
                </c:pt>
                <c:pt idx="96">
                  <c:v>6262.63</c:v>
                </c:pt>
                <c:pt idx="97">
                  <c:v>7708.93</c:v>
                </c:pt>
                <c:pt idx="98">
                  <c:v>8553.91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6320"/>
        <c:axId val="1999405024"/>
      </c:scatterChart>
      <c:valAx>
        <c:axId val="1999402848"/>
        <c:scaling>
          <c:orientation val="minMax"/>
          <c:min val="4463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6656"/>
        <c:crosses val="autoZero"/>
        <c:crossBetween val="midCat"/>
      </c:valAx>
      <c:valAx>
        <c:axId val="19994066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2848"/>
        <c:crosses val="autoZero"/>
        <c:crossBetween val="midCat"/>
      </c:valAx>
      <c:valAx>
        <c:axId val="19994050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396320"/>
        <c:crosses val="max"/>
        <c:crossBetween val="midCat"/>
      </c:valAx>
      <c:valAx>
        <c:axId val="1999396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Maximum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CleElumSpringChinook!$AE$3</c:f>
              <c:strCache>
                <c:ptCount val="1"/>
                <c:pt idx="0">
                  <c:v>CFJ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CleElumSpringChinook!$AF$3:$AF$101</c:f>
              <c:numCache>
                <c:formatCode>m/d/yyyy</c:formatCode>
                <c:ptCount val="99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44639</c:v>
                </c:pt>
                <c:pt idx="5">
                  <c:v>44640</c:v>
                </c:pt>
                <c:pt idx="6">
                  <c:v>44641</c:v>
                </c:pt>
                <c:pt idx="7">
                  <c:v>44642</c:v>
                </c:pt>
                <c:pt idx="8">
                  <c:v>44643</c:v>
                </c:pt>
                <c:pt idx="9">
                  <c:v>44644</c:v>
                </c:pt>
                <c:pt idx="10">
                  <c:v>44645</c:v>
                </c:pt>
                <c:pt idx="11">
                  <c:v>44646</c:v>
                </c:pt>
                <c:pt idx="12">
                  <c:v>44647</c:v>
                </c:pt>
                <c:pt idx="13">
                  <c:v>44648</c:v>
                </c:pt>
                <c:pt idx="14">
                  <c:v>44649</c:v>
                </c:pt>
                <c:pt idx="15">
                  <c:v>44650</c:v>
                </c:pt>
                <c:pt idx="16">
                  <c:v>44651</c:v>
                </c:pt>
                <c:pt idx="17">
                  <c:v>44652</c:v>
                </c:pt>
                <c:pt idx="18">
                  <c:v>44654</c:v>
                </c:pt>
                <c:pt idx="19">
                  <c:v>44655</c:v>
                </c:pt>
                <c:pt idx="20">
                  <c:v>44656</c:v>
                </c:pt>
                <c:pt idx="21">
                  <c:v>44657</c:v>
                </c:pt>
                <c:pt idx="22">
                  <c:v>44658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44666</c:v>
                </c:pt>
                <c:pt idx="28">
                  <c:v>44667</c:v>
                </c:pt>
                <c:pt idx="29">
                  <c:v>44668</c:v>
                </c:pt>
                <c:pt idx="30">
                  <c:v>44669</c:v>
                </c:pt>
                <c:pt idx="31">
                  <c:v>44670</c:v>
                </c:pt>
                <c:pt idx="32">
                  <c:v>44671</c:v>
                </c:pt>
                <c:pt idx="33">
                  <c:v>44672</c:v>
                </c:pt>
                <c:pt idx="34">
                  <c:v>44674</c:v>
                </c:pt>
                <c:pt idx="35">
                  <c:v>44675</c:v>
                </c:pt>
                <c:pt idx="36">
                  <c:v>44677</c:v>
                </c:pt>
                <c:pt idx="37">
                  <c:v>44678</c:v>
                </c:pt>
                <c:pt idx="38">
                  <c:v>44679</c:v>
                </c:pt>
                <c:pt idx="39">
                  <c:v>44680</c:v>
                </c:pt>
                <c:pt idx="40">
                  <c:v>44681</c:v>
                </c:pt>
                <c:pt idx="41">
                  <c:v>44682</c:v>
                </c:pt>
                <c:pt idx="42">
                  <c:v>44683</c:v>
                </c:pt>
                <c:pt idx="43">
                  <c:v>44684</c:v>
                </c:pt>
                <c:pt idx="44">
                  <c:v>44685</c:v>
                </c:pt>
                <c:pt idx="45">
                  <c:v>44686</c:v>
                </c:pt>
                <c:pt idx="46">
                  <c:v>44687</c:v>
                </c:pt>
                <c:pt idx="47">
                  <c:v>44688</c:v>
                </c:pt>
                <c:pt idx="48">
                  <c:v>44689</c:v>
                </c:pt>
                <c:pt idx="49">
                  <c:v>44692</c:v>
                </c:pt>
                <c:pt idx="50">
                  <c:v>44693</c:v>
                </c:pt>
              </c:numCache>
            </c:numRef>
          </c:xVal>
          <c:yVal>
            <c:numRef>
              <c:f>CleElumSpringChinook!$AI$3:$AI$53</c:f>
              <c:numCache>
                <c:formatCode>0</c:formatCode>
                <c:ptCount val="51"/>
                <c:pt idx="0">
                  <c:v>48.5</c:v>
                </c:pt>
                <c:pt idx="1">
                  <c:v>70.069999999999993</c:v>
                </c:pt>
                <c:pt idx="2">
                  <c:v>48.44</c:v>
                </c:pt>
                <c:pt idx="3">
                  <c:v>45.91</c:v>
                </c:pt>
                <c:pt idx="4">
                  <c:v>26.12</c:v>
                </c:pt>
                <c:pt idx="5">
                  <c:v>5.32</c:v>
                </c:pt>
                <c:pt idx="6">
                  <c:v>32.89</c:v>
                </c:pt>
                <c:pt idx="7">
                  <c:v>40.01</c:v>
                </c:pt>
                <c:pt idx="8">
                  <c:v>33.549999999999997</c:v>
                </c:pt>
                <c:pt idx="9">
                  <c:v>28.81</c:v>
                </c:pt>
                <c:pt idx="10">
                  <c:v>33.15</c:v>
                </c:pt>
                <c:pt idx="11">
                  <c:v>22.02</c:v>
                </c:pt>
                <c:pt idx="12">
                  <c:v>27.85</c:v>
                </c:pt>
                <c:pt idx="13">
                  <c:v>35.799999999999997</c:v>
                </c:pt>
                <c:pt idx="14">
                  <c:v>48.48</c:v>
                </c:pt>
                <c:pt idx="15">
                  <c:v>37.9</c:v>
                </c:pt>
                <c:pt idx="16">
                  <c:v>34.81</c:v>
                </c:pt>
                <c:pt idx="17">
                  <c:v>6.75</c:v>
                </c:pt>
                <c:pt idx="18">
                  <c:v>21.59</c:v>
                </c:pt>
                <c:pt idx="19">
                  <c:v>16.170000000000002</c:v>
                </c:pt>
                <c:pt idx="20">
                  <c:v>9.2100000000000009</c:v>
                </c:pt>
                <c:pt idx="21">
                  <c:v>15.81</c:v>
                </c:pt>
                <c:pt idx="22">
                  <c:v>8.1</c:v>
                </c:pt>
                <c:pt idx="23">
                  <c:v>23.55</c:v>
                </c:pt>
                <c:pt idx="24">
                  <c:v>24.17</c:v>
                </c:pt>
                <c:pt idx="25">
                  <c:v>23.25</c:v>
                </c:pt>
                <c:pt idx="26">
                  <c:v>20.83</c:v>
                </c:pt>
                <c:pt idx="27">
                  <c:v>17.93</c:v>
                </c:pt>
                <c:pt idx="28">
                  <c:v>28.5</c:v>
                </c:pt>
                <c:pt idx="29">
                  <c:v>22.09</c:v>
                </c:pt>
                <c:pt idx="30">
                  <c:v>16.489999999999998</c:v>
                </c:pt>
                <c:pt idx="31">
                  <c:v>16.16</c:v>
                </c:pt>
                <c:pt idx="32">
                  <c:v>4.63</c:v>
                </c:pt>
                <c:pt idx="33">
                  <c:v>8.08</c:v>
                </c:pt>
                <c:pt idx="34">
                  <c:v>12.15</c:v>
                </c:pt>
                <c:pt idx="35">
                  <c:v>22.78</c:v>
                </c:pt>
                <c:pt idx="36">
                  <c:v>19.809999999999999</c:v>
                </c:pt>
                <c:pt idx="37">
                  <c:v>22.03</c:v>
                </c:pt>
                <c:pt idx="38">
                  <c:v>20.55</c:v>
                </c:pt>
                <c:pt idx="39">
                  <c:v>18.12</c:v>
                </c:pt>
                <c:pt idx="40">
                  <c:v>18.82</c:v>
                </c:pt>
                <c:pt idx="41">
                  <c:v>5.63</c:v>
                </c:pt>
                <c:pt idx="42">
                  <c:v>16.93</c:v>
                </c:pt>
                <c:pt idx="43">
                  <c:v>10.45</c:v>
                </c:pt>
                <c:pt idx="44">
                  <c:v>12.72</c:v>
                </c:pt>
                <c:pt idx="45">
                  <c:v>13.11</c:v>
                </c:pt>
                <c:pt idx="46">
                  <c:v>15.74</c:v>
                </c:pt>
                <c:pt idx="47">
                  <c:v>10.19</c:v>
                </c:pt>
                <c:pt idx="48">
                  <c:v>4.96</c:v>
                </c:pt>
                <c:pt idx="49">
                  <c:v>7.04</c:v>
                </c:pt>
                <c:pt idx="50">
                  <c:v>29.86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7952"/>
        <c:axId val="18580341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CleElumSpringChinook!$AM$2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CleElumSpringChinook!$AL$3:$AL$101</c:f>
              <c:numCache>
                <c:formatCode>m/d/yyyy</c:formatCode>
                <c:ptCount val="99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  <c:pt idx="31">
                  <c:v>44652</c:v>
                </c:pt>
                <c:pt idx="32">
                  <c:v>44653</c:v>
                </c:pt>
                <c:pt idx="33">
                  <c:v>44654</c:v>
                </c:pt>
                <c:pt idx="34">
                  <c:v>44655</c:v>
                </c:pt>
                <c:pt idx="35">
                  <c:v>44656</c:v>
                </c:pt>
                <c:pt idx="36">
                  <c:v>44657</c:v>
                </c:pt>
                <c:pt idx="37">
                  <c:v>44658</c:v>
                </c:pt>
                <c:pt idx="38">
                  <c:v>44659</c:v>
                </c:pt>
                <c:pt idx="39">
                  <c:v>44660</c:v>
                </c:pt>
                <c:pt idx="40">
                  <c:v>44661</c:v>
                </c:pt>
                <c:pt idx="41">
                  <c:v>44662</c:v>
                </c:pt>
                <c:pt idx="42">
                  <c:v>44663</c:v>
                </c:pt>
                <c:pt idx="43">
                  <c:v>44664</c:v>
                </c:pt>
                <c:pt idx="44">
                  <c:v>44665</c:v>
                </c:pt>
                <c:pt idx="45">
                  <c:v>44666</c:v>
                </c:pt>
                <c:pt idx="46">
                  <c:v>44667</c:v>
                </c:pt>
                <c:pt idx="47">
                  <c:v>44668</c:v>
                </c:pt>
                <c:pt idx="48">
                  <c:v>44669</c:v>
                </c:pt>
                <c:pt idx="49">
                  <c:v>44670</c:v>
                </c:pt>
                <c:pt idx="50">
                  <c:v>44671</c:v>
                </c:pt>
                <c:pt idx="51">
                  <c:v>44672</c:v>
                </c:pt>
                <c:pt idx="52">
                  <c:v>44673</c:v>
                </c:pt>
                <c:pt idx="53">
                  <c:v>44674</c:v>
                </c:pt>
                <c:pt idx="54">
                  <c:v>44675</c:v>
                </c:pt>
                <c:pt idx="55">
                  <c:v>44676</c:v>
                </c:pt>
                <c:pt idx="56">
                  <c:v>44677</c:v>
                </c:pt>
                <c:pt idx="57">
                  <c:v>44678</c:v>
                </c:pt>
                <c:pt idx="58">
                  <c:v>44679</c:v>
                </c:pt>
                <c:pt idx="59">
                  <c:v>44680</c:v>
                </c:pt>
                <c:pt idx="60">
                  <c:v>44681</c:v>
                </c:pt>
                <c:pt idx="61">
                  <c:v>44682</c:v>
                </c:pt>
                <c:pt idx="62">
                  <c:v>44683</c:v>
                </c:pt>
                <c:pt idx="63">
                  <c:v>44684</c:v>
                </c:pt>
                <c:pt idx="64">
                  <c:v>44685</c:v>
                </c:pt>
                <c:pt idx="65">
                  <c:v>44686</c:v>
                </c:pt>
                <c:pt idx="66">
                  <c:v>44687</c:v>
                </c:pt>
                <c:pt idx="67">
                  <c:v>44688</c:v>
                </c:pt>
                <c:pt idx="68">
                  <c:v>44689</c:v>
                </c:pt>
                <c:pt idx="69">
                  <c:v>44690</c:v>
                </c:pt>
                <c:pt idx="70">
                  <c:v>44691</c:v>
                </c:pt>
                <c:pt idx="71">
                  <c:v>44692</c:v>
                </c:pt>
                <c:pt idx="72">
                  <c:v>44693</c:v>
                </c:pt>
                <c:pt idx="73">
                  <c:v>44694</c:v>
                </c:pt>
                <c:pt idx="74">
                  <c:v>44695</c:v>
                </c:pt>
                <c:pt idx="75">
                  <c:v>44696</c:v>
                </c:pt>
                <c:pt idx="76">
                  <c:v>44697</c:v>
                </c:pt>
                <c:pt idx="77">
                  <c:v>44698</c:v>
                </c:pt>
                <c:pt idx="78">
                  <c:v>44699</c:v>
                </c:pt>
                <c:pt idx="79">
                  <c:v>44700</c:v>
                </c:pt>
                <c:pt idx="80">
                  <c:v>44701</c:v>
                </c:pt>
                <c:pt idx="81">
                  <c:v>44702</c:v>
                </c:pt>
                <c:pt idx="82">
                  <c:v>44703</c:v>
                </c:pt>
                <c:pt idx="83">
                  <c:v>44704</c:v>
                </c:pt>
                <c:pt idx="84">
                  <c:v>44705</c:v>
                </c:pt>
                <c:pt idx="85">
                  <c:v>44706</c:v>
                </c:pt>
                <c:pt idx="86">
                  <c:v>44707</c:v>
                </c:pt>
                <c:pt idx="87">
                  <c:v>44708</c:v>
                </c:pt>
                <c:pt idx="88">
                  <c:v>44709</c:v>
                </c:pt>
                <c:pt idx="89">
                  <c:v>44710</c:v>
                </c:pt>
                <c:pt idx="90">
                  <c:v>44711</c:v>
                </c:pt>
                <c:pt idx="91">
                  <c:v>44712</c:v>
                </c:pt>
                <c:pt idx="92">
                  <c:v>44713</c:v>
                </c:pt>
                <c:pt idx="93">
                  <c:v>44714</c:v>
                </c:pt>
                <c:pt idx="94">
                  <c:v>44715</c:v>
                </c:pt>
                <c:pt idx="95">
                  <c:v>44716</c:v>
                </c:pt>
                <c:pt idx="96">
                  <c:v>44717</c:v>
                </c:pt>
                <c:pt idx="97">
                  <c:v>44718</c:v>
                </c:pt>
                <c:pt idx="98">
                  <c:v>44719</c:v>
                </c:pt>
              </c:numCache>
            </c:numRef>
          </c:xVal>
          <c:yVal>
            <c:numRef>
              <c:f>CleElumSpringChinook!$AM$3:$AM$101</c:f>
              <c:numCache>
                <c:formatCode>General</c:formatCode>
                <c:ptCount val="99"/>
                <c:pt idx="0">
                  <c:v>3729.33</c:v>
                </c:pt>
                <c:pt idx="1">
                  <c:v>3916.98</c:v>
                </c:pt>
                <c:pt idx="2">
                  <c:v>3292.56</c:v>
                </c:pt>
                <c:pt idx="3">
                  <c:v>2898.47</c:v>
                </c:pt>
                <c:pt idx="4">
                  <c:v>2561.61</c:v>
                </c:pt>
                <c:pt idx="5">
                  <c:v>2298.56</c:v>
                </c:pt>
                <c:pt idx="6">
                  <c:v>2131.04</c:v>
                </c:pt>
                <c:pt idx="7">
                  <c:v>2088.08</c:v>
                </c:pt>
                <c:pt idx="8">
                  <c:v>1984.85</c:v>
                </c:pt>
                <c:pt idx="9">
                  <c:v>1824.01</c:v>
                </c:pt>
                <c:pt idx="10">
                  <c:v>1707.11</c:v>
                </c:pt>
                <c:pt idx="11">
                  <c:v>1660.32</c:v>
                </c:pt>
                <c:pt idx="12">
                  <c:v>1635.88</c:v>
                </c:pt>
                <c:pt idx="13">
                  <c:v>1715.54</c:v>
                </c:pt>
                <c:pt idx="14">
                  <c:v>2047.01</c:v>
                </c:pt>
                <c:pt idx="15">
                  <c:v>2322.19</c:v>
                </c:pt>
                <c:pt idx="16">
                  <c:v>2225.73</c:v>
                </c:pt>
                <c:pt idx="17">
                  <c:v>2035.87</c:v>
                </c:pt>
                <c:pt idx="18">
                  <c:v>1954.74</c:v>
                </c:pt>
                <c:pt idx="19">
                  <c:v>1885.58</c:v>
                </c:pt>
                <c:pt idx="20">
                  <c:v>1828.7</c:v>
                </c:pt>
                <c:pt idx="21">
                  <c:v>1814.51</c:v>
                </c:pt>
                <c:pt idx="22">
                  <c:v>2086.91</c:v>
                </c:pt>
                <c:pt idx="23">
                  <c:v>2504.89</c:v>
                </c:pt>
                <c:pt idx="24">
                  <c:v>2443.0100000000002</c:v>
                </c:pt>
                <c:pt idx="25">
                  <c:v>2308.29</c:v>
                </c:pt>
                <c:pt idx="26">
                  <c:v>2255.34</c:v>
                </c:pt>
                <c:pt idx="27">
                  <c:v>2667.11</c:v>
                </c:pt>
                <c:pt idx="28">
                  <c:v>2787.66</c:v>
                </c:pt>
                <c:pt idx="29">
                  <c:v>2770.8</c:v>
                </c:pt>
                <c:pt idx="30">
                  <c:v>2836.58</c:v>
                </c:pt>
                <c:pt idx="31">
                  <c:v>2702.63</c:v>
                </c:pt>
                <c:pt idx="32">
                  <c:v>2543.11</c:v>
                </c:pt>
                <c:pt idx="33">
                  <c:v>2321.1799999999998</c:v>
                </c:pt>
                <c:pt idx="34">
                  <c:v>2380.84</c:v>
                </c:pt>
                <c:pt idx="35">
                  <c:v>2408.29</c:v>
                </c:pt>
                <c:pt idx="36">
                  <c:v>2305.86</c:v>
                </c:pt>
                <c:pt idx="37">
                  <c:v>2144.1999999999998</c:v>
                </c:pt>
                <c:pt idx="38">
                  <c:v>2125.4299999999998</c:v>
                </c:pt>
                <c:pt idx="39">
                  <c:v>2189.94</c:v>
                </c:pt>
                <c:pt idx="40">
                  <c:v>2063.52</c:v>
                </c:pt>
                <c:pt idx="41">
                  <c:v>1958.83</c:v>
                </c:pt>
                <c:pt idx="42">
                  <c:v>1837.13</c:v>
                </c:pt>
                <c:pt idx="43">
                  <c:v>1731.86</c:v>
                </c:pt>
                <c:pt idx="44">
                  <c:v>1655.74</c:v>
                </c:pt>
                <c:pt idx="45">
                  <c:v>1528.3</c:v>
                </c:pt>
                <c:pt idx="46">
                  <c:v>1451.59</c:v>
                </c:pt>
                <c:pt idx="47">
                  <c:v>1438.42</c:v>
                </c:pt>
                <c:pt idx="48">
                  <c:v>1634.38</c:v>
                </c:pt>
                <c:pt idx="49">
                  <c:v>2224.04</c:v>
                </c:pt>
                <c:pt idx="50">
                  <c:v>2265.86</c:v>
                </c:pt>
                <c:pt idx="51">
                  <c:v>2189.35</c:v>
                </c:pt>
                <c:pt idx="52">
                  <c:v>1954.12</c:v>
                </c:pt>
                <c:pt idx="53">
                  <c:v>1620.81</c:v>
                </c:pt>
                <c:pt idx="54">
                  <c:v>1692.94</c:v>
                </c:pt>
                <c:pt idx="55">
                  <c:v>1901.58</c:v>
                </c:pt>
                <c:pt idx="56">
                  <c:v>2579.29</c:v>
                </c:pt>
                <c:pt idx="57">
                  <c:v>2683.02</c:v>
                </c:pt>
                <c:pt idx="58">
                  <c:v>2644</c:v>
                </c:pt>
                <c:pt idx="59">
                  <c:v>2415.73</c:v>
                </c:pt>
                <c:pt idx="60">
                  <c:v>2174.7399999999998</c:v>
                </c:pt>
                <c:pt idx="61">
                  <c:v>2042.62</c:v>
                </c:pt>
                <c:pt idx="62">
                  <c:v>2299.89</c:v>
                </c:pt>
                <c:pt idx="63">
                  <c:v>2640.14</c:v>
                </c:pt>
                <c:pt idx="64">
                  <c:v>2705.35</c:v>
                </c:pt>
                <c:pt idx="65">
                  <c:v>3191.48</c:v>
                </c:pt>
                <c:pt idx="66">
                  <c:v>4329.29</c:v>
                </c:pt>
                <c:pt idx="67">
                  <c:v>4394.4799999999996</c:v>
                </c:pt>
                <c:pt idx="68">
                  <c:v>4180.3599999999997</c:v>
                </c:pt>
                <c:pt idx="69">
                  <c:v>3807.57</c:v>
                </c:pt>
                <c:pt idx="70">
                  <c:v>3505.72</c:v>
                </c:pt>
                <c:pt idx="71">
                  <c:v>3282.6</c:v>
                </c:pt>
                <c:pt idx="72">
                  <c:v>2855.05</c:v>
                </c:pt>
                <c:pt idx="73">
                  <c:v>2199.9699999999998</c:v>
                </c:pt>
                <c:pt idx="74">
                  <c:v>1755.13</c:v>
                </c:pt>
                <c:pt idx="75">
                  <c:v>1724.4</c:v>
                </c:pt>
                <c:pt idx="76">
                  <c:v>2012.36</c:v>
                </c:pt>
                <c:pt idx="77">
                  <c:v>2326.2399999999998</c:v>
                </c:pt>
                <c:pt idx="78">
                  <c:v>2909.61</c:v>
                </c:pt>
                <c:pt idx="79">
                  <c:v>3082.28</c:v>
                </c:pt>
                <c:pt idx="80">
                  <c:v>2988.7</c:v>
                </c:pt>
                <c:pt idx="81">
                  <c:v>3112.3</c:v>
                </c:pt>
                <c:pt idx="82">
                  <c:v>3168.05</c:v>
                </c:pt>
                <c:pt idx="83">
                  <c:v>3254.25</c:v>
                </c:pt>
                <c:pt idx="84">
                  <c:v>3610.56</c:v>
                </c:pt>
                <c:pt idx="85">
                  <c:v>3742.79</c:v>
                </c:pt>
                <c:pt idx="86">
                  <c:v>4054.3</c:v>
                </c:pt>
                <c:pt idx="87">
                  <c:v>4332.3900000000003</c:v>
                </c:pt>
                <c:pt idx="88">
                  <c:v>4609.34</c:v>
                </c:pt>
                <c:pt idx="89">
                  <c:v>4611.5</c:v>
                </c:pt>
                <c:pt idx="90">
                  <c:v>4400.95</c:v>
                </c:pt>
                <c:pt idx="91">
                  <c:v>4128.05</c:v>
                </c:pt>
                <c:pt idx="92">
                  <c:v>4117.18</c:v>
                </c:pt>
                <c:pt idx="93">
                  <c:v>4579.4399999999996</c:v>
                </c:pt>
                <c:pt idx="94">
                  <c:v>5292.2</c:v>
                </c:pt>
                <c:pt idx="95">
                  <c:v>5693.61</c:v>
                </c:pt>
                <c:pt idx="96">
                  <c:v>6262.63</c:v>
                </c:pt>
                <c:pt idx="97">
                  <c:v>7708.93</c:v>
                </c:pt>
                <c:pt idx="98">
                  <c:v>8553.91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84"/>
        <c:axId val="70080"/>
      </c:scatterChart>
      <c:valAx>
        <c:axId val="1999397952"/>
        <c:scaling>
          <c:orientation val="minMax"/>
          <c:min val="4463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858034192"/>
        <c:crosses val="autoZero"/>
        <c:crossBetween val="midCat"/>
      </c:valAx>
      <c:valAx>
        <c:axId val="18580341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7952"/>
        <c:crosses val="autoZero"/>
        <c:crossBetween val="midCat"/>
      </c:valAx>
      <c:valAx>
        <c:axId val="70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184"/>
        <c:crosses val="max"/>
        <c:crossBetween val="midCat"/>
      </c:valAx>
      <c:valAx>
        <c:axId val="6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0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Roza (64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CleElumSpringChinook!$AE$3</c:f>
              <c:strCache>
                <c:ptCount val="1"/>
                <c:pt idx="0">
                  <c:v>CFJ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CleElumSpringChinook!$BJ$3:$BJ$101</c:f>
              <c:numCache>
                <c:formatCode>m/d/yyyy</c:formatCode>
                <c:ptCount val="99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44639</c:v>
                </c:pt>
                <c:pt idx="5">
                  <c:v>44640</c:v>
                </c:pt>
                <c:pt idx="6">
                  <c:v>44641</c:v>
                </c:pt>
                <c:pt idx="7">
                  <c:v>44642</c:v>
                </c:pt>
                <c:pt idx="8">
                  <c:v>44643</c:v>
                </c:pt>
                <c:pt idx="9">
                  <c:v>44644</c:v>
                </c:pt>
                <c:pt idx="10">
                  <c:v>44645</c:v>
                </c:pt>
                <c:pt idx="11">
                  <c:v>44646</c:v>
                </c:pt>
                <c:pt idx="12">
                  <c:v>44647</c:v>
                </c:pt>
                <c:pt idx="13">
                  <c:v>44648</c:v>
                </c:pt>
                <c:pt idx="14">
                  <c:v>44649</c:v>
                </c:pt>
                <c:pt idx="15">
                  <c:v>44650</c:v>
                </c:pt>
                <c:pt idx="16">
                  <c:v>44651</c:v>
                </c:pt>
                <c:pt idx="17">
                  <c:v>44660</c:v>
                </c:pt>
                <c:pt idx="18">
                  <c:v>44662</c:v>
                </c:pt>
                <c:pt idx="19">
                  <c:v>44663</c:v>
                </c:pt>
                <c:pt idx="20">
                  <c:v>44664</c:v>
                </c:pt>
                <c:pt idx="21">
                  <c:v>44666</c:v>
                </c:pt>
                <c:pt idx="22">
                  <c:v>44667</c:v>
                </c:pt>
                <c:pt idx="23">
                  <c:v>44668</c:v>
                </c:pt>
                <c:pt idx="24">
                  <c:v>44669</c:v>
                </c:pt>
                <c:pt idx="25">
                  <c:v>44670</c:v>
                </c:pt>
                <c:pt idx="26">
                  <c:v>44674</c:v>
                </c:pt>
                <c:pt idx="27">
                  <c:v>44675</c:v>
                </c:pt>
                <c:pt idx="28">
                  <c:v>44677</c:v>
                </c:pt>
                <c:pt idx="29">
                  <c:v>44678</c:v>
                </c:pt>
                <c:pt idx="30">
                  <c:v>44679</c:v>
                </c:pt>
                <c:pt idx="31">
                  <c:v>44680</c:v>
                </c:pt>
                <c:pt idx="32">
                  <c:v>44681</c:v>
                </c:pt>
                <c:pt idx="33">
                  <c:v>44682</c:v>
                </c:pt>
                <c:pt idx="34">
                  <c:v>44683</c:v>
                </c:pt>
                <c:pt idx="35">
                  <c:v>44684</c:v>
                </c:pt>
                <c:pt idx="36">
                  <c:v>44686</c:v>
                </c:pt>
                <c:pt idx="37">
                  <c:v>44687</c:v>
                </c:pt>
                <c:pt idx="38">
                  <c:v>44693</c:v>
                </c:pt>
              </c:numCache>
            </c:numRef>
          </c:xVal>
          <c:yVal>
            <c:numRef>
              <c:f>CleElumSpringChinook!$BL$3:$BL$101</c:f>
              <c:numCache>
                <c:formatCode>General</c:formatCode>
                <c:ptCount val="99"/>
                <c:pt idx="0">
                  <c:v>1.71</c:v>
                </c:pt>
                <c:pt idx="1">
                  <c:v>1.3</c:v>
                </c:pt>
                <c:pt idx="2">
                  <c:v>1.07</c:v>
                </c:pt>
                <c:pt idx="3">
                  <c:v>1.1599999999999999</c:v>
                </c:pt>
                <c:pt idx="4">
                  <c:v>1</c:v>
                </c:pt>
                <c:pt idx="5">
                  <c:v>1.18</c:v>
                </c:pt>
                <c:pt idx="6">
                  <c:v>1.4</c:v>
                </c:pt>
                <c:pt idx="7">
                  <c:v>2.73</c:v>
                </c:pt>
                <c:pt idx="8">
                  <c:v>1.1299999999999999</c:v>
                </c:pt>
                <c:pt idx="9">
                  <c:v>0.98</c:v>
                </c:pt>
                <c:pt idx="10">
                  <c:v>3.13</c:v>
                </c:pt>
                <c:pt idx="11">
                  <c:v>3.29</c:v>
                </c:pt>
                <c:pt idx="12">
                  <c:v>3.39</c:v>
                </c:pt>
                <c:pt idx="13">
                  <c:v>1.29</c:v>
                </c:pt>
                <c:pt idx="14">
                  <c:v>2.87</c:v>
                </c:pt>
                <c:pt idx="15">
                  <c:v>2.17</c:v>
                </c:pt>
                <c:pt idx="16">
                  <c:v>0.94</c:v>
                </c:pt>
                <c:pt idx="17">
                  <c:v>0.91</c:v>
                </c:pt>
                <c:pt idx="18">
                  <c:v>0.82</c:v>
                </c:pt>
                <c:pt idx="19">
                  <c:v>0.91</c:v>
                </c:pt>
                <c:pt idx="20">
                  <c:v>1</c:v>
                </c:pt>
                <c:pt idx="21">
                  <c:v>1.31</c:v>
                </c:pt>
                <c:pt idx="22">
                  <c:v>1.3</c:v>
                </c:pt>
                <c:pt idx="23">
                  <c:v>1.37</c:v>
                </c:pt>
                <c:pt idx="24">
                  <c:v>1.26</c:v>
                </c:pt>
                <c:pt idx="25">
                  <c:v>1.1200000000000001</c:v>
                </c:pt>
                <c:pt idx="26">
                  <c:v>1.42</c:v>
                </c:pt>
                <c:pt idx="27">
                  <c:v>1.57</c:v>
                </c:pt>
                <c:pt idx="28">
                  <c:v>1.2</c:v>
                </c:pt>
                <c:pt idx="29">
                  <c:v>1</c:v>
                </c:pt>
                <c:pt idx="30">
                  <c:v>1.39</c:v>
                </c:pt>
                <c:pt idx="31">
                  <c:v>1.97</c:v>
                </c:pt>
                <c:pt idx="32">
                  <c:v>1.0900000000000001</c:v>
                </c:pt>
                <c:pt idx="33">
                  <c:v>1.07</c:v>
                </c:pt>
                <c:pt idx="34">
                  <c:v>1.17</c:v>
                </c:pt>
                <c:pt idx="35">
                  <c:v>1.59</c:v>
                </c:pt>
                <c:pt idx="36">
                  <c:v>0.8</c:v>
                </c:pt>
                <c:pt idx="37">
                  <c:v>0.51</c:v>
                </c:pt>
                <c:pt idx="38">
                  <c:v>2.36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8"/>
        <c:axId val="7443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CleElumSpringChinook!$AM$2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CleElumSpringChinook!$AL$3:$AL$101</c:f>
              <c:numCache>
                <c:formatCode>m/d/yyyy</c:formatCode>
                <c:ptCount val="99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  <c:pt idx="31">
                  <c:v>44652</c:v>
                </c:pt>
                <c:pt idx="32">
                  <c:v>44653</c:v>
                </c:pt>
                <c:pt idx="33">
                  <c:v>44654</c:v>
                </c:pt>
                <c:pt idx="34">
                  <c:v>44655</c:v>
                </c:pt>
                <c:pt idx="35">
                  <c:v>44656</c:v>
                </c:pt>
                <c:pt idx="36">
                  <c:v>44657</c:v>
                </c:pt>
                <c:pt idx="37">
                  <c:v>44658</c:v>
                </c:pt>
                <c:pt idx="38">
                  <c:v>44659</c:v>
                </c:pt>
                <c:pt idx="39">
                  <c:v>44660</c:v>
                </c:pt>
                <c:pt idx="40">
                  <c:v>44661</c:v>
                </c:pt>
                <c:pt idx="41">
                  <c:v>44662</c:v>
                </c:pt>
                <c:pt idx="42">
                  <c:v>44663</c:v>
                </c:pt>
                <c:pt idx="43">
                  <c:v>44664</c:v>
                </c:pt>
                <c:pt idx="44">
                  <c:v>44665</c:v>
                </c:pt>
                <c:pt idx="45">
                  <c:v>44666</c:v>
                </c:pt>
                <c:pt idx="46">
                  <c:v>44667</c:v>
                </c:pt>
                <c:pt idx="47">
                  <c:v>44668</c:v>
                </c:pt>
                <c:pt idx="48">
                  <c:v>44669</c:v>
                </c:pt>
                <c:pt idx="49">
                  <c:v>44670</c:v>
                </c:pt>
                <c:pt idx="50">
                  <c:v>44671</c:v>
                </c:pt>
                <c:pt idx="51">
                  <c:v>44672</c:v>
                </c:pt>
                <c:pt idx="52">
                  <c:v>44673</c:v>
                </c:pt>
                <c:pt idx="53">
                  <c:v>44674</c:v>
                </c:pt>
                <c:pt idx="54">
                  <c:v>44675</c:v>
                </c:pt>
                <c:pt idx="55">
                  <c:v>44676</c:v>
                </c:pt>
                <c:pt idx="56">
                  <c:v>44677</c:v>
                </c:pt>
                <c:pt idx="57">
                  <c:v>44678</c:v>
                </c:pt>
                <c:pt idx="58">
                  <c:v>44679</c:v>
                </c:pt>
                <c:pt idx="59">
                  <c:v>44680</c:v>
                </c:pt>
                <c:pt idx="60">
                  <c:v>44681</c:v>
                </c:pt>
                <c:pt idx="61">
                  <c:v>44682</c:v>
                </c:pt>
                <c:pt idx="62">
                  <c:v>44683</c:v>
                </c:pt>
                <c:pt idx="63">
                  <c:v>44684</c:v>
                </c:pt>
                <c:pt idx="64">
                  <c:v>44685</c:v>
                </c:pt>
                <c:pt idx="65">
                  <c:v>44686</c:v>
                </c:pt>
                <c:pt idx="66">
                  <c:v>44687</c:v>
                </c:pt>
                <c:pt idx="67">
                  <c:v>44688</c:v>
                </c:pt>
                <c:pt idx="68">
                  <c:v>44689</c:v>
                </c:pt>
                <c:pt idx="69">
                  <c:v>44690</c:v>
                </c:pt>
                <c:pt idx="70">
                  <c:v>44691</c:v>
                </c:pt>
                <c:pt idx="71">
                  <c:v>44692</c:v>
                </c:pt>
                <c:pt idx="72">
                  <c:v>44693</c:v>
                </c:pt>
                <c:pt idx="73">
                  <c:v>44694</c:v>
                </c:pt>
                <c:pt idx="74">
                  <c:v>44695</c:v>
                </c:pt>
                <c:pt idx="75">
                  <c:v>44696</c:v>
                </c:pt>
                <c:pt idx="76">
                  <c:v>44697</c:v>
                </c:pt>
                <c:pt idx="77">
                  <c:v>44698</c:v>
                </c:pt>
                <c:pt idx="78">
                  <c:v>44699</c:v>
                </c:pt>
                <c:pt idx="79">
                  <c:v>44700</c:v>
                </c:pt>
                <c:pt idx="80">
                  <c:v>44701</c:v>
                </c:pt>
                <c:pt idx="81">
                  <c:v>44702</c:v>
                </c:pt>
                <c:pt idx="82">
                  <c:v>44703</c:v>
                </c:pt>
                <c:pt idx="83">
                  <c:v>44704</c:v>
                </c:pt>
                <c:pt idx="84">
                  <c:v>44705</c:v>
                </c:pt>
                <c:pt idx="85">
                  <c:v>44706</c:v>
                </c:pt>
                <c:pt idx="86">
                  <c:v>44707</c:v>
                </c:pt>
                <c:pt idx="87">
                  <c:v>44708</c:v>
                </c:pt>
                <c:pt idx="88">
                  <c:v>44709</c:v>
                </c:pt>
                <c:pt idx="89">
                  <c:v>44710</c:v>
                </c:pt>
                <c:pt idx="90">
                  <c:v>44711</c:v>
                </c:pt>
                <c:pt idx="91">
                  <c:v>44712</c:v>
                </c:pt>
                <c:pt idx="92">
                  <c:v>44713</c:v>
                </c:pt>
                <c:pt idx="93">
                  <c:v>44714</c:v>
                </c:pt>
                <c:pt idx="94">
                  <c:v>44715</c:v>
                </c:pt>
                <c:pt idx="95">
                  <c:v>44716</c:v>
                </c:pt>
                <c:pt idx="96">
                  <c:v>44717</c:v>
                </c:pt>
                <c:pt idx="97">
                  <c:v>44718</c:v>
                </c:pt>
                <c:pt idx="98">
                  <c:v>44719</c:v>
                </c:pt>
              </c:numCache>
            </c:numRef>
          </c:xVal>
          <c:yVal>
            <c:numRef>
              <c:f>CleElumSpringChinook!$AM$3:$AM$101</c:f>
              <c:numCache>
                <c:formatCode>General</c:formatCode>
                <c:ptCount val="99"/>
                <c:pt idx="0">
                  <c:v>3729.33</c:v>
                </c:pt>
                <c:pt idx="1">
                  <c:v>3916.98</c:v>
                </c:pt>
                <c:pt idx="2">
                  <c:v>3292.56</c:v>
                </c:pt>
                <c:pt idx="3">
                  <c:v>2898.47</c:v>
                </c:pt>
                <c:pt idx="4">
                  <c:v>2561.61</c:v>
                </c:pt>
                <c:pt idx="5">
                  <c:v>2298.56</c:v>
                </c:pt>
                <c:pt idx="6">
                  <c:v>2131.04</c:v>
                </c:pt>
                <c:pt idx="7">
                  <c:v>2088.08</c:v>
                </c:pt>
                <c:pt idx="8">
                  <c:v>1984.85</c:v>
                </c:pt>
                <c:pt idx="9">
                  <c:v>1824.01</c:v>
                </c:pt>
                <c:pt idx="10">
                  <c:v>1707.11</c:v>
                </c:pt>
                <c:pt idx="11">
                  <c:v>1660.32</c:v>
                </c:pt>
                <c:pt idx="12">
                  <c:v>1635.88</c:v>
                </c:pt>
                <c:pt idx="13">
                  <c:v>1715.54</c:v>
                </c:pt>
                <c:pt idx="14">
                  <c:v>2047.01</c:v>
                </c:pt>
                <c:pt idx="15">
                  <c:v>2322.19</c:v>
                </c:pt>
                <c:pt idx="16">
                  <c:v>2225.73</c:v>
                </c:pt>
                <c:pt idx="17">
                  <c:v>2035.87</c:v>
                </c:pt>
                <c:pt idx="18">
                  <c:v>1954.74</c:v>
                </c:pt>
                <c:pt idx="19">
                  <c:v>1885.58</c:v>
                </c:pt>
                <c:pt idx="20">
                  <c:v>1828.7</c:v>
                </c:pt>
                <c:pt idx="21">
                  <c:v>1814.51</c:v>
                </c:pt>
                <c:pt idx="22">
                  <c:v>2086.91</c:v>
                </c:pt>
                <c:pt idx="23">
                  <c:v>2504.89</c:v>
                </c:pt>
                <c:pt idx="24">
                  <c:v>2443.0100000000002</c:v>
                </c:pt>
                <c:pt idx="25">
                  <c:v>2308.29</c:v>
                </c:pt>
                <c:pt idx="26">
                  <c:v>2255.34</c:v>
                </c:pt>
                <c:pt idx="27">
                  <c:v>2667.11</c:v>
                </c:pt>
                <c:pt idx="28">
                  <c:v>2787.66</c:v>
                </c:pt>
                <c:pt idx="29">
                  <c:v>2770.8</c:v>
                </c:pt>
                <c:pt idx="30">
                  <c:v>2836.58</c:v>
                </c:pt>
                <c:pt idx="31">
                  <c:v>2702.63</c:v>
                </c:pt>
                <c:pt idx="32">
                  <c:v>2543.11</c:v>
                </c:pt>
                <c:pt idx="33">
                  <c:v>2321.1799999999998</c:v>
                </c:pt>
                <c:pt idx="34">
                  <c:v>2380.84</c:v>
                </c:pt>
                <c:pt idx="35">
                  <c:v>2408.29</c:v>
                </c:pt>
                <c:pt idx="36">
                  <c:v>2305.86</c:v>
                </c:pt>
                <c:pt idx="37">
                  <c:v>2144.1999999999998</c:v>
                </c:pt>
                <c:pt idx="38">
                  <c:v>2125.4299999999998</c:v>
                </c:pt>
                <c:pt idx="39">
                  <c:v>2189.94</c:v>
                </c:pt>
                <c:pt idx="40">
                  <c:v>2063.52</c:v>
                </c:pt>
                <c:pt idx="41">
                  <c:v>1958.83</c:v>
                </c:pt>
                <c:pt idx="42">
                  <c:v>1837.13</c:v>
                </c:pt>
                <c:pt idx="43">
                  <c:v>1731.86</c:v>
                </c:pt>
                <c:pt idx="44">
                  <c:v>1655.74</c:v>
                </c:pt>
                <c:pt idx="45">
                  <c:v>1528.3</c:v>
                </c:pt>
                <c:pt idx="46">
                  <c:v>1451.59</c:v>
                </c:pt>
                <c:pt idx="47">
                  <c:v>1438.42</c:v>
                </c:pt>
                <c:pt idx="48">
                  <c:v>1634.38</c:v>
                </c:pt>
                <c:pt idx="49">
                  <c:v>2224.04</c:v>
                </c:pt>
                <c:pt idx="50">
                  <c:v>2265.86</c:v>
                </c:pt>
                <c:pt idx="51">
                  <c:v>2189.35</c:v>
                </c:pt>
                <c:pt idx="52">
                  <c:v>1954.12</c:v>
                </c:pt>
                <c:pt idx="53">
                  <c:v>1620.81</c:v>
                </c:pt>
                <c:pt idx="54">
                  <c:v>1692.94</c:v>
                </c:pt>
                <c:pt idx="55">
                  <c:v>1901.58</c:v>
                </c:pt>
                <c:pt idx="56">
                  <c:v>2579.29</c:v>
                </c:pt>
                <c:pt idx="57">
                  <c:v>2683.02</c:v>
                </c:pt>
                <c:pt idx="58">
                  <c:v>2644</c:v>
                </c:pt>
                <c:pt idx="59">
                  <c:v>2415.73</c:v>
                </c:pt>
                <c:pt idx="60">
                  <c:v>2174.7399999999998</c:v>
                </c:pt>
                <c:pt idx="61">
                  <c:v>2042.62</c:v>
                </c:pt>
                <c:pt idx="62">
                  <c:v>2299.89</c:v>
                </c:pt>
                <c:pt idx="63">
                  <c:v>2640.14</c:v>
                </c:pt>
                <c:pt idx="64">
                  <c:v>2705.35</c:v>
                </c:pt>
                <c:pt idx="65">
                  <c:v>3191.48</c:v>
                </c:pt>
                <c:pt idx="66">
                  <c:v>4329.29</c:v>
                </c:pt>
                <c:pt idx="67">
                  <c:v>4394.4799999999996</c:v>
                </c:pt>
                <c:pt idx="68">
                  <c:v>4180.3599999999997</c:v>
                </c:pt>
                <c:pt idx="69">
                  <c:v>3807.57</c:v>
                </c:pt>
                <c:pt idx="70">
                  <c:v>3505.72</c:v>
                </c:pt>
                <c:pt idx="71">
                  <c:v>3282.6</c:v>
                </c:pt>
                <c:pt idx="72">
                  <c:v>2855.05</c:v>
                </c:pt>
                <c:pt idx="73">
                  <c:v>2199.9699999999998</c:v>
                </c:pt>
                <c:pt idx="74">
                  <c:v>1755.13</c:v>
                </c:pt>
                <c:pt idx="75">
                  <c:v>1724.4</c:v>
                </c:pt>
                <c:pt idx="76">
                  <c:v>2012.36</c:v>
                </c:pt>
                <c:pt idx="77">
                  <c:v>2326.2399999999998</c:v>
                </c:pt>
                <c:pt idx="78">
                  <c:v>2909.61</c:v>
                </c:pt>
                <c:pt idx="79">
                  <c:v>3082.28</c:v>
                </c:pt>
                <c:pt idx="80">
                  <c:v>2988.7</c:v>
                </c:pt>
                <c:pt idx="81">
                  <c:v>3112.3</c:v>
                </c:pt>
                <c:pt idx="82">
                  <c:v>3168.05</c:v>
                </c:pt>
                <c:pt idx="83">
                  <c:v>3254.25</c:v>
                </c:pt>
                <c:pt idx="84">
                  <c:v>3610.56</c:v>
                </c:pt>
                <c:pt idx="85">
                  <c:v>3742.79</c:v>
                </c:pt>
                <c:pt idx="86">
                  <c:v>4054.3</c:v>
                </c:pt>
                <c:pt idx="87">
                  <c:v>4332.3900000000003</c:v>
                </c:pt>
                <c:pt idx="88">
                  <c:v>4609.34</c:v>
                </c:pt>
                <c:pt idx="89">
                  <c:v>4611.5</c:v>
                </c:pt>
                <c:pt idx="90">
                  <c:v>4400.95</c:v>
                </c:pt>
                <c:pt idx="91">
                  <c:v>4128.05</c:v>
                </c:pt>
                <c:pt idx="92">
                  <c:v>4117.18</c:v>
                </c:pt>
                <c:pt idx="93">
                  <c:v>4579.4399999999996</c:v>
                </c:pt>
                <c:pt idx="94">
                  <c:v>5292.2</c:v>
                </c:pt>
                <c:pt idx="95">
                  <c:v>5693.61</c:v>
                </c:pt>
                <c:pt idx="96">
                  <c:v>6262.63</c:v>
                </c:pt>
                <c:pt idx="97">
                  <c:v>7708.93</c:v>
                </c:pt>
                <c:pt idx="98">
                  <c:v>8553.91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6"/>
        <c:axId val="74976"/>
      </c:scatterChart>
      <c:valAx>
        <c:axId val="73888"/>
        <c:scaling>
          <c:orientation val="minMax"/>
          <c:min val="4463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4432"/>
        <c:crosses val="autoZero"/>
        <c:crossBetween val="midCat"/>
      </c:valAx>
      <c:valAx>
        <c:axId val="7443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888"/>
        <c:crosses val="autoZero"/>
        <c:crossBetween val="midCat"/>
      </c:valAx>
      <c:valAx>
        <c:axId val="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816"/>
        <c:crosses val="max"/>
        <c:crossBetween val="midCat"/>
      </c:valAx>
      <c:valAx>
        <c:axId val="66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 (194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CleElumSpringChinook!$AE$3</c:f>
              <c:strCache>
                <c:ptCount val="1"/>
                <c:pt idx="0">
                  <c:v>CFJ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CleElumSpringChinook!$AF$3:$AF$101</c:f>
              <c:numCache>
                <c:formatCode>m/d/yyyy</c:formatCode>
                <c:ptCount val="99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44639</c:v>
                </c:pt>
                <c:pt idx="5">
                  <c:v>44640</c:v>
                </c:pt>
                <c:pt idx="6">
                  <c:v>44641</c:v>
                </c:pt>
                <c:pt idx="7">
                  <c:v>44642</c:v>
                </c:pt>
                <c:pt idx="8">
                  <c:v>44643</c:v>
                </c:pt>
                <c:pt idx="9">
                  <c:v>44644</c:v>
                </c:pt>
                <c:pt idx="10">
                  <c:v>44645</c:v>
                </c:pt>
                <c:pt idx="11">
                  <c:v>44646</c:v>
                </c:pt>
                <c:pt idx="12">
                  <c:v>44647</c:v>
                </c:pt>
                <c:pt idx="13">
                  <c:v>44648</c:v>
                </c:pt>
                <c:pt idx="14">
                  <c:v>44649</c:v>
                </c:pt>
                <c:pt idx="15">
                  <c:v>44650</c:v>
                </c:pt>
                <c:pt idx="16">
                  <c:v>44651</c:v>
                </c:pt>
                <c:pt idx="17">
                  <c:v>44652</c:v>
                </c:pt>
                <c:pt idx="18">
                  <c:v>44654</c:v>
                </c:pt>
                <c:pt idx="19">
                  <c:v>44655</c:v>
                </c:pt>
                <c:pt idx="20">
                  <c:v>44656</c:v>
                </c:pt>
                <c:pt idx="21">
                  <c:v>44657</c:v>
                </c:pt>
                <c:pt idx="22">
                  <c:v>44658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44666</c:v>
                </c:pt>
                <c:pt idx="28">
                  <c:v>44667</c:v>
                </c:pt>
                <c:pt idx="29">
                  <c:v>44668</c:v>
                </c:pt>
                <c:pt idx="30">
                  <c:v>44669</c:v>
                </c:pt>
                <c:pt idx="31">
                  <c:v>44670</c:v>
                </c:pt>
                <c:pt idx="32">
                  <c:v>44671</c:v>
                </c:pt>
                <c:pt idx="33">
                  <c:v>44672</c:v>
                </c:pt>
                <c:pt idx="34">
                  <c:v>44674</c:v>
                </c:pt>
                <c:pt idx="35">
                  <c:v>44675</c:v>
                </c:pt>
                <c:pt idx="36">
                  <c:v>44677</c:v>
                </c:pt>
                <c:pt idx="37">
                  <c:v>44678</c:v>
                </c:pt>
                <c:pt idx="38">
                  <c:v>44679</c:v>
                </c:pt>
                <c:pt idx="39">
                  <c:v>44680</c:v>
                </c:pt>
                <c:pt idx="40">
                  <c:v>44681</c:v>
                </c:pt>
                <c:pt idx="41">
                  <c:v>44682</c:v>
                </c:pt>
                <c:pt idx="42">
                  <c:v>44683</c:v>
                </c:pt>
                <c:pt idx="43">
                  <c:v>44684</c:v>
                </c:pt>
                <c:pt idx="44">
                  <c:v>44685</c:v>
                </c:pt>
                <c:pt idx="45">
                  <c:v>44686</c:v>
                </c:pt>
                <c:pt idx="46">
                  <c:v>44687</c:v>
                </c:pt>
                <c:pt idx="47">
                  <c:v>44688</c:v>
                </c:pt>
                <c:pt idx="48">
                  <c:v>44689</c:v>
                </c:pt>
                <c:pt idx="49">
                  <c:v>44692</c:v>
                </c:pt>
                <c:pt idx="50">
                  <c:v>44693</c:v>
                </c:pt>
              </c:numCache>
            </c:numRef>
          </c:xVal>
          <c:yVal>
            <c:numRef>
              <c:f>CleElumSpringChinook!$AH$3:$AH$101</c:f>
              <c:numCache>
                <c:formatCode>0</c:formatCode>
                <c:ptCount val="99"/>
                <c:pt idx="0">
                  <c:v>23.36</c:v>
                </c:pt>
                <c:pt idx="1">
                  <c:v>23.87</c:v>
                </c:pt>
                <c:pt idx="2">
                  <c:v>27.35</c:v>
                </c:pt>
                <c:pt idx="3">
                  <c:v>26.3</c:v>
                </c:pt>
                <c:pt idx="4">
                  <c:v>23.33</c:v>
                </c:pt>
                <c:pt idx="5">
                  <c:v>5.32</c:v>
                </c:pt>
                <c:pt idx="6">
                  <c:v>23.91</c:v>
                </c:pt>
                <c:pt idx="7">
                  <c:v>22.95</c:v>
                </c:pt>
                <c:pt idx="8">
                  <c:v>20.94</c:v>
                </c:pt>
                <c:pt idx="9">
                  <c:v>18.149999999999999</c:v>
                </c:pt>
                <c:pt idx="10">
                  <c:v>19.760000000000002</c:v>
                </c:pt>
                <c:pt idx="11">
                  <c:v>14.77</c:v>
                </c:pt>
                <c:pt idx="12">
                  <c:v>24.83</c:v>
                </c:pt>
                <c:pt idx="13">
                  <c:v>18.690000000000001</c:v>
                </c:pt>
                <c:pt idx="14">
                  <c:v>17.420000000000002</c:v>
                </c:pt>
                <c:pt idx="15">
                  <c:v>15.07</c:v>
                </c:pt>
                <c:pt idx="16">
                  <c:v>13.62</c:v>
                </c:pt>
                <c:pt idx="17">
                  <c:v>5.84</c:v>
                </c:pt>
                <c:pt idx="18">
                  <c:v>12.97</c:v>
                </c:pt>
                <c:pt idx="19">
                  <c:v>16.07</c:v>
                </c:pt>
                <c:pt idx="20">
                  <c:v>9.2100000000000009</c:v>
                </c:pt>
                <c:pt idx="21">
                  <c:v>13.47</c:v>
                </c:pt>
                <c:pt idx="22">
                  <c:v>6.97</c:v>
                </c:pt>
                <c:pt idx="23">
                  <c:v>23.55</c:v>
                </c:pt>
                <c:pt idx="24">
                  <c:v>10.1</c:v>
                </c:pt>
                <c:pt idx="25">
                  <c:v>9.58</c:v>
                </c:pt>
                <c:pt idx="26">
                  <c:v>10.94</c:v>
                </c:pt>
                <c:pt idx="27">
                  <c:v>8.48</c:v>
                </c:pt>
                <c:pt idx="28">
                  <c:v>8.84</c:v>
                </c:pt>
                <c:pt idx="29">
                  <c:v>8.7799999999999994</c:v>
                </c:pt>
                <c:pt idx="30">
                  <c:v>12.8</c:v>
                </c:pt>
                <c:pt idx="31">
                  <c:v>10.38</c:v>
                </c:pt>
                <c:pt idx="32">
                  <c:v>4.63</c:v>
                </c:pt>
                <c:pt idx="33">
                  <c:v>5.33</c:v>
                </c:pt>
                <c:pt idx="34">
                  <c:v>7.95</c:v>
                </c:pt>
                <c:pt idx="35">
                  <c:v>7.48</c:v>
                </c:pt>
                <c:pt idx="36">
                  <c:v>6.79</c:v>
                </c:pt>
                <c:pt idx="37">
                  <c:v>8.56</c:v>
                </c:pt>
                <c:pt idx="38">
                  <c:v>7.88</c:v>
                </c:pt>
                <c:pt idx="39">
                  <c:v>7.74</c:v>
                </c:pt>
                <c:pt idx="40">
                  <c:v>9.6</c:v>
                </c:pt>
                <c:pt idx="41">
                  <c:v>5.63</c:v>
                </c:pt>
                <c:pt idx="42">
                  <c:v>8.8699999999999992</c:v>
                </c:pt>
                <c:pt idx="43">
                  <c:v>4.34</c:v>
                </c:pt>
                <c:pt idx="44">
                  <c:v>11.74</c:v>
                </c:pt>
                <c:pt idx="45">
                  <c:v>10.14</c:v>
                </c:pt>
                <c:pt idx="46">
                  <c:v>10.39</c:v>
                </c:pt>
                <c:pt idx="47">
                  <c:v>8.59</c:v>
                </c:pt>
                <c:pt idx="48">
                  <c:v>3.73</c:v>
                </c:pt>
                <c:pt idx="49">
                  <c:v>7.04</c:v>
                </c:pt>
                <c:pt idx="50">
                  <c:v>6.52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8"/>
        <c:axId val="722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CleElumSpringChinook!$BQ$2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CleElumSpringChinook!$BP$3:$BP$101</c:f>
              <c:numCache>
                <c:formatCode>m/d/yyyy</c:formatCode>
                <c:ptCount val="99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  <c:pt idx="31">
                  <c:v>44652</c:v>
                </c:pt>
                <c:pt idx="32">
                  <c:v>44653</c:v>
                </c:pt>
                <c:pt idx="33">
                  <c:v>44654</c:v>
                </c:pt>
                <c:pt idx="34">
                  <c:v>44655</c:v>
                </c:pt>
                <c:pt idx="35">
                  <c:v>44656</c:v>
                </c:pt>
                <c:pt idx="36">
                  <c:v>44657</c:v>
                </c:pt>
                <c:pt idx="37">
                  <c:v>44658</c:v>
                </c:pt>
                <c:pt idx="38">
                  <c:v>44659</c:v>
                </c:pt>
                <c:pt idx="39">
                  <c:v>44660</c:v>
                </c:pt>
                <c:pt idx="40">
                  <c:v>44661</c:v>
                </c:pt>
                <c:pt idx="41">
                  <c:v>44662</c:v>
                </c:pt>
                <c:pt idx="42">
                  <c:v>44663</c:v>
                </c:pt>
                <c:pt idx="43">
                  <c:v>44664</c:v>
                </c:pt>
                <c:pt idx="44">
                  <c:v>44665</c:v>
                </c:pt>
                <c:pt idx="45">
                  <c:v>44666</c:v>
                </c:pt>
                <c:pt idx="46">
                  <c:v>44667</c:v>
                </c:pt>
                <c:pt idx="47">
                  <c:v>44668</c:v>
                </c:pt>
                <c:pt idx="48">
                  <c:v>44669</c:v>
                </c:pt>
                <c:pt idx="49">
                  <c:v>44670</c:v>
                </c:pt>
                <c:pt idx="50">
                  <c:v>44671</c:v>
                </c:pt>
                <c:pt idx="51">
                  <c:v>44672</c:v>
                </c:pt>
                <c:pt idx="52">
                  <c:v>44673</c:v>
                </c:pt>
                <c:pt idx="53">
                  <c:v>44674</c:v>
                </c:pt>
                <c:pt idx="54">
                  <c:v>44675</c:v>
                </c:pt>
                <c:pt idx="55">
                  <c:v>44676</c:v>
                </c:pt>
                <c:pt idx="56">
                  <c:v>44677</c:v>
                </c:pt>
                <c:pt idx="57">
                  <c:v>44678</c:v>
                </c:pt>
                <c:pt idx="58">
                  <c:v>44679</c:v>
                </c:pt>
                <c:pt idx="59">
                  <c:v>44680</c:v>
                </c:pt>
                <c:pt idx="60">
                  <c:v>44681</c:v>
                </c:pt>
                <c:pt idx="61">
                  <c:v>44682</c:v>
                </c:pt>
                <c:pt idx="62">
                  <c:v>44683</c:v>
                </c:pt>
                <c:pt idx="63">
                  <c:v>44684</c:v>
                </c:pt>
                <c:pt idx="64">
                  <c:v>44685</c:v>
                </c:pt>
                <c:pt idx="65">
                  <c:v>44686</c:v>
                </c:pt>
                <c:pt idx="66">
                  <c:v>44687</c:v>
                </c:pt>
                <c:pt idx="67">
                  <c:v>44688</c:v>
                </c:pt>
                <c:pt idx="68">
                  <c:v>44689</c:v>
                </c:pt>
                <c:pt idx="69">
                  <c:v>44690</c:v>
                </c:pt>
                <c:pt idx="70">
                  <c:v>44691</c:v>
                </c:pt>
                <c:pt idx="71">
                  <c:v>44692</c:v>
                </c:pt>
                <c:pt idx="72">
                  <c:v>44693</c:v>
                </c:pt>
                <c:pt idx="73">
                  <c:v>44694</c:v>
                </c:pt>
                <c:pt idx="74">
                  <c:v>44695</c:v>
                </c:pt>
                <c:pt idx="75">
                  <c:v>44696</c:v>
                </c:pt>
                <c:pt idx="76">
                  <c:v>44697</c:v>
                </c:pt>
                <c:pt idx="77">
                  <c:v>44698</c:v>
                </c:pt>
                <c:pt idx="78">
                  <c:v>44699</c:v>
                </c:pt>
                <c:pt idx="79">
                  <c:v>44700</c:v>
                </c:pt>
                <c:pt idx="80">
                  <c:v>44701</c:v>
                </c:pt>
                <c:pt idx="81">
                  <c:v>44702</c:v>
                </c:pt>
                <c:pt idx="82">
                  <c:v>44703</c:v>
                </c:pt>
                <c:pt idx="83">
                  <c:v>44704</c:v>
                </c:pt>
                <c:pt idx="84">
                  <c:v>44705</c:v>
                </c:pt>
                <c:pt idx="85">
                  <c:v>44706</c:v>
                </c:pt>
                <c:pt idx="86">
                  <c:v>44707</c:v>
                </c:pt>
                <c:pt idx="87">
                  <c:v>44708</c:v>
                </c:pt>
                <c:pt idx="88">
                  <c:v>44709</c:v>
                </c:pt>
                <c:pt idx="89">
                  <c:v>44710</c:v>
                </c:pt>
                <c:pt idx="90">
                  <c:v>44711</c:v>
                </c:pt>
                <c:pt idx="91">
                  <c:v>44712</c:v>
                </c:pt>
                <c:pt idx="92">
                  <c:v>44713</c:v>
                </c:pt>
                <c:pt idx="93">
                  <c:v>44714</c:v>
                </c:pt>
                <c:pt idx="94">
                  <c:v>44715</c:v>
                </c:pt>
                <c:pt idx="95">
                  <c:v>44716</c:v>
                </c:pt>
                <c:pt idx="96">
                  <c:v>44717</c:v>
                </c:pt>
                <c:pt idx="97">
                  <c:v>44718</c:v>
                </c:pt>
                <c:pt idx="98">
                  <c:v>44719</c:v>
                </c:pt>
              </c:numCache>
            </c:numRef>
          </c:xVal>
          <c:yVal>
            <c:numRef>
              <c:f>CleElumSpringChinook!$BQ$3:$BQ$101</c:f>
              <c:numCache>
                <c:formatCode>General</c:formatCode>
                <c:ptCount val="99"/>
                <c:pt idx="0">
                  <c:v>8188.69</c:v>
                </c:pt>
                <c:pt idx="1">
                  <c:v>10037.5</c:v>
                </c:pt>
                <c:pt idx="2">
                  <c:v>8923.5</c:v>
                </c:pt>
                <c:pt idx="3">
                  <c:v>7888.88</c:v>
                </c:pt>
                <c:pt idx="4">
                  <c:v>7033.09</c:v>
                </c:pt>
                <c:pt idx="5">
                  <c:v>6267.74</c:v>
                </c:pt>
                <c:pt idx="6">
                  <c:v>5711</c:v>
                </c:pt>
                <c:pt idx="7">
                  <c:v>5407.1</c:v>
                </c:pt>
                <c:pt idx="8">
                  <c:v>5205.1000000000004</c:v>
                </c:pt>
                <c:pt idx="9">
                  <c:v>4824.1499999999996</c:v>
                </c:pt>
                <c:pt idx="10">
                  <c:v>4638.3999999999996</c:v>
                </c:pt>
                <c:pt idx="11">
                  <c:v>4473.63</c:v>
                </c:pt>
                <c:pt idx="12">
                  <c:v>4343.6899999999996</c:v>
                </c:pt>
                <c:pt idx="13">
                  <c:v>3929.39</c:v>
                </c:pt>
                <c:pt idx="14">
                  <c:v>3727.34</c:v>
                </c:pt>
                <c:pt idx="15">
                  <c:v>3723.33</c:v>
                </c:pt>
                <c:pt idx="16">
                  <c:v>3655.98</c:v>
                </c:pt>
                <c:pt idx="17">
                  <c:v>3394.58</c:v>
                </c:pt>
                <c:pt idx="18">
                  <c:v>3174.1</c:v>
                </c:pt>
                <c:pt idx="19">
                  <c:v>3050.13</c:v>
                </c:pt>
                <c:pt idx="20">
                  <c:v>2937.33</c:v>
                </c:pt>
                <c:pt idx="21">
                  <c:v>3093.94</c:v>
                </c:pt>
                <c:pt idx="22">
                  <c:v>3000.8</c:v>
                </c:pt>
                <c:pt idx="23">
                  <c:v>3724.02</c:v>
                </c:pt>
                <c:pt idx="24">
                  <c:v>4138.47</c:v>
                </c:pt>
                <c:pt idx="25">
                  <c:v>3962.53</c:v>
                </c:pt>
                <c:pt idx="26">
                  <c:v>3879.28</c:v>
                </c:pt>
                <c:pt idx="27">
                  <c:v>4015.4</c:v>
                </c:pt>
                <c:pt idx="28">
                  <c:v>4675.13</c:v>
                </c:pt>
                <c:pt idx="29">
                  <c:v>4923.4399999999996</c:v>
                </c:pt>
                <c:pt idx="30">
                  <c:v>5027.08</c:v>
                </c:pt>
                <c:pt idx="31">
                  <c:v>4824.51</c:v>
                </c:pt>
                <c:pt idx="32">
                  <c:v>4601.8500000000004</c:v>
                </c:pt>
                <c:pt idx="33">
                  <c:v>4234.4799999999996</c:v>
                </c:pt>
                <c:pt idx="34">
                  <c:v>4058.36</c:v>
                </c:pt>
                <c:pt idx="35">
                  <c:v>4330.6099999999997</c:v>
                </c:pt>
                <c:pt idx="36">
                  <c:v>3879.15</c:v>
                </c:pt>
                <c:pt idx="37">
                  <c:v>3441.96</c:v>
                </c:pt>
                <c:pt idx="38">
                  <c:v>3061.81</c:v>
                </c:pt>
                <c:pt idx="39">
                  <c:v>2938.22</c:v>
                </c:pt>
                <c:pt idx="40">
                  <c:v>2847.35</c:v>
                </c:pt>
                <c:pt idx="41">
                  <c:v>2668.95</c:v>
                </c:pt>
                <c:pt idx="42">
                  <c:v>2574.04</c:v>
                </c:pt>
                <c:pt idx="43">
                  <c:v>2465.4899999999998</c:v>
                </c:pt>
                <c:pt idx="44">
                  <c:v>2267.29</c:v>
                </c:pt>
                <c:pt idx="45">
                  <c:v>1944.66</c:v>
                </c:pt>
                <c:pt idx="46">
                  <c:v>1745.87</c:v>
                </c:pt>
                <c:pt idx="47">
                  <c:v>1594.05</c:v>
                </c:pt>
                <c:pt idx="48">
                  <c:v>1674.13</c:v>
                </c:pt>
                <c:pt idx="49">
                  <c:v>2737.86</c:v>
                </c:pt>
                <c:pt idx="50">
                  <c:v>3655.7</c:v>
                </c:pt>
                <c:pt idx="51">
                  <c:v>3779.14</c:v>
                </c:pt>
                <c:pt idx="52">
                  <c:v>3660.08</c:v>
                </c:pt>
                <c:pt idx="53">
                  <c:v>2587.9299999999998</c:v>
                </c:pt>
                <c:pt idx="54">
                  <c:v>2213.96</c:v>
                </c:pt>
                <c:pt idx="55">
                  <c:v>2475.36</c:v>
                </c:pt>
                <c:pt idx="56">
                  <c:v>3152.89</c:v>
                </c:pt>
                <c:pt idx="57">
                  <c:v>4414.84</c:v>
                </c:pt>
                <c:pt idx="58">
                  <c:v>4155.72</c:v>
                </c:pt>
                <c:pt idx="59">
                  <c:v>3828.48</c:v>
                </c:pt>
                <c:pt idx="60">
                  <c:v>3414.51</c:v>
                </c:pt>
                <c:pt idx="61">
                  <c:v>3359.56</c:v>
                </c:pt>
                <c:pt idx="62">
                  <c:v>2851.33</c:v>
                </c:pt>
                <c:pt idx="63">
                  <c:v>4204.29</c:v>
                </c:pt>
                <c:pt idx="64">
                  <c:v>4551.96</c:v>
                </c:pt>
                <c:pt idx="65">
                  <c:v>5145.63</c:v>
                </c:pt>
                <c:pt idx="66">
                  <c:v>7512.63</c:v>
                </c:pt>
                <c:pt idx="67">
                  <c:v>8835.4500000000007</c:v>
                </c:pt>
                <c:pt idx="68">
                  <c:v>8516</c:v>
                </c:pt>
                <c:pt idx="69">
                  <c:v>7740.68</c:v>
                </c:pt>
                <c:pt idx="70">
                  <c:v>6831.84</c:v>
                </c:pt>
                <c:pt idx="71">
                  <c:v>5966.25</c:v>
                </c:pt>
                <c:pt idx="72">
                  <c:v>5217.7299999999996</c:v>
                </c:pt>
                <c:pt idx="73">
                  <c:v>3815.06</c:v>
                </c:pt>
                <c:pt idx="74">
                  <c:v>2746.32</c:v>
                </c:pt>
                <c:pt idx="75">
                  <c:v>2602.89</c:v>
                </c:pt>
                <c:pt idx="76">
                  <c:v>3156.9</c:v>
                </c:pt>
                <c:pt idx="77">
                  <c:v>3787.92</c:v>
                </c:pt>
                <c:pt idx="78">
                  <c:v>4365.0200000000004</c:v>
                </c:pt>
                <c:pt idx="79">
                  <c:v>5748.74</c:v>
                </c:pt>
                <c:pt idx="80">
                  <c:v>5588.37</c:v>
                </c:pt>
                <c:pt idx="81">
                  <c:v>5147.67</c:v>
                </c:pt>
                <c:pt idx="82">
                  <c:v>5098.3999999999996</c:v>
                </c:pt>
                <c:pt idx="83">
                  <c:v>4797.72</c:v>
                </c:pt>
                <c:pt idx="84">
                  <c:v>4955.1899999999996</c:v>
                </c:pt>
                <c:pt idx="85">
                  <c:v>5377.23</c:v>
                </c:pt>
                <c:pt idx="86">
                  <c:v>5845.78</c:v>
                </c:pt>
                <c:pt idx="87">
                  <c:v>6604.2</c:v>
                </c:pt>
                <c:pt idx="88">
                  <c:v>7549.33</c:v>
                </c:pt>
                <c:pt idx="89">
                  <c:v>7592.16</c:v>
                </c:pt>
                <c:pt idx="90">
                  <c:v>7144.52</c:v>
                </c:pt>
                <c:pt idx="91">
                  <c:v>6369.41</c:v>
                </c:pt>
                <c:pt idx="92">
                  <c:v>6108.12</c:v>
                </c:pt>
                <c:pt idx="93">
                  <c:v>6861.43</c:v>
                </c:pt>
                <c:pt idx="94">
                  <c:v>8395.3799999999992</c:v>
                </c:pt>
                <c:pt idx="95">
                  <c:v>9742.64</c:v>
                </c:pt>
                <c:pt idx="96">
                  <c:v>10361.870000000001</c:v>
                </c:pt>
                <c:pt idx="97">
                  <c:v>12167.11</c:v>
                </c:pt>
                <c:pt idx="98">
                  <c:v>12874.91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"/>
        <c:axId val="65728"/>
      </c:scatterChart>
      <c:valAx>
        <c:axId val="76608"/>
        <c:scaling>
          <c:orientation val="minMax"/>
          <c:min val="4463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2256"/>
        <c:crosses val="autoZero"/>
        <c:crossBetween val="midCat"/>
      </c:valAx>
      <c:valAx>
        <c:axId val="722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6608"/>
        <c:crosses val="autoZero"/>
        <c:crossBetween val="midCat"/>
      </c:valAx>
      <c:valAx>
        <c:axId val="65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4"/>
        <c:crosses val="max"/>
        <c:crossBetween val="midCat"/>
      </c:valAx>
      <c:valAx>
        <c:axId val="73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Mean</a:t>
            </a:r>
            <a:r>
              <a:rPr lang="en-US" sz="1100" baseline="0"/>
              <a:t> </a:t>
            </a:r>
            <a:r>
              <a:rPr lang="en-US" sz="1100"/>
              <a:t>Travel Time of Clark Flat Releases from</a:t>
            </a:r>
            <a:r>
              <a:rPr lang="en-US" sz="1100" baseline="0"/>
              <a:t> Roza to Prosser (130 rkm)</a:t>
            </a:r>
            <a:endParaRPr lang="en-US" sz="11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CleElumSpringChinook!$BS$3</c:f>
              <c:strCache>
                <c:ptCount val="1"/>
                <c:pt idx="0">
                  <c:v>CFJ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CleElumSpringChinook!$BT$3:$BT$101</c:f>
              <c:numCache>
                <c:formatCode>m/d/yyyy</c:formatCode>
                <c:ptCount val="99"/>
                <c:pt idx="0">
                  <c:v>44636</c:v>
                </c:pt>
                <c:pt idx="1">
                  <c:v>44637</c:v>
                </c:pt>
                <c:pt idx="2">
                  <c:v>44638</c:v>
                </c:pt>
                <c:pt idx="3">
                  <c:v>44639</c:v>
                </c:pt>
                <c:pt idx="4">
                  <c:v>44640</c:v>
                </c:pt>
                <c:pt idx="5">
                  <c:v>44642</c:v>
                </c:pt>
                <c:pt idx="6">
                  <c:v>44644</c:v>
                </c:pt>
                <c:pt idx="7">
                  <c:v>44647</c:v>
                </c:pt>
                <c:pt idx="8">
                  <c:v>44649</c:v>
                </c:pt>
                <c:pt idx="9">
                  <c:v>44651</c:v>
                </c:pt>
                <c:pt idx="10">
                  <c:v>44652</c:v>
                </c:pt>
                <c:pt idx="11">
                  <c:v>44655</c:v>
                </c:pt>
                <c:pt idx="12">
                  <c:v>44664</c:v>
                </c:pt>
                <c:pt idx="13">
                  <c:v>44668</c:v>
                </c:pt>
                <c:pt idx="14">
                  <c:v>44676</c:v>
                </c:pt>
                <c:pt idx="15">
                  <c:v>44677</c:v>
                </c:pt>
                <c:pt idx="16">
                  <c:v>44678</c:v>
                </c:pt>
                <c:pt idx="17">
                  <c:v>44679</c:v>
                </c:pt>
                <c:pt idx="18">
                  <c:v>44682</c:v>
                </c:pt>
                <c:pt idx="19">
                  <c:v>44693</c:v>
                </c:pt>
                <c:pt idx="20">
                  <c:v>44694</c:v>
                </c:pt>
                <c:pt idx="21">
                  <c:v>44695</c:v>
                </c:pt>
                <c:pt idx="22">
                  <c:v>44696</c:v>
                </c:pt>
                <c:pt idx="23">
                  <c:v>44697</c:v>
                </c:pt>
                <c:pt idx="24">
                  <c:v>44705</c:v>
                </c:pt>
              </c:numCache>
            </c:numRef>
          </c:xVal>
          <c:yVal>
            <c:numRef>
              <c:f>CleElumSpringChinook!$BV$3:$BV$101</c:f>
              <c:numCache>
                <c:formatCode>General</c:formatCode>
                <c:ptCount val="99"/>
                <c:pt idx="0">
                  <c:v>14.02</c:v>
                </c:pt>
                <c:pt idx="1">
                  <c:v>22.47</c:v>
                </c:pt>
                <c:pt idx="2">
                  <c:v>24.81</c:v>
                </c:pt>
                <c:pt idx="3">
                  <c:v>29.37</c:v>
                </c:pt>
                <c:pt idx="4">
                  <c:v>37.94</c:v>
                </c:pt>
                <c:pt idx="5">
                  <c:v>15.58</c:v>
                </c:pt>
                <c:pt idx="6">
                  <c:v>12.92</c:v>
                </c:pt>
                <c:pt idx="7">
                  <c:v>12.44</c:v>
                </c:pt>
                <c:pt idx="8">
                  <c:v>25.73</c:v>
                </c:pt>
                <c:pt idx="9">
                  <c:v>18.41</c:v>
                </c:pt>
                <c:pt idx="10">
                  <c:v>16.59</c:v>
                </c:pt>
                <c:pt idx="11">
                  <c:v>12.99</c:v>
                </c:pt>
                <c:pt idx="12">
                  <c:v>8.83</c:v>
                </c:pt>
                <c:pt idx="13">
                  <c:v>9.44</c:v>
                </c:pt>
                <c:pt idx="14">
                  <c:v>9.02</c:v>
                </c:pt>
                <c:pt idx="15">
                  <c:v>4.9800000000000004</c:v>
                </c:pt>
                <c:pt idx="16">
                  <c:v>3.25</c:v>
                </c:pt>
                <c:pt idx="17">
                  <c:v>13.59</c:v>
                </c:pt>
                <c:pt idx="18">
                  <c:v>8.24</c:v>
                </c:pt>
                <c:pt idx="19">
                  <c:v>4.47</c:v>
                </c:pt>
                <c:pt idx="20">
                  <c:v>3.69</c:v>
                </c:pt>
                <c:pt idx="21">
                  <c:v>2.86</c:v>
                </c:pt>
                <c:pt idx="22">
                  <c:v>5.91</c:v>
                </c:pt>
                <c:pt idx="23">
                  <c:v>3.49</c:v>
                </c:pt>
                <c:pt idx="24">
                  <c:v>3.85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8"/>
        <c:axId val="75520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CleElumSpringChinook!$BQ$2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CleElumSpringChinook!$BP$3:$BP$101</c:f>
              <c:numCache>
                <c:formatCode>m/d/yyyy</c:formatCode>
                <c:ptCount val="99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  <c:pt idx="31">
                  <c:v>44652</c:v>
                </c:pt>
                <c:pt idx="32">
                  <c:v>44653</c:v>
                </c:pt>
                <c:pt idx="33">
                  <c:v>44654</c:v>
                </c:pt>
                <c:pt idx="34">
                  <c:v>44655</c:v>
                </c:pt>
                <c:pt idx="35">
                  <c:v>44656</c:v>
                </c:pt>
                <c:pt idx="36">
                  <c:v>44657</c:v>
                </c:pt>
                <c:pt idx="37">
                  <c:v>44658</c:v>
                </c:pt>
                <c:pt idx="38">
                  <c:v>44659</c:v>
                </c:pt>
                <c:pt idx="39">
                  <c:v>44660</c:v>
                </c:pt>
                <c:pt idx="40">
                  <c:v>44661</c:v>
                </c:pt>
                <c:pt idx="41">
                  <c:v>44662</c:v>
                </c:pt>
                <c:pt idx="42">
                  <c:v>44663</c:v>
                </c:pt>
                <c:pt idx="43">
                  <c:v>44664</c:v>
                </c:pt>
                <c:pt idx="44">
                  <c:v>44665</c:v>
                </c:pt>
                <c:pt idx="45">
                  <c:v>44666</c:v>
                </c:pt>
                <c:pt idx="46">
                  <c:v>44667</c:v>
                </c:pt>
                <c:pt idx="47">
                  <c:v>44668</c:v>
                </c:pt>
                <c:pt idx="48">
                  <c:v>44669</c:v>
                </c:pt>
                <c:pt idx="49">
                  <c:v>44670</c:v>
                </c:pt>
                <c:pt idx="50">
                  <c:v>44671</c:v>
                </c:pt>
                <c:pt idx="51">
                  <c:v>44672</c:v>
                </c:pt>
                <c:pt idx="52">
                  <c:v>44673</c:v>
                </c:pt>
                <c:pt idx="53">
                  <c:v>44674</c:v>
                </c:pt>
                <c:pt idx="54">
                  <c:v>44675</c:v>
                </c:pt>
                <c:pt idx="55">
                  <c:v>44676</c:v>
                </c:pt>
                <c:pt idx="56">
                  <c:v>44677</c:v>
                </c:pt>
                <c:pt idx="57">
                  <c:v>44678</c:v>
                </c:pt>
                <c:pt idx="58">
                  <c:v>44679</c:v>
                </c:pt>
                <c:pt idx="59">
                  <c:v>44680</c:v>
                </c:pt>
                <c:pt idx="60">
                  <c:v>44681</c:v>
                </c:pt>
                <c:pt idx="61">
                  <c:v>44682</c:v>
                </c:pt>
                <c:pt idx="62">
                  <c:v>44683</c:v>
                </c:pt>
                <c:pt idx="63">
                  <c:v>44684</c:v>
                </c:pt>
                <c:pt idx="64">
                  <c:v>44685</c:v>
                </c:pt>
                <c:pt idx="65">
                  <c:v>44686</c:v>
                </c:pt>
                <c:pt idx="66">
                  <c:v>44687</c:v>
                </c:pt>
                <c:pt idx="67">
                  <c:v>44688</c:v>
                </c:pt>
                <c:pt idx="68">
                  <c:v>44689</c:v>
                </c:pt>
                <c:pt idx="69">
                  <c:v>44690</c:v>
                </c:pt>
                <c:pt idx="70">
                  <c:v>44691</c:v>
                </c:pt>
                <c:pt idx="71">
                  <c:v>44692</c:v>
                </c:pt>
                <c:pt idx="72">
                  <c:v>44693</c:v>
                </c:pt>
                <c:pt idx="73">
                  <c:v>44694</c:v>
                </c:pt>
                <c:pt idx="74">
                  <c:v>44695</c:v>
                </c:pt>
                <c:pt idx="75">
                  <c:v>44696</c:v>
                </c:pt>
                <c:pt idx="76">
                  <c:v>44697</c:v>
                </c:pt>
                <c:pt idx="77">
                  <c:v>44698</c:v>
                </c:pt>
                <c:pt idx="78">
                  <c:v>44699</c:v>
                </c:pt>
                <c:pt idx="79">
                  <c:v>44700</c:v>
                </c:pt>
                <c:pt idx="80">
                  <c:v>44701</c:v>
                </c:pt>
                <c:pt idx="81">
                  <c:v>44702</c:v>
                </c:pt>
                <c:pt idx="82">
                  <c:v>44703</c:v>
                </c:pt>
                <c:pt idx="83">
                  <c:v>44704</c:v>
                </c:pt>
                <c:pt idx="84">
                  <c:v>44705</c:v>
                </c:pt>
                <c:pt idx="85">
                  <c:v>44706</c:v>
                </c:pt>
                <c:pt idx="86">
                  <c:v>44707</c:v>
                </c:pt>
                <c:pt idx="87">
                  <c:v>44708</c:v>
                </c:pt>
                <c:pt idx="88">
                  <c:v>44709</c:v>
                </c:pt>
                <c:pt idx="89">
                  <c:v>44710</c:v>
                </c:pt>
                <c:pt idx="90">
                  <c:v>44711</c:v>
                </c:pt>
                <c:pt idx="91">
                  <c:v>44712</c:v>
                </c:pt>
                <c:pt idx="92">
                  <c:v>44713</c:v>
                </c:pt>
                <c:pt idx="93">
                  <c:v>44714</c:v>
                </c:pt>
                <c:pt idx="94">
                  <c:v>44715</c:v>
                </c:pt>
                <c:pt idx="95">
                  <c:v>44716</c:v>
                </c:pt>
                <c:pt idx="96">
                  <c:v>44717</c:v>
                </c:pt>
                <c:pt idx="97">
                  <c:v>44718</c:v>
                </c:pt>
                <c:pt idx="98">
                  <c:v>44719</c:v>
                </c:pt>
              </c:numCache>
            </c:numRef>
          </c:xVal>
          <c:yVal>
            <c:numRef>
              <c:f>CleElumSpringChinook!$BQ$3:$BQ$101</c:f>
              <c:numCache>
                <c:formatCode>General</c:formatCode>
                <c:ptCount val="99"/>
                <c:pt idx="0">
                  <c:v>8188.69</c:v>
                </c:pt>
                <c:pt idx="1">
                  <c:v>10037.5</c:v>
                </c:pt>
                <c:pt idx="2">
                  <c:v>8923.5</c:v>
                </c:pt>
                <c:pt idx="3">
                  <c:v>7888.88</c:v>
                </c:pt>
                <c:pt idx="4">
                  <c:v>7033.09</c:v>
                </c:pt>
                <c:pt idx="5">
                  <c:v>6267.74</c:v>
                </c:pt>
                <c:pt idx="6">
                  <c:v>5711</c:v>
                </c:pt>
                <c:pt idx="7">
                  <c:v>5407.1</c:v>
                </c:pt>
                <c:pt idx="8">
                  <c:v>5205.1000000000004</c:v>
                </c:pt>
                <c:pt idx="9">
                  <c:v>4824.1499999999996</c:v>
                </c:pt>
                <c:pt idx="10">
                  <c:v>4638.3999999999996</c:v>
                </c:pt>
                <c:pt idx="11">
                  <c:v>4473.63</c:v>
                </c:pt>
                <c:pt idx="12">
                  <c:v>4343.6899999999996</c:v>
                </c:pt>
                <c:pt idx="13">
                  <c:v>3929.39</c:v>
                </c:pt>
                <c:pt idx="14">
                  <c:v>3727.34</c:v>
                </c:pt>
                <c:pt idx="15">
                  <c:v>3723.33</c:v>
                </c:pt>
                <c:pt idx="16">
                  <c:v>3655.98</c:v>
                </c:pt>
                <c:pt idx="17">
                  <c:v>3394.58</c:v>
                </c:pt>
                <c:pt idx="18">
                  <c:v>3174.1</c:v>
                </c:pt>
                <c:pt idx="19">
                  <c:v>3050.13</c:v>
                </c:pt>
                <c:pt idx="20">
                  <c:v>2937.33</c:v>
                </c:pt>
                <c:pt idx="21">
                  <c:v>3093.94</c:v>
                </c:pt>
                <c:pt idx="22">
                  <c:v>3000.8</c:v>
                </c:pt>
                <c:pt idx="23">
                  <c:v>3724.02</c:v>
                </c:pt>
                <c:pt idx="24">
                  <c:v>4138.47</c:v>
                </c:pt>
                <c:pt idx="25">
                  <c:v>3962.53</c:v>
                </c:pt>
                <c:pt idx="26">
                  <c:v>3879.28</c:v>
                </c:pt>
                <c:pt idx="27">
                  <c:v>4015.4</c:v>
                </c:pt>
                <c:pt idx="28">
                  <c:v>4675.13</c:v>
                </c:pt>
                <c:pt idx="29">
                  <c:v>4923.4399999999996</c:v>
                </c:pt>
                <c:pt idx="30">
                  <c:v>5027.08</c:v>
                </c:pt>
                <c:pt idx="31">
                  <c:v>4824.51</c:v>
                </c:pt>
                <c:pt idx="32">
                  <c:v>4601.8500000000004</c:v>
                </c:pt>
                <c:pt idx="33">
                  <c:v>4234.4799999999996</c:v>
                </c:pt>
                <c:pt idx="34">
                  <c:v>4058.36</c:v>
                </c:pt>
                <c:pt idx="35">
                  <c:v>4330.6099999999997</c:v>
                </c:pt>
                <c:pt idx="36">
                  <c:v>3879.15</c:v>
                </c:pt>
                <c:pt idx="37">
                  <c:v>3441.96</c:v>
                </c:pt>
                <c:pt idx="38">
                  <c:v>3061.81</c:v>
                </c:pt>
                <c:pt idx="39">
                  <c:v>2938.22</c:v>
                </c:pt>
                <c:pt idx="40">
                  <c:v>2847.35</c:v>
                </c:pt>
                <c:pt idx="41">
                  <c:v>2668.95</c:v>
                </c:pt>
                <c:pt idx="42">
                  <c:v>2574.04</c:v>
                </c:pt>
                <c:pt idx="43">
                  <c:v>2465.4899999999998</c:v>
                </c:pt>
                <c:pt idx="44">
                  <c:v>2267.29</c:v>
                </c:pt>
                <c:pt idx="45">
                  <c:v>1944.66</c:v>
                </c:pt>
                <c:pt idx="46">
                  <c:v>1745.87</c:v>
                </c:pt>
                <c:pt idx="47">
                  <c:v>1594.05</c:v>
                </c:pt>
                <c:pt idx="48">
                  <c:v>1674.13</c:v>
                </c:pt>
                <c:pt idx="49">
                  <c:v>2737.86</c:v>
                </c:pt>
                <c:pt idx="50">
                  <c:v>3655.7</c:v>
                </c:pt>
                <c:pt idx="51">
                  <c:v>3779.14</c:v>
                </c:pt>
                <c:pt idx="52">
                  <c:v>3660.08</c:v>
                </c:pt>
                <c:pt idx="53">
                  <c:v>2587.9299999999998</c:v>
                </c:pt>
                <c:pt idx="54">
                  <c:v>2213.96</c:v>
                </c:pt>
                <c:pt idx="55">
                  <c:v>2475.36</c:v>
                </c:pt>
                <c:pt idx="56">
                  <c:v>3152.89</c:v>
                </c:pt>
                <c:pt idx="57">
                  <c:v>4414.84</c:v>
                </c:pt>
                <c:pt idx="58">
                  <c:v>4155.72</c:v>
                </c:pt>
                <c:pt idx="59">
                  <c:v>3828.48</c:v>
                </c:pt>
                <c:pt idx="60">
                  <c:v>3414.51</c:v>
                </c:pt>
                <c:pt idx="61">
                  <c:v>3359.56</c:v>
                </c:pt>
                <c:pt idx="62">
                  <c:v>2851.33</c:v>
                </c:pt>
                <c:pt idx="63">
                  <c:v>4204.29</c:v>
                </c:pt>
                <c:pt idx="64">
                  <c:v>4551.96</c:v>
                </c:pt>
                <c:pt idx="65">
                  <c:v>5145.63</c:v>
                </c:pt>
                <c:pt idx="66">
                  <c:v>7512.63</c:v>
                </c:pt>
                <c:pt idx="67">
                  <c:v>8835.4500000000007</c:v>
                </c:pt>
                <c:pt idx="68">
                  <c:v>8516</c:v>
                </c:pt>
                <c:pt idx="69">
                  <c:v>7740.68</c:v>
                </c:pt>
                <c:pt idx="70">
                  <c:v>6831.84</c:v>
                </c:pt>
                <c:pt idx="71">
                  <c:v>5966.25</c:v>
                </c:pt>
                <c:pt idx="72">
                  <c:v>5217.7299999999996</c:v>
                </c:pt>
                <c:pt idx="73">
                  <c:v>3815.06</c:v>
                </c:pt>
                <c:pt idx="74">
                  <c:v>2746.32</c:v>
                </c:pt>
                <c:pt idx="75">
                  <c:v>2602.89</c:v>
                </c:pt>
                <c:pt idx="76">
                  <c:v>3156.9</c:v>
                </c:pt>
                <c:pt idx="77">
                  <c:v>3787.92</c:v>
                </c:pt>
                <c:pt idx="78">
                  <c:v>4365.0200000000004</c:v>
                </c:pt>
                <c:pt idx="79">
                  <c:v>5748.74</c:v>
                </c:pt>
                <c:pt idx="80">
                  <c:v>5588.37</c:v>
                </c:pt>
                <c:pt idx="81">
                  <c:v>5147.67</c:v>
                </c:pt>
                <c:pt idx="82">
                  <c:v>5098.3999999999996</c:v>
                </c:pt>
                <c:pt idx="83">
                  <c:v>4797.72</c:v>
                </c:pt>
                <c:pt idx="84">
                  <c:v>4955.1899999999996</c:v>
                </c:pt>
                <c:pt idx="85">
                  <c:v>5377.23</c:v>
                </c:pt>
                <c:pt idx="86">
                  <c:v>5845.78</c:v>
                </c:pt>
                <c:pt idx="87">
                  <c:v>6604.2</c:v>
                </c:pt>
                <c:pt idx="88">
                  <c:v>7549.33</c:v>
                </c:pt>
                <c:pt idx="89">
                  <c:v>7592.16</c:v>
                </c:pt>
                <c:pt idx="90">
                  <c:v>7144.52</c:v>
                </c:pt>
                <c:pt idx="91">
                  <c:v>6369.41</c:v>
                </c:pt>
                <c:pt idx="92">
                  <c:v>6108.12</c:v>
                </c:pt>
                <c:pt idx="93">
                  <c:v>6861.43</c:v>
                </c:pt>
                <c:pt idx="94">
                  <c:v>8395.3799999999992</c:v>
                </c:pt>
                <c:pt idx="95">
                  <c:v>9742.64</c:v>
                </c:pt>
                <c:pt idx="96">
                  <c:v>10361.870000000001</c:v>
                </c:pt>
                <c:pt idx="97">
                  <c:v>12167.11</c:v>
                </c:pt>
                <c:pt idx="98">
                  <c:v>12874.91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0"/>
        <c:axId val="66272"/>
      </c:scatterChart>
      <c:valAx>
        <c:axId val="63008"/>
        <c:scaling>
          <c:orientation val="minMax"/>
          <c:min val="4463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Roza</a:t>
                </a:r>
                <a:r>
                  <a:rPr lang="en-US" baseline="0"/>
                  <a:t> </a:t>
                </a:r>
                <a:r>
                  <a:rPr lang="en-US"/>
                  <a:t>Detection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5520"/>
        <c:crosses val="autoZero"/>
        <c:crossBetween val="midCat"/>
      </c:valAx>
      <c:valAx>
        <c:axId val="7552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008"/>
        <c:crosses val="autoZero"/>
        <c:crossBetween val="midCat"/>
      </c:valAx>
      <c:valAx>
        <c:axId val="662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360"/>
        <c:crosses val="max"/>
        <c:crossBetween val="midCat"/>
      </c:valAx>
      <c:valAx>
        <c:axId val="6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KM per Day</a:t>
            </a:r>
            <a:r>
              <a:rPr lang="en-US" sz="1200"/>
              <a:t> from</a:t>
            </a:r>
            <a:r>
              <a:rPr lang="en-US" sz="1200" baseline="0"/>
              <a:t> Clark Flat to Roza and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CleElumSpringChinook!$CF$2</c:f>
              <c:strCache>
                <c:ptCount val="1"/>
                <c:pt idx="0">
                  <c:v>KMperDayCFJ-Roza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CleElumSpringChinook!$CC$3:$CC$101</c:f>
              <c:numCache>
                <c:formatCode>m/d/yyyy</c:formatCode>
                <c:ptCount val="99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44641</c:v>
                </c:pt>
                <c:pt idx="5">
                  <c:v>44642</c:v>
                </c:pt>
                <c:pt idx="6">
                  <c:v>44643</c:v>
                </c:pt>
                <c:pt idx="7">
                  <c:v>44645</c:v>
                </c:pt>
                <c:pt idx="8">
                  <c:v>44647</c:v>
                </c:pt>
                <c:pt idx="9">
                  <c:v>44649</c:v>
                </c:pt>
                <c:pt idx="10">
                  <c:v>44650</c:v>
                </c:pt>
                <c:pt idx="11">
                  <c:v>44663</c:v>
                </c:pt>
                <c:pt idx="12">
                  <c:v>44666</c:v>
                </c:pt>
                <c:pt idx="13">
                  <c:v>44674</c:v>
                </c:pt>
                <c:pt idx="14">
                  <c:v>44675</c:v>
                </c:pt>
                <c:pt idx="15">
                  <c:v>44677</c:v>
                </c:pt>
                <c:pt idx="16">
                  <c:v>44678</c:v>
                </c:pt>
                <c:pt idx="17">
                  <c:v>44681</c:v>
                </c:pt>
                <c:pt idx="18">
                  <c:v>44693</c:v>
                </c:pt>
              </c:numCache>
            </c:numRef>
          </c:xVal>
          <c:yVal>
            <c:numRef>
              <c:f>CleElumSpringChinook!$CF$3:$CF$101</c:f>
              <c:numCache>
                <c:formatCode>General</c:formatCode>
                <c:ptCount val="99"/>
                <c:pt idx="0">
                  <c:v>42.49</c:v>
                </c:pt>
                <c:pt idx="1">
                  <c:v>57.82</c:v>
                </c:pt>
                <c:pt idx="2">
                  <c:v>72.95</c:v>
                </c:pt>
                <c:pt idx="3">
                  <c:v>59.11</c:v>
                </c:pt>
                <c:pt idx="4">
                  <c:v>60.24</c:v>
                </c:pt>
                <c:pt idx="5">
                  <c:v>50.06</c:v>
                </c:pt>
                <c:pt idx="6">
                  <c:v>61.28</c:v>
                </c:pt>
                <c:pt idx="7">
                  <c:v>53.71</c:v>
                </c:pt>
                <c:pt idx="8">
                  <c:v>49.39</c:v>
                </c:pt>
                <c:pt idx="9">
                  <c:v>18.37</c:v>
                </c:pt>
                <c:pt idx="10">
                  <c:v>92.7</c:v>
                </c:pt>
                <c:pt idx="11">
                  <c:v>88.04</c:v>
                </c:pt>
                <c:pt idx="12">
                  <c:v>41.57</c:v>
                </c:pt>
                <c:pt idx="13">
                  <c:v>52.36</c:v>
                </c:pt>
                <c:pt idx="14">
                  <c:v>32.65</c:v>
                </c:pt>
                <c:pt idx="15">
                  <c:v>105.21</c:v>
                </c:pt>
                <c:pt idx="16">
                  <c:v>60.33</c:v>
                </c:pt>
                <c:pt idx="17">
                  <c:v>61.83</c:v>
                </c:pt>
                <c:pt idx="18">
                  <c:v>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3-418D-A0FD-50CB9C853A39}"/>
            </c:ext>
          </c:extLst>
        </c:ser>
        <c:ser>
          <c:idx val="2"/>
          <c:order val="1"/>
          <c:tx>
            <c:strRef>
              <c:f>CleElumSpringChinook!$CG$2</c:f>
              <c:strCache>
                <c:ptCount val="1"/>
                <c:pt idx="0">
                  <c:v>KMperDayRoza-PRO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CleElumSpringChinook!$CC$3:$CC$101</c:f>
              <c:numCache>
                <c:formatCode>m/d/yyyy</c:formatCode>
                <c:ptCount val="99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44641</c:v>
                </c:pt>
                <c:pt idx="5">
                  <c:v>44642</c:v>
                </c:pt>
                <c:pt idx="6">
                  <c:v>44643</c:v>
                </c:pt>
                <c:pt idx="7">
                  <c:v>44645</c:v>
                </c:pt>
                <c:pt idx="8">
                  <c:v>44647</c:v>
                </c:pt>
                <c:pt idx="9">
                  <c:v>44649</c:v>
                </c:pt>
                <c:pt idx="10">
                  <c:v>44650</c:v>
                </c:pt>
                <c:pt idx="11">
                  <c:v>44663</c:v>
                </c:pt>
                <c:pt idx="12">
                  <c:v>44666</c:v>
                </c:pt>
                <c:pt idx="13">
                  <c:v>44674</c:v>
                </c:pt>
                <c:pt idx="14">
                  <c:v>44675</c:v>
                </c:pt>
                <c:pt idx="15">
                  <c:v>44677</c:v>
                </c:pt>
                <c:pt idx="16">
                  <c:v>44678</c:v>
                </c:pt>
                <c:pt idx="17">
                  <c:v>44681</c:v>
                </c:pt>
                <c:pt idx="18">
                  <c:v>44693</c:v>
                </c:pt>
              </c:numCache>
            </c:numRef>
          </c:xVal>
          <c:yVal>
            <c:numRef>
              <c:f>CleElumSpringChinook!$CG$3:$CG$101</c:f>
              <c:numCache>
                <c:formatCode>General</c:formatCode>
                <c:ptCount val="99"/>
                <c:pt idx="0">
                  <c:v>12.84</c:v>
                </c:pt>
                <c:pt idx="1">
                  <c:v>14.31</c:v>
                </c:pt>
                <c:pt idx="2">
                  <c:v>5.75</c:v>
                </c:pt>
                <c:pt idx="3">
                  <c:v>3.83</c:v>
                </c:pt>
                <c:pt idx="4">
                  <c:v>8.34</c:v>
                </c:pt>
                <c:pt idx="5">
                  <c:v>6.97</c:v>
                </c:pt>
                <c:pt idx="6">
                  <c:v>18.09</c:v>
                </c:pt>
                <c:pt idx="7">
                  <c:v>11.81</c:v>
                </c:pt>
                <c:pt idx="8">
                  <c:v>5.05</c:v>
                </c:pt>
                <c:pt idx="9">
                  <c:v>15.35</c:v>
                </c:pt>
                <c:pt idx="10">
                  <c:v>7.66</c:v>
                </c:pt>
                <c:pt idx="11">
                  <c:v>17.96</c:v>
                </c:pt>
                <c:pt idx="12">
                  <c:v>13.78</c:v>
                </c:pt>
                <c:pt idx="13">
                  <c:v>14.41</c:v>
                </c:pt>
                <c:pt idx="14">
                  <c:v>26.08</c:v>
                </c:pt>
                <c:pt idx="15">
                  <c:v>40.01</c:v>
                </c:pt>
                <c:pt idx="16">
                  <c:v>11.78</c:v>
                </c:pt>
                <c:pt idx="17">
                  <c:v>27.25</c:v>
                </c:pt>
                <c:pt idx="18">
                  <c:v>33.04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2"/>
        <c:axId val="67904"/>
      </c:scatterChart>
      <c:scatterChart>
        <c:scatterStyle val="lineMarker"/>
        <c:varyColors val="0"/>
        <c:ser>
          <c:idx val="1"/>
          <c:order val="2"/>
          <c:tx>
            <c:strRef>
              <c:f>CleElumSpringChinook!$BQ$2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rgbClr val="92D050">
                  <a:alpha val="70000"/>
                </a:srgbClr>
              </a:solidFill>
            </a:ln>
          </c:spPr>
          <c:marker>
            <c:symbol val="none"/>
          </c:marker>
          <c:xVal>
            <c:numRef>
              <c:f>CleElumSpringChinook!$BP$3:$BP$101</c:f>
              <c:numCache>
                <c:formatCode>m/d/yyyy</c:formatCode>
                <c:ptCount val="99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  <c:pt idx="31">
                  <c:v>44652</c:v>
                </c:pt>
                <c:pt idx="32">
                  <c:v>44653</c:v>
                </c:pt>
                <c:pt idx="33">
                  <c:v>44654</c:v>
                </c:pt>
                <c:pt idx="34">
                  <c:v>44655</c:v>
                </c:pt>
                <c:pt idx="35">
                  <c:v>44656</c:v>
                </c:pt>
                <c:pt idx="36">
                  <c:v>44657</c:v>
                </c:pt>
                <c:pt idx="37">
                  <c:v>44658</c:v>
                </c:pt>
                <c:pt idx="38">
                  <c:v>44659</c:v>
                </c:pt>
                <c:pt idx="39">
                  <c:v>44660</c:v>
                </c:pt>
                <c:pt idx="40">
                  <c:v>44661</c:v>
                </c:pt>
                <c:pt idx="41">
                  <c:v>44662</c:v>
                </c:pt>
                <c:pt idx="42">
                  <c:v>44663</c:v>
                </c:pt>
                <c:pt idx="43">
                  <c:v>44664</c:v>
                </c:pt>
                <c:pt idx="44">
                  <c:v>44665</c:v>
                </c:pt>
                <c:pt idx="45">
                  <c:v>44666</c:v>
                </c:pt>
                <c:pt idx="46">
                  <c:v>44667</c:v>
                </c:pt>
                <c:pt idx="47">
                  <c:v>44668</c:v>
                </c:pt>
                <c:pt idx="48">
                  <c:v>44669</c:v>
                </c:pt>
                <c:pt idx="49">
                  <c:v>44670</c:v>
                </c:pt>
                <c:pt idx="50">
                  <c:v>44671</c:v>
                </c:pt>
                <c:pt idx="51">
                  <c:v>44672</c:v>
                </c:pt>
                <c:pt idx="52">
                  <c:v>44673</c:v>
                </c:pt>
                <c:pt idx="53">
                  <c:v>44674</c:v>
                </c:pt>
                <c:pt idx="54">
                  <c:v>44675</c:v>
                </c:pt>
                <c:pt idx="55">
                  <c:v>44676</c:v>
                </c:pt>
                <c:pt idx="56">
                  <c:v>44677</c:v>
                </c:pt>
                <c:pt idx="57">
                  <c:v>44678</c:v>
                </c:pt>
                <c:pt idx="58">
                  <c:v>44679</c:v>
                </c:pt>
                <c:pt idx="59">
                  <c:v>44680</c:v>
                </c:pt>
                <c:pt idx="60">
                  <c:v>44681</c:v>
                </c:pt>
                <c:pt idx="61">
                  <c:v>44682</c:v>
                </c:pt>
                <c:pt idx="62">
                  <c:v>44683</c:v>
                </c:pt>
                <c:pt idx="63">
                  <c:v>44684</c:v>
                </c:pt>
                <c:pt idx="64">
                  <c:v>44685</c:v>
                </c:pt>
                <c:pt idx="65">
                  <c:v>44686</c:v>
                </c:pt>
                <c:pt idx="66">
                  <c:v>44687</c:v>
                </c:pt>
                <c:pt idx="67">
                  <c:v>44688</c:v>
                </c:pt>
                <c:pt idx="68">
                  <c:v>44689</c:v>
                </c:pt>
                <c:pt idx="69">
                  <c:v>44690</c:v>
                </c:pt>
                <c:pt idx="70">
                  <c:v>44691</c:v>
                </c:pt>
                <c:pt idx="71">
                  <c:v>44692</c:v>
                </c:pt>
                <c:pt idx="72">
                  <c:v>44693</c:v>
                </c:pt>
                <c:pt idx="73">
                  <c:v>44694</c:v>
                </c:pt>
                <c:pt idx="74">
                  <c:v>44695</c:v>
                </c:pt>
                <c:pt idx="75">
                  <c:v>44696</c:v>
                </c:pt>
                <c:pt idx="76">
                  <c:v>44697</c:v>
                </c:pt>
                <c:pt idx="77">
                  <c:v>44698</c:v>
                </c:pt>
                <c:pt idx="78">
                  <c:v>44699</c:v>
                </c:pt>
                <c:pt idx="79">
                  <c:v>44700</c:v>
                </c:pt>
                <c:pt idx="80">
                  <c:v>44701</c:v>
                </c:pt>
                <c:pt idx="81">
                  <c:v>44702</c:v>
                </c:pt>
                <c:pt idx="82">
                  <c:v>44703</c:v>
                </c:pt>
                <c:pt idx="83">
                  <c:v>44704</c:v>
                </c:pt>
                <c:pt idx="84">
                  <c:v>44705</c:v>
                </c:pt>
                <c:pt idx="85">
                  <c:v>44706</c:v>
                </c:pt>
                <c:pt idx="86">
                  <c:v>44707</c:v>
                </c:pt>
                <c:pt idx="87">
                  <c:v>44708</c:v>
                </c:pt>
                <c:pt idx="88">
                  <c:v>44709</c:v>
                </c:pt>
                <c:pt idx="89">
                  <c:v>44710</c:v>
                </c:pt>
                <c:pt idx="90">
                  <c:v>44711</c:v>
                </c:pt>
                <c:pt idx="91">
                  <c:v>44712</c:v>
                </c:pt>
                <c:pt idx="92">
                  <c:v>44713</c:v>
                </c:pt>
                <c:pt idx="93">
                  <c:v>44714</c:v>
                </c:pt>
                <c:pt idx="94">
                  <c:v>44715</c:v>
                </c:pt>
                <c:pt idx="95">
                  <c:v>44716</c:v>
                </c:pt>
                <c:pt idx="96">
                  <c:v>44717</c:v>
                </c:pt>
                <c:pt idx="97">
                  <c:v>44718</c:v>
                </c:pt>
                <c:pt idx="98">
                  <c:v>44719</c:v>
                </c:pt>
              </c:numCache>
            </c:numRef>
          </c:xVal>
          <c:yVal>
            <c:numRef>
              <c:f>CleElumSpringChinook!$BQ$3:$BQ$101</c:f>
              <c:numCache>
                <c:formatCode>General</c:formatCode>
                <c:ptCount val="99"/>
                <c:pt idx="0">
                  <c:v>8188.69</c:v>
                </c:pt>
                <c:pt idx="1">
                  <c:v>10037.5</c:v>
                </c:pt>
                <c:pt idx="2">
                  <c:v>8923.5</c:v>
                </c:pt>
                <c:pt idx="3">
                  <c:v>7888.88</c:v>
                </c:pt>
                <c:pt idx="4">
                  <c:v>7033.09</c:v>
                </c:pt>
                <c:pt idx="5">
                  <c:v>6267.74</c:v>
                </c:pt>
                <c:pt idx="6">
                  <c:v>5711</c:v>
                </c:pt>
                <c:pt idx="7">
                  <c:v>5407.1</c:v>
                </c:pt>
                <c:pt idx="8">
                  <c:v>5205.1000000000004</c:v>
                </c:pt>
                <c:pt idx="9">
                  <c:v>4824.1499999999996</c:v>
                </c:pt>
                <c:pt idx="10">
                  <c:v>4638.3999999999996</c:v>
                </c:pt>
                <c:pt idx="11">
                  <c:v>4473.63</c:v>
                </c:pt>
                <c:pt idx="12">
                  <c:v>4343.6899999999996</c:v>
                </c:pt>
                <c:pt idx="13">
                  <c:v>3929.39</c:v>
                </c:pt>
                <c:pt idx="14">
                  <c:v>3727.34</c:v>
                </c:pt>
                <c:pt idx="15">
                  <c:v>3723.33</c:v>
                </c:pt>
                <c:pt idx="16">
                  <c:v>3655.98</c:v>
                </c:pt>
                <c:pt idx="17">
                  <c:v>3394.58</c:v>
                </c:pt>
                <c:pt idx="18">
                  <c:v>3174.1</c:v>
                </c:pt>
                <c:pt idx="19">
                  <c:v>3050.13</c:v>
                </c:pt>
                <c:pt idx="20">
                  <c:v>2937.33</c:v>
                </c:pt>
                <c:pt idx="21">
                  <c:v>3093.94</c:v>
                </c:pt>
                <c:pt idx="22">
                  <c:v>3000.8</c:v>
                </c:pt>
                <c:pt idx="23">
                  <c:v>3724.02</c:v>
                </c:pt>
                <c:pt idx="24">
                  <c:v>4138.47</c:v>
                </c:pt>
                <c:pt idx="25">
                  <c:v>3962.53</c:v>
                </c:pt>
                <c:pt idx="26">
                  <c:v>3879.28</c:v>
                </c:pt>
                <c:pt idx="27">
                  <c:v>4015.4</c:v>
                </c:pt>
                <c:pt idx="28">
                  <c:v>4675.13</c:v>
                </c:pt>
                <c:pt idx="29">
                  <c:v>4923.4399999999996</c:v>
                </c:pt>
                <c:pt idx="30">
                  <c:v>5027.08</c:v>
                </c:pt>
                <c:pt idx="31">
                  <c:v>4824.51</c:v>
                </c:pt>
                <c:pt idx="32">
                  <c:v>4601.8500000000004</c:v>
                </c:pt>
                <c:pt idx="33">
                  <c:v>4234.4799999999996</c:v>
                </c:pt>
                <c:pt idx="34">
                  <c:v>4058.36</c:v>
                </c:pt>
                <c:pt idx="35">
                  <c:v>4330.6099999999997</c:v>
                </c:pt>
                <c:pt idx="36">
                  <c:v>3879.15</c:v>
                </c:pt>
                <c:pt idx="37">
                  <c:v>3441.96</c:v>
                </c:pt>
                <c:pt idx="38">
                  <c:v>3061.81</c:v>
                </c:pt>
                <c:pt idx="39">
                  <c:v>2938.22</c:v>
                </c:pt>
                <c:pt idx="40">
                  <c:v>2847.35</c:v>
                </c:pt>
                <c:pt idx="41">
                  <c:v>2668.95</c:v>
                </c:pt>
                <c:pt idx="42">
                  <c:v>2574.04</c:v>
                </c:pt>
                <c:pt idx="43">
                  <c:v>2465.4899999999998</c:v>
                </c:pt>
                <c:pt idx="44">
                  <c:v>2267.29</c:v>
                </c:pt>
                <c:pt idx="45">
                  <c:v>1944.66</c:v>
                </c:pt>
                <c:pt idx="46">
                  <c:v>1745.87</c:v>
                </c:pt>
                <c:pt idx="47">
                  <c:v>1594.05</c:v>
                </c:pt>
                <c:pt idx="48">
                  <c:v>1674.13</c:v>
                </c:pt>
                <c:pt idx="49">
                  <c:v>2737.86</c:v>
                </c:pt>
                <c:pt idx="50">
                  <c:v>3655.7</c:v>
                </c:pt>
                <c:pt idx="51">
                  <c:v>3779.14</c:v>
                </c:pt>
                <c:pt idx="52">
                  <c:v>3660.08</c:v>
                </c:pt>
                <c:pt idx="53">
                  <c:v>2587.9299999999998</c:v>
                </c:pt>
                <c:pt idx="54">
                  <c:v>2213.96</c:v>
                </c:pt>
                <c:pt idx="55">
                  <c:v>2475.36</c:v>
                </c:pt>
                <c:pt idx="56">
                  <c:v>3152.89</c:v>
                </c:pt>
                <c:pt idx="57">
                  <c:v>4414.84</c:v>
                </c:pt>
                <c:pt idx="58">
                  <c:v>4155.72</c:v>
                </c:pt>
                <c:pt idx="59">
                  <c:v>3828.48</c:v>
                </c:pt>
                <c:pt idx="60">
                  <c:v>3414.51</c:v>
                </c:pt>
                <c:pt idx="61">
                  <c:v>3359.56</c:v>
                </c:pt>
                <c:pt idx="62">
                  <c:v>2851.33</c:v>
                </c:pt>
                <c:pt idx="63">
                  <c:v>4204.29</c:v>
                </c:pt>
                <c:pt idx="64">
                  <c:v>4551.96</c:v>
                </c:pt>
                <c:pt idx="65">
                  <c:v>5145.63</c:v>
                </c:pt>
                <c:pt idx="66">
                  <c:v>7512.63</c:v>
                </c:pt>
                <c:pt idx="67">
                  <c:v>8835.4500000000007</c:v>
                </c:pt>
                <c:pt idx="68">
                  <c:v>8516</c:v>
                </c:pt>
                <c:pt idx="69">
                  <c:v>7740.68</c:v>
                </c:pt>
                <c:pt idx="70">
                  <c:v>6831.84</c:v>
                </c:pt>
                <c:pt idx="71">
                  <c:v>5966.25</c:v>
                </c:pt>
                <c:pt idx="72">
                  <c:v>5217.7299999999996</c:v>
                </c:pt>
                <c:pt idx="73">
                  <c:v>3815.06</c:v>
                </c:pt>
                <c:pt idx="74">
                  <c:v>2746.32</c:v>
                </c:pt>
                <c:pt idx="75">
                  <c:v>2602.89</c:v>
                </c:pt>
                <c:pt idx="76">
                  <c:v>3156.9</c:v>
                </c:pt>
                <c:pt idx="77">
                  <c:v>3787.92</c:v>
                </c:pt>
                <c:pt idx="78">
                  <c:v>4365.0200000000004</c:v>
                </c:pt>
                <c:pt idx="79">
                  <c:v>5748.74</c:v>
                </c:pt>
                <c:pt idx="80">
                  <c:v>5588.37</c:v>
                </c:pt>
                <c:pt idx="81">
                  <c:v>5147.67</c:v>
                </c:pt>
                <c:pt idx="82">
                  <c:v>5098.3999999999996</c:v>
                </c:pt>
                <c:pt idx="83">
                  <c:v>4797.72</c:v>
                </c:pt>
                <c:pt idx="84">
                  <c:v>4955.1899999999996</c:v>
                </c:pt>
                <c:pt idx="85">
                  <c:v>5377.23</c:v>
                </c:pt>
                <c:pt idx="86">
                  <c:v>5845.78</c:v>
                </c:pt>
                <c:pt idx="87">
                  <c:v>6604.2</c:v>
                </c:pt>
                <c:pt idx="88">
                  <c:v>7549.33</c:v>
                </c:pt>
                <c:pt idx="89">
                  <c:v>7592.16</c:v>
                </c:pt>
                <c:pt idx="90">
                  <c:v>7144.52</c:v>
                </c:pt>
                <c:pt idx="91">
                  <c:v>6369.41</c:v>
                </c:pt>
                <c:pt idx="92">
                  <c:v>6108.12</c:v>
                </c:pt>
                <c:pt idx="93">
                  <c:v>6861.43</c:v>
                </c:pt>
                <c:pt idx="94">
                  <c:v>8395.3799999999992</c:v>
                </c:pt>
                <c:pt idx="95">
                  <c:v>9742.64</c:v>
                </c:pt>
                <c:pt idx="96">
                  <c:v>10361.870000000001</c:v>
                </c:pt>
                <c:pt idx="97">
                  <c:v>12167.11</c:v>
                </c:pt>
                <c:pt idx="98">
                  <c:v>12874.91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3-418D-A0FD-50CB9C853A39}"/>
            </c:ext>
          </c:extLst>
        </c:ser>
        <c:ser>
          <c:idx val="3"/>
          <c:order val="3"/>
          <c:tx>
            <c:strRef>
              <c:f>CleElumSpringChinook!$AM$2</c:f>
              <c:strCache>
                <c:ptCount val="1"/>
                <c:pt idx="0">
                  <c:v>YRWW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  <a:alpha val="70000"/>
                </a:schemeClr>
              </a:solidFill>
            </a:ln>
          </c:spPr>
          <c:marker>
            <c:symbol val="none"/>
          </c:marker>
          <c:xVal>
            <c:numRef>
              <c:f>CleElumSpringChinook!$AL$3:$AL$101</c:f>
              <c:numCache>
                <c:formatCode>m/d/yyyy</c:formatCode>
                <c:ptCount val="99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  <c:pt idx="31">
                  <c:v>44652</c:v>
                </c:pt>
                <c:pt idx="32">
                  <c:v>44653</c:v>
                </c:pt>
                <c:pt idx="33">
                  <c:v>44654</c:v>
                </c:pt>
                <c:pt idx="34">
                  <c:v>44655</c:v>
                </c:pt>
                <c:pt idx="35">
                  <c:v>44656</c:v>
                </c:pt>
                <c:pt idx="36">
                  <c:v>44657</c:v>
                </c:pt>
                <c:pt idx="37">
                  <c:v>44658</c:v>
                </c:pt>
                <c:pt idx="38">
                  <c:v>44659</c:v>
                </c:pt>
                <c:pt idx="39">
                  <c:v>44660</c:v>
                </c:pt>
                <c:pt idx="40">
                  <c:v>44661</c:v>
                </c:pt>
                <c:pt idx="41">
                  <c:v>44662</c:v>
                </c:pt>
                <c:pt idx="42">
                  <c:v>44663</c:v>
                </c:pt>
                <c:pt idx="43">
                  <c:v>44664</c:v>
                </c:pt>
                <c:pt idx="44">
                  <c:v>44665</c:v>
                </c:pt>
                <c:pt idx="45">
                  <c:v>44666</c:v>
                </c:pt>
                <c:pt idx="46">
                  <c:v>44667</c:v>
                </c:pt>
                <c:pt idx="47">
                  <c:v>44668</c:v>
                </c:pt>
                <c:pt idx="48">
                  <c:v>44669</c:v>
                </c:pt>
                <c:pt idx="49">
                  <c:v>44670</c:v>
                </c:pt>
                <c:pt idx="50">
                  <c:v>44671</c:v>
                </c:pt>
                <c:pt idx="51">
                  <c:v>44672</c:v>
                </c:pt>
                <c:pt idx="52">
                  <c:v>44673</c:v>
                </c:pt>
                <c:pt idx="53">
                  <c:v>44674</c:v>
                </c:pt>
                <c:pt idx="54">
                  <c:v>44675</c:v>
                </c:pt>
                <c:pt idx="55">
                  <c:v>44676</c:v>
                </c:pt>
                <c:pt idx="56">
                  <c:v>44677</c:v>
                </c:pt>
                <c:pt idx="57">
                  <c:v>44678</c:v>
                </c:pt>
                <c:pt idx="58">
                  <c:v>44679</c:v>
                </c:pt>
                <c:pt idx="59">
                  <c:v>44680</c:v>
                </c:pt>
                <c:pt idx="60">
                  <c:v>44681</c:v>
                </c:pt>
                <c:pt idx="61">
                  <c:v>44682</c:v>
                </c:pt>
                <c:pt idx="62">
                  <c:v>44683</c:v>
                </c:pt>
                <c:pt idx="63">
                  <c:v>44684</c:v>
                </c:pt>
                <c:pt idx="64">
                  <c:v>44685</c:v>
                </c:pt>
                <c:pt idx="65">
                  <c:v>44686</c:v>
                </c:pt>
                <c:pt idx="66">
                  <c:v>44687</c:v>
                </c:pt>
                <c:pt idx="67">
                  <c:v>44688</c:v>
                </c:pt>
                <c:pt idx="68">
                  <c:v>44689</c:v>
                </c:pt>
                <c:pt idx="69">
                  <c:v>44690</c:v>
                </c:pt>
                <c:pt idx="70">
                  <c:v>44691</c:v>
                </c:pt>
                <c:pt idx="71">
                  <c:v>44692</c:v>
                </c:pt>
                <c:pt idx="72">
                  <c:v>44693</c:v>
                </c:pt>
                <c:pt idx="73">
                  <c:v>44694</c:v>
                </c:pt>
                <c:pt idx="74">
                  <c:v>44695</c:v>
                </c:pt>
                <c:pt idx="75">
                  <c:v>44696</c:v>
                </c:pt>
                <c:pt idx="76">
                  <c:v>44697</c:v>
                </c:pt>
                <c:pt idx="77">
                  <c:v>44698</c:v>
                </c:pt>
                <c:pt idx="78">
                  <c:v>44699</c:v>
                </c:pt>
                <c:pt idx="79">
                  <c:v>44700</c:v>
                </c:pt>
                <c:pt idx="80">
                  <c:v>44701</c:v>
                </c:pt>
                <c:pt idx="81">
                  <c:v>44702</c:v>
                </c:pt>
                <c:pt idx="82">
                  <c:v>44703</c:v>
                </c:pt>
                <c:pt idx="83">
                  <c:v>44704</c:v>
                </c:pt>
                <c:pt idx="84">
                  <c:v>44705</c:v>
                </c:pt>
                <c:pt idx="85">
                  <c:v>44706</c:v>
                </c:pt>
                <c:pt idx="86">
                  <c:v>44707</c:v>
                </c:pt>
                <c:pt idx="87">
                  <c:v>44708</c:v>
                </c:pt>
                <c:pt idx="88">
                  <c:v>44709</c:v>
                </c:pt>
                <c:pt idx="89">
                  <c:v>44710</c:v>
                </c:pt>
                <c:pt idx="90">
                  <c:v>44711</c:v>
                </c:pt>
                <c:pt idx="91">
                  <c:v>44712</c:v>
                </c:pt>
                <c:pt idx="92">
                  <c:v>44713</c:v>
                </c:pt>
                <c:pt idx="93">
                  <c:v>44714</c:v>
                </c:pt>
                <c:pt idx="94">
                  <c:v>44715</c:v>
                </c:pt>
                <c:pt idx="95">
                  <c:v>44716</c:v>
                </c:pt>
                <c:pt idx="96">
                  <c:v>44717</c:v>
                </c:pt>
                <c:pt idx="97">
                  <c:v>44718</c:v>
                </c:pt>
                <c:pt idx="98">
                  <c:v>44719</c:v>
                </c:pt>
              </c:numCache>
            </c:numRef>
          </c:xVal>
          <c:yVal>
            <c:numRef>
              <c:f>CleElumSpringChinook!$AM$3:$AM$101</c:f>
              <c:numCache>
                <c:formatCode>General</c:formatCode>
                <c:ptCount val="99"/>
                <c:pt idx="0">
                  <c:v>3729.33</c:v>
                </c:pt>
                <c:pt idx="1">
                  <c:v>3916.98</c:v>
                </c:pt>
                <c:pt idx="2">
                  <c:v>3292.56</c:v>
                </c:pt>
                <c:pt idx="3">
                  <c:v>2898.47</c:v>
                </c:pt>
                <c:pt idx="4">
                  <c:v>2561.61</c:v>
                </c:pt>
                <c:pt idx="5">
                  <c:v>2298.56</c:v>
                </c:pt>
                <c:pt idx="6">
                  <c:v>2131.04</c:v>
                </c:pt>
                <c:pt idx="7">
                  <c:v>2088.08</c:v>
                </c:pt>
                <c:pt idx="8">
                  <c:v>1984.85</c:v>
                </c:pt>
                <c:pt idx="9">
                  <c:v>1824.01</c:v>
                </c:pt>
                <c:pt idx="10">
                  <c:v>1707.11</c:v>
                </c:pt>
                <c:pt idx="11">
                  <c:v>1660.32</c:v>
                </c:pt>
                <c:pt idx="12">
                  <c:v>1635.88</c:v>
                </c:pt>
                <c:pt idx="13">
                  <c:v>1715.54</c:v>
                </c:pt>
                <c:pt idx="14">
                  <c:v>2047.01</c:v>
                </c:pt>
                <c:pt idx="15">
                  <c:v>2322.19</c:v>
                </c:pt>
                <c:pt idx="16">
                  <c:v>2225.73</c:v>
                </c:pt>
                <c:pt idx="17">
                  <c:v>2035.87</c:v>
                </c:pt>
                <c:pt idx="18">
                  <c:v>1954.74</c:v>
                </c:pt>
                <c:pt idx="19">
                  <c:v>1885.58</c:v>
                </c:pt>
                <c:pt idx="20">
                  <c:v>1828.7</c:v>
                </c:pt>
                <c:pt idx="21">
                  <c:v>1814.51</c:v>
                </c:pt>
                <c:pt idx="22">
                  <c:v>2086.91</c:v>
                </c:pt>
                <c:pt idx="23">
                  <c:v>2504.89</c:v>
                </c:pt>
                <c:pt idx="24">
                  <c:v>2443.0100000000002</c:v>
                </c:pt>
                <c:pt idx="25">
                  <c:v>2308.29</c:v>
                </c:pt>
                <c:pt idx="26">
                  <c:v>2255.34</c:v>
                </c:pt>
                <c:pt idx="27">
                  <c:v>2667.11</c:v>
                </c:pt>
                <c:pt idx="28">
                  <c:v>2787.66</c:v>
                </c:pt>
                <c:pt idx="29">
                  <c:v>2770.8</c:v>
                </c:pt>
                <c:pt idx="30">
                  <c:v>2836.58</c:v>
                </c:pt>
                <c:pt idx="31">
                  <c:v>2702.63</c:v>
                </c:pt>
                <c:pt idx="32">
                  <c:v>2543.11</c:v>
                </c:pt>
                <c:pt idx="33">
                  <c:v>2321.1799999999998</c:v>
                </c:pt>
                <c:pt idx="34">
                  <c:v>2380.84</c:v>
                </c:pt>
                <c:pt idx="35">
                  <c:v>2408.29</c:v>
                </c:pt>
                <c:pt idx="36">
                  <c:v>2305.86</c:v>
                </c:pt>
                <c:pt idx="37">
                  <c:v>2144.1999999999998</c:v>
                </c:pt>
                <c:pt idx="38">
                  <c:v>2125.4299999999998</c:v>
                </c:pt>
                <c:pt idx="39">
                  <c:v>2189.94</c:v>
                </c:pt>
                <c:pt idx="40">
                  <c:v>2063.52</c:v>
                </c:pt>
                <c:pt idx="41">
                  <c:v>1958.83</c:v>
                </c:pt>
                <c:pt idx="42">
                  <c:v>1837.13</c:v>
                </c:pt>
                <c:pt idx="43">
                  <c:v>1731.86</c:v>
                </c:pt>
                <c:pt idx="44">
                  <c:v>1655.74</c:v>
                </c:pt>
                <c:pt idx="45">
                  <c:v>1528.3</c:v>
                </c:pt>
                <c:pt idx="46">
                  <c:v>1451.59</c:v>
                </c:pt>
                <c:pt idx="47">
                  <c:v>1438.42</c:v>
                </c:pt>
                <c:pt idx="48">
                  <c:v>1634.38</c:v>
                </c:pt>
                <c:pt idx="49">
                  <c:v>2224.04</c:v>
                </c:pt>
                <c:pt idx="50">
                  <c:v>2265.86</c:v>
                </c:pt>
                <c:pt idx="51">
                  <c:v>2189.35</c:v>
                </c:pt>
                <c:pt idx="52">
                  <c:v>1954.12</c:v>
                </c:pt>
                <c:pt idx="53">
                  <c:v>1620.81</c:v>
                </c:pt>
                <c:pt idx="54">
                  <c:v>1692.94</c:v>
                </c:pt>
                <c:pt idx="55">
                  <c:v>1901.58</c:v>
                </c:pt>
                <c:pt idx="56">
                  <c:v>2579.29</c:v>
                </c:pt>
                <c:pt idx="57">
                  <c:v>2683.02</c:v>
                </c:pt>
                <c:pt idx="58">
                  <c:v>2644</c:v>
                </c:pt>
                <c:pt idx="59">
                  <c:v>2415.73</c:v>
                </c:pt>
                <c:pt idx="60">
                  <c:v>2174.7399999999998</c:v>
                </c:pt>
                <c:pt idx="61">
                  <c:v>2042.62</c:v>
                </c:pt>
                <c:pt idx="62">
                  <c:v>2299.89</c:v>
                </c:pt>
                <c:pt idx="63">
                  <c:v>2640.14</c:v>
                </c:pt>
                <c:pt idx="64">
                  <c:v>2705.35</c:v>
                </c:pt>
                <c:pt idx="65">
                  <c:v>3191.48</c:v>
                </c:pt>
                <c:pt idx="66">
                  <c:v>4329.29</c:v>
                </c:pt>
                <c:pt idx="67">
                  <c:v>4394.4799999999996</c:v>
                </c:pt>
                <c:pt idx="68">
                  <c:v>4180.3599999999997</c:v>
                </c:pt>
                <c:pt idx="69">
                  <c:v>3807.57</c:v>
                </c:pt>
                <c:pt idx="70">
                  <c:v>3505.72</c:v>
                </c:pt>
                <c:pt idx="71">
                  <c:v>3282.6</c:v>
                </c:pt>
                <c:pt idx="72">
                  <c:v>2855.05</c:v>
                </c:pt>
                <c:pt idx="73">
                  <c:v>2199.9699999999998</c:v>
                </c:pt>
                <c:pt idx="74">
                  <c:v>1755.13</c:v>
                </c:pt>
                <c:pt idx="75">
                  <c:v>1724.4</c:v>
                </c:pt>
                <c:pt idx="76">
                  <c:v>2012.36</c:v>
                </c:pt>
                <c:pt idx="77">
                  <c:v>2326.2399999999998</c:v>
                </c:pt>
                <c:pt idx="78">
                  <c:v>2909.61</c:v>
                </c:pt>
                <c:pt idx="79">
                  <c:v>3082.28</c:v>
                </c:pt>
                <c:pt idx="80">
                  <c:v>2988.7</c:v>
                </c:pt>
                <c:pt idx="81">
                  <c:v>3112.3</c:v>
                </c:pt>
                <c:pt idx="82">
                  <c:v>3168.05</c:v>
                </c:pt>
                <c:pt idx="83">
                  <c:v>3254.25</c:v>
                </c:pt>
                <c:pt idx="84">
                  <c:v>3610.56</c:v>
                </c:pt>
                <c:pt idx="85">
                  <c:v>3742.79</c:v>
                </c:pt>
                <c:pt idx="86">
                  <c:v>4054.3</c:v>
                </c:pt>
                <c:pt idx="87">
                  <c:v>4332.3900000000003</c:v>
                </c:pt>
                <c:pt idx="88">
                  <c:v>4609.34</c:v>
                </c:pt>
                <c:pt idx="89">
                  <c:v>4611.5</c:v>
                </c:pt>
                <c:pt idx="90">
                  <c:v>4400.95</c:v>
                </c:pt>
                <c:pt idx="91">
                  <c:v>4128.05</c:v>
                </c:pt>
                <c:pt idx="92">
                  <c:v>4117.18</c:v>
                </c:pt>
                <c:pt idx="93">
                  <c:v>4579.4399999999996</c:v>
                </c:pt>
                <c:pt idx="94">
                  <c:v>5292.2</c:v>
                </c:pt>
                <c:pt idx="95">
                  <c:v>5693.61</c:v>
                </c:pt>
                <c:pt idx="96">
                  <c:v>6262.63</c:v>
                </c:pt>
                <c:pt idx="97">
                  <c:v>7708.93</c:v>
                </c:pt>
                <c:pt idx="98">
                  <c:v>8553.91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48"/>
        <c:axId val="76064"/>
      </c:scatterChart>
      <c:valAx>
        <c:axId val="68992"/>
        <c:scaling>
          <c:orientation val="minMax"/>
          <c:min val="4463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67904"/>
        <c:crosses val="autoZero"/>
        <c:crossBetween val="midCat"/>
      </c:valAx>
      <c:valAx>
        <c:axId val="67904"/>
        <c:scaling>
          <c:logBase val="2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KM per Day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992"/>
        <c:crosses val="autoZero"/>
        <c:crossBetween val="midCat"/>
      </c:valAx>
      <c:valAx>
        <c:axId val="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and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48"/>
        <c:crosses val="max"/>
        <c:crossBetween val="midCat"/>
      </c:valAx>
      <c:valAx>
        <c:axId val="6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606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Chandler Forebay</a:t>
            </a:r>
            <a:r>
              <a:rPr lang="en-US" baseline="0"/>
              <a:t> Releases, Spring Chinook,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ProsserSpringChinook!$U$3</c:f>
              <c:strCache>
                <c:ptCount val="1"/>
                <c:pt idx="0">
                  <c:v>Crude Entrain.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ProsserSpringChinook!$T$5:$T$28</c:f>
              <c:numCache>
                <c:formatCode>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xVal>
          <c:yVal>
            <c:numRef>
              <c:f>ProsserSpringChinook!$U$5:$U$28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E-4544-BCF1-010E6437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24"/>
        <c:axId val="69536"/>
      </c:scatterChart>
      <c:valAx>
        <c:axId val="7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Diversion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36"/>
        <c:crosses val="autoZero"/>
        <c:crossBetween val="midCat"/>
      </c:valAx>
      <c:valAx>
        <c:axId val="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Detected at Separator</a:t>
                </a:r>
                <a:r>
                  <a:rPr lang="en-US" baseline="0"/>
                  <a:t> or Sample Rm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Tag Count (right axis)</c:v>
          </c:tx>
          <c:invertIfNegative val="0"/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'RozaDailyDetections-AllSpp'!$D$3:$D$161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139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94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63</c:v>
                </c:pt>
                <c:pt idx="60">
                  <c:v>44</c:v>
                </c:pt>
                <c:pt idx="61">
                  <c:v>53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14</c:v>
                </c:pt>
                <c:pt idx="67">
                  <c:v>19</c:v>
                </c:pt>
                <c:pt idx="68">
                  <c:v>4</c:v>
                </c:pt>
                <c:pt idx="69">
                  <c:v>3</c:v>
                </c:pt>
                <c:pt idx="70">
                  <c:v>4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6</c:v>
                </c:pt>
                <c:pt idx="87">
                  <c:v>9</c:v>
                </c:pt>
                <c:pt idx="88">
                  <c:v>2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6</c:v>
                </c:pt>
                <c:pt idx="95">
                  <c:v>4</c:v>
                </c:pt>
                <c:pt idx="96">
                  <c:v>2</c:v>
                </c:pt>
                <c:pt idx="97">
                  <c:v>4</c:v>
                </c:pt>
                <c:pt idx="98">
                  <c:v>4</c:v>
                </c:pt>
                <c:pt idx="99">
                  <c:v>9</c:v>
                </c:pt>
                <c:pt idx="100">
                  <c:v>5</c:v>
                </c:pt>
                <c:pt idx="101">
                  <c:v>11</c:v>
                </c:pt>
                <c:pt idx="102">
                  <c:v>13</c:v>
                </c:pt>
                <c:pt idx="103">
                  <c:v>10</c:v>
                </c:pt>
                <c:pt idx="104">
                  <c:v>2</c:v>
                </c:pt>
                <c:pt idx="105">
                  <c:v>8</c:v>
                </c:pt>
                <c:pt idx="106">
                  <c:v>2</c:v>
                </c:pt>
                <c:pt idx="107">
                  <c:v>2</c:v>
                </c:pt>
                <c:pt idx="108">
                  <c:v>6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6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3</c:v>
                </c:pt>
                <c:pt idx="122">
                  <c:v>22</c:v>
                </c:pt>
                <c:pt idx="123">
                  <c:v>4</c:v>
                </c:pt>
                <c:pt idx="124">
                  <c:v>8</c:v>
                </c:pt>
                <c:pt idx="125">
                  <c:v>4</c:v>
                </c:pt>
                <c:pt idx="126">
                  <c:v>17</c:v>
                </c:pt>
                <c:pt idx="127">
                  <c:v>9</c:v>
                </c:pt>
                <c:pt idx="128">
                  <c:v>5</c:v>
                </c:pt>
                <c:pt idx="129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8"/>
        <c:axId val="62464"/>
      </c:barChart>
      <c:lineChart>
        <c:grouping val="standard"/>
        <c:varyColors val="0"/>
        <c:ser>
          <c:idx val="0"/>
          <c:order val="0"/>
          <c:tx>
            <c:strRef>
              <c:f>'RozaDailyDetections-AllSpp'!$B$2</c:f>
              <c:strCache>
                <c:ptCount val="1"/>
                <c:pt idx="0">
                  <c:v>CFSAboveRoza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'RozaDailyDetections-AllSpp'!$B$3:$B$161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96"/>
        <c:axId val="77152"/>
      </c:lineChart>
      <c:scatterChart>
        <c:scatterStyle val="lineMarker"/>
        <c:varyColors val="0"/>
        <c:ser>
          <c:idx val="3"/>
          <c:order val="2"/>
          <c:tx>
            <c:strRef>
              <c:f>'RozaDailyDetections-AllSpp'!$C$2</c:f>
              <c:strCache>
                <c:ptCount val="1"/>
                <c:pt idx="0">
                  <c:v>CFSBelowRozaBySubtraction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xVal>
          <c:yVal>
            <c:numRef>
              <c:f>'RozaDailyDetections-AllSpp'!$C$3:$C$161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6"/>
        <c:axId val="77152"/>
      </c:scatterChart>
      <c:dateAx>
        <c:axId val="640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52"/>
        <c:crosses val="autoZero"/>
        <c:auto val="1"/>
        <c:lblOffset val="100"/>
        <c:baseTimeUnit val="days"/>
        <c:majorUnit val="7"/>
        <c:majorTimeUnit val="days"/>
      </c:dateAx>
      <c:valAx>
        <c:axId val="77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96"/>
        <c:crosses val="autoZero"/>
        <c:crossBetween val="between"/>
      </c:valAx>
      <c:dateAx>
        <c:axId val="71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2464"/>
        <c:crosses val="autoZero"/>
        <c:auto val="1"/>
        <c:lblOffset val="100"/>
        <c:baseTimeUnit val="days"/>
      </c:dateAx>
      <c:valAx>
        <c:axId val="62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168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46876708328664E-2"/>
          <c:y val="6.1909197196295299E-2"/>
          <c:w val="0.88436109781232064"/>
          <c:h val="0.8158433229397266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'RozaDailyDetections-3Spp'!$D$3</c:f>
              <c:strCache>
                <c:ptCount val="1"/>
                <c:pt idx="0">
                  <c:v>Chinook (left axis)</c:v>
                </c:pt>
              </c:strCache>
            </c:strRef>
          </c:tx>
          <c:invertIfNegative val="0"/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'RozaDailyDetections-3Spp'!$D$5:$D$163</c:f>
              <c:numCache>
                <c:formatCode>General</c:formatCode>
                <c:ptCount val="159"/>
                <c:pt idx="24">
                  <c:v>1</c:v>
                </c:pt>
                <c:pt idx="26">
                  <c:v>2</c:v>
                </c:pt>
                <c:pt idx="29">
                  <c:v>1</c:v>
                </c:pt>
                <c:pt idx="3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138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92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62</c:v>
                </c:pt>
                <c:pt idx="60">
                  <c:v>43</c:v>
                </c:pt>
                <c:pt idx="61">
                  <c:v>52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10</c:v>
                </c:pt>
                <c:pt idx="67">
                  <c:v>12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83">
                  <c:v>2</c:v>
                </c:pt>
                <c:pt idx="84">
                  <c:v>2</c:v>
                </c:pt>
                <c:pt idx="86">
                  <c:v>3</c:v>
                </c:pt>
                <c:pt idx="87">
                  <c:v>6</c:v>
                </c:pt>
                <c:pt idx="88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4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3</c:v>
                </c:pt>
                <c:pt idx="101">
                  <c:v>2</c:v>
                </c:pt>
                <c:pt idx="102">
                  <c:v>10</c:v>
                </c:pt>
                <c:pt idx="103">
                  <c:v>8</c:v>
                </c:pt>
                <c:pt idx="104">
                  <c:v>2</c:v>
                </c:pt>
                <c:pt idx="105">
                  <c:v>1</c:v>
                </c:pt>
                <c:pt idx="108">
                  <c:v>1</c:v>
                </c:pt>
                <c:pt idx="1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C-4466-BE85-9C084A8331CC}"/>
            </c:ext>
          </c:extLst>
        </c:ser>
        <c:ser>
          <c:idx val="4"/>
          <c:order val="4"/>
          <c:tx>
            <c:strRef>
              <c:f>'RozaDailyDetections-3Spp'!$E$3</c:f>
              <c:strCache>
                <c:ptCount val="1"/>
                <c:pt idx="0">
                  <c:v>Coho (left axis)</c:v>
                </c:pt>
              </c:strCache>
            </c:strRef>
          </c:tx>
          <c:invertIfNegative val="0"/>
          <c:val>
            <c:numRef>
              <c:f>'RozaDailyDetections-3Spp'!$E$5:$E$163</c:f>
              <c:numCache>
                <c:formatCode>General</c:formatCode>
                <c:ptCount val="159"/>
                <c:pt idx="25">
                  <c:v>1</c:v>
                </c:pt>
                <c:pt idx="33">
                  <c:v>1</c:v>
                </c:pt>
                <c:pt idx="45">
                  <c:v>1</c:v>
                </c:pt>
                <c:pt idx="66">
                  <c:v>4</c:v>
                </c:pt>
                <c:pt idx="67">
                  <c:v>7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2">
                  <c:v>1</c:v>
                </c:pt>
                <c:pt idx="74">
                  <c:v>2</c:v>
                </c:pt>
                <c:pt idx="76">
                  <c:v>1</c:v>
                </c:pt>
                <c:pt idx="78">
                  <c:v>1</c:v>
                </c:pt>
                <c:pt idx="86">
                  <c:v>3</c:v>
                </c:pt>
                <c:pt idx="87">
                  <c:v>3</c:v>
                </c:pt>
                <c:pt idx="89">
                  <c:v>1</c:v>
                </c:pt>
                <c:pt idx="90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2</c:v>
                </c:pt>
                <c:pt idx="101">
                  <c:v>8</c:v>
                </c:pt>
                <c:pt idx="102">
                  <c:v>1</c:v>
                </c:pt>
                <c:pt idx="103">
                  <c:v>2</c:v>
                </c:pt>
                <c:pt idx="105">
                  <c:v>5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5</c:v>
                </c:pt>
                <c:pt idx="117">
                  <c:v>1</c:v>
                </c:pt>
                <c:pt idx="120">
                  <c:v>3</c:v>
                </c:pt>
                <c:pt idx="121">
                  <c:v>1</c:v>
                </c:pt>
                <c:pt idx="122">
                  <c:v>19</c:v>
                </c:pt>
                <c:pt idx="123">
                  <c:v>3</c:v>
                </c:pt>
                <c:pt idx="124">
                  <c:v>8</c:v>
                </c:pt>
                <c:pt idx="125">
                  <c:v>4</c:v>
                </c:pt>
                <c:pt idx="126">
                  <c:v>16</c:v>
                </c:pt>
                <c:pt idx="127">
                  <c:v>9</c:v>
                </c:pt>
                <c:pt idx="128">
                  <c:v>5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8">
                  <c:v>1</c:v>
                </c:pt>
                <c:pt idx="140">
                  <c:v>1</c:v>
                </c:pt>
                <c:pt idx="141">
                  <c:v>1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C-4466-BE85-9C084A8331CC}"/>
            </c:ext>
          </c:extLst>
        </c:ser>
        <c:ser>
          <c:idx val="5"/>
          <c:order val="5"/>
          <c:tx>
            <c:strRef>
              <c:f>'RozaDailyDetections-3Spp'!$F$3</c:f>
              <c:strCache>
                <c:ptCount val="1"/>
                <c:pt idx="0">
                  <c:v>O. mykiss (left axis)</c:v>
                </c:pt>
              </c:strCache>
            </c:strRef>
          </c:tx>
          <c:invertIfNegative val="0"/>
          <c:val>
            <c:numRef>
              <c:f>'RozaDailyDetections-3Spp'!$F$5:$F$163</c:f>
              <c:numCache>
                <c:formatCode>General</c:formatCode>
                <c:ptCount val="159"/>
                <c:pt idx="53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94">
                  <c:v>2</c:v>
                </c:pt>
                <c:pt idx="99">
                  <c:v>2</c:v>
                </c:pt>
                <c:pt idx="101">
                  <c:v>1</c:v>
                </c:pt>
                <c:pt idx="102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4</c:v>
                </c:pt>
                <c:pt idx="114">
                  <c:v>1</c:v>
                </c:pt>
                <c:pt idx="115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1</c:v>
                </c:pt>
                <c:pt idx="123">
                  <c:v>1</c:v>
                </c:pt>
                <c:pt idx="126">
                  <c:v>1</c:v>
                </c:pt>
                <c:pt idx="1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52"/>
        <c:axId val="72800"/>
      </c:barChart>
      <c:lineChart>
        <c:grouping val="standard"/>
        <c:varyColors val="0"/>
        <c:ser>
          <c:idx val="0"/>
          <c:order val="0"/>
          <c:tx>
            <c:strRef>
              <c:f>'RozaDailyDetections-3Spp'!$B$3</c:f>
              <c:strCache>
                <c:ptCount val="1"/>
                <c:pt idx="0">
                  <c:v>CFSAboveRoza (right axis)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'RozaDailyDetections-3Spp'!$B$5:$B$163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C-4466-BE85-9C084A8331CC}"/>
            </c:ext>
          </c:extLst>
        </c:ser>
        <c:ser>
          <c:idx val="3"/>
          <c:order val="3"/>
          <c:tx>
            <c:strRef>
              <c:f>'RozaDailyDetections-3Spp'!$C$3</c:f>
              <c:strCache>
                <c:ptCount val="1"/>
                <c:pt idx="0">
                  <c:v>CFSBelowRozaBySubtraction (right axis)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'RozaDailyDetections-3Spp'!$C$5:$C$163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C-4466-BE85-9C084A8331CC}"/>
            </c:ext>
          </c:extLst>
        </c:ser>
        <c:ser>
          <c:idx val="2"/>
          <c:order val="2"/>
          <c:tx>
            <c:strRef>
              <c:f>'RozaDailyDetections-3Spp'!$I$4</c:f>
              <c:strCache>
                <c:ptCount val="1"/>
                <c:pt idx="0">
                  <c:v>Weir position (deployed if showing)</c:v>
                </c:pt>
              </c:strCache>
            </c:strRef>
          </c:tx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'RozaDailyDetections-3Spp'!$I$6:$I$163</c:f>
              <c:numCache>
                <c:formatCode>General</c:formatCode>
                <c:ptCount val="15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12"/>
        <c:axId val="77696"/>
      </c:lineChart>
      <c:dateAx>
        <c:axId val="71712"/>
        <c:scaling>
          <c:orientation val="minMax"/>
          <c:min val="42401"/>
        </c:scaling>
        <c:delete val="0"/>
        <c:axPos val="b"/>
        <c:numFmt formatCode="m/d;@" sourceLinked="1"/>
        <c:majorTickMark val="out"/>
        <c:minorTickMark val="none"/>
        <c:tickLblPos val="nextTo"/>
        <c:crossAx val="77696"/>
        <c:crosses val="autoZero"/>
        <c:auto val="1"/>
        <c:lblOffset val="100"/>
        <c:baseTimeUnit val="days"/>
        <c:majorUnit val="7"/>
        <c:majorTimeUnit val="days"/>
      </c:dateAx>
      <c:valAx>
        <c:axId val="776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712"/>
        <c:crosses val="max"/>
        <c:crossBetween val="between"/>
      </c:valAx>
      <c:valAx>
        <c:axId val="7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3552"/>
        <c:crosses val="autoZero"/>
        <c:crossBetween val="between"/>
      </c:valAx>
      <c:dateAx>
        <c:axId val="63552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72800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1"/>
          <c:tx>
            <c:strRef>
              <c:f>CohoSmoltsByDate!$H$5</c:f>
              <c:strCache>
                <c:ptCount val="1"/>
                <c:pt idx="0">
                  <c:v>PD6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46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71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CEA-4946-8CF5-4143A111914D}"/>
            </c:ext>
          </c:extLst>
        </c:ser>
        <c:ser>
          <c:idx val="11"/>
          <c:order val="2"/>
          <c:tx>
            <c:strRef>
              <c:f>CohoSmoltsByDate!$M$5</c:f>
              <c:strCache>
                <c:ptCount val="1"/>
                <c:pt idx="0">
                  <c:v>SUN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CohoSmoltsByDate!$M$6:$M$120</c:f>
              <c:numCache>
                <c:formatCode>General</c:formatCode>
                <c:ptCount val="115"/>
                <c:pt idx="10">
                  <c:v>2</c:v>
                </c:pt>
                <c:pt idx="13">
                  <c:v>3</c:v>
                </c:pt>
                <c:pt idx="14">
                  <c:v>3</c:v>
                </c:pt>
                <c:pt idx="21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9CEA-4946-8CF5-4143A111914D}"/>
            </c:ext>
          </c:extLst>
        </c:ser>
        <c:ser>
          <c:idx val="1"/>
          <c:order val="3"/>
          <c:tx>
            <c:strRef>
              <c:f>CohoSmoltsByDate!$C$5</c:f>
              <c:strCache>
                <c:ptCount val="1"/>
                <c:pt idx="0">
                  <c:v>BCC</c:v>
                </c:pt>
              </c:strCache>
              <c:extLst xmlns:c15="http://schemas.microsoft.com/office/drawing/2012/chart"/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9CEA-4946-8CF5-4143A111914D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CohoSmoltsByDate!$C$6:$C$120</c:f>
              <c:numCache>
                <c:formatCode>General</c:formatCode>
                <c:ptCount val="115"/>
                <c:pt idx="36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4</c:v>
                </c:pt>
                <c:pt idx="42">
                  <c:v>7</c:v>
                </c:pt>
                <c:pt idx="43">
                  <c:v>10</c:v>
                </c:pt>
                <c:pt idx="44">
                  <c:v>6</c:v>
                </c:pt>
                <c:pt idx="45">
                  <c:v>9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2</c:v>
                </c:pt>
                <c:pt idx="50">
                  <c:v>4</c:v>
                </c:pt>
                <c:pt idx="51">
                  <c:v>5</c:v>
                </c:pt>
                <c:pt idx="52">
                  <c:v>7</c:v>
                </c:pt>
                <c:pt idx="53">
                  <c:v>10</c:v>
                </c:pt>
                <c:pt idx="54">
                  <c:v>7</c:v>
                </c:pt>
                <c:pt idx="55">
                  <c:v>5</c:v>
                </c:pt>
                <c:pt idx="56">
                  <c:v>9</c:v>
                </c:pt>
                <c:pt idx="57">
                  <c:v>13</c:v>
                </c:pt>
                <c:pt idx="58">
                  <c:v>9</c:v>
                </c:pt>
                <c:pt idx="59">
                  <c:v>13</c:v>
                </c:pt>
                <c:pt idx="60">
                  <c:v>13</c:v>
                </c:pt>
                <c:pt idx="61">
                  <c:v>11</c:v>
                </c:pt>
                <c:pt idx="62">
                  <c:v>3</c:v>
                </c:pt>
                <c:pt idx="63">
                  <c:v>6</c:v>
                </c:pt>
                <c:pt idx="64">
                  <c:v>4</c:v>
                </c:pt>
                <c:pt idx="65">
                  <c:v>3</c:v>
                </c:pt>
                <c:pt idx="66">
                  <c:v>4</c:v>
                </c:pt>
                <c:pt idx="67">
                  <c:v>3</c:v>
                </c:pt>
                <c:pt idx="68">
                  <c:v>1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7</c:v>
                </c:pt>
                <c:pt idx="73">
                  <c:v>1</c:v>
                </c:pt>
                <c:pt idx="74">
                  <c:v>4</c:v>
                </c:pt>
                <c:pt idx="77">
                  <c:v>1</c:v>
                </c:pt>
                <c:pt idx="78">
                  <c:v>1</c:v>
                </c:pt>
                <c:pt idx="85">
                  <c:v>1</c:v>
                </c:pt>
                <c:pt idx="9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CEA-4946-8CF5-4143A111914D}"/>
            </c:ext>
          </c:extLst>
        </c:ser>
        <c:ser>
          <c:idx val="10"/>
          <c:order val="4"/>
          <c:tx>
            <c:strRef>
              <c:f>CohoSmoltsByDate!$B$5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CohoSmoltsByDate!$B$6:$B$120</c:f>
              <c:numCache>
                <c:formatCode>General</c:formatCode>
                <c:ptCount val="115"/>
                <c:pt idx="40">
                  <c:v>3</c:v>
                </c:pt>
                <c:pt idx="41">
                  <c:v>5</c:v>
                </c:pt>
                <c:pt idx="42">
                  <c:v>5</c:v>
                </c:pt>
                <c:pt idx="43">
                  <c:v>8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5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1</c:v>
                </c:pt>
                <c:pt idx="52">
                  <c:v>4</c:v>
                </c:pt>
                <c:pt idx="53">
                  <c:v>3</c:v>
                </c:pt>
                <c:pt idx="54">
                  <c:v>5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71">
                  <c:v>1</c:v>
                </c:pt>
                <c:pt idx="7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CEA-4946-8CF5-4143A111914D}"/>
            </c:ext>
          </c:extLst>
        </c:ser>
        <c:ser>
          <c:idx val="8"/>
          <c:order val="5"/>
          <c:tx>
            <c:strRef>
              <c:f>CohoSmoltsByDate!$E$5</c:f>
              <c:strCache>
                <c:ptCount val="1"/>
                <c:pt idx="0">
                  <c:v>JDJ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CohoSmoltsByDate!$E$6:$E$120</c:f>
              <c:numCache>
                <c:formatCode>General</c:formatCode>
                <c:ptCount val="115"/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3</c:v>
                </c:pt>
                <c:pt idx="44">
                  <c:v>1</c:v>
                </c:pt>
                <c:pt idx="45">
                  <c:v>2</c:v>
                </c:pt>
                <c:pt idx="48">
                  <c:v>3</c:v>
                </c:pt>
                <c:pt idx="50">
                  <c:v>5</c:v>
                </c:pt>
                <c:pt idx="51">
                  <c:v>1</c:v>
                </c:pt>
                <c:pt idx="53">
                  <c:v>2</c:v>
                </c:pt>
                <c:pt idx="54">
                  <c:v>2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7</c:v>
                </c:pt>
                <c:pt idx="59">
                  <c:v>1</c:v>
                </c:pt>
                <c:pt idx="60">
                  <c:v>3</c:v>
                </c:pt>
                <c:pt idx="61">
                  <c:v>1</c:v>
                </c:pt>
                <c:pt idx="62">
                  <c:v>2</c:v>
                </c:pt>
                <c:pt idx="64">
                  <c:v>2</c:v>
                </c:pt>
                <c:pt idx="65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3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6">
                  <c:v>1</c:v>
                </c:pt>
                <c:pt idx="88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CEA-4946-8CF5-4143A111914D}"/>
            </c:ext>
          </c:extLst>
        </c:ser>
        <c:ser>
          <c:idx val="0"/>
          <c:order val="6"/>
          <c:tx>
            <c:strRef>
              <c:f>CohoSmoltsByDate!$G$5</c:f>
              <c:strCache>
                <c:ptCount val="1"/>
                <c:pt idx="0">
                  <c:v>MCJ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CohoSmoltsByDate!$G$6:$G$120</c:f>
              <c:numCache>
                <c:formatCode>General</c:formatCode>
                <c:ptCount val="115"/>
                <c:pt idx="11">
                  <c:v>1</c:v>
                </c:pt>
                <c:pt idx="12">
                  <c:v>1</c:v>
                </c:pt>
                <c:pt idx="16">
                  <c:v>1</c:v>
                </c:pt>
                <c:pt idx="17">
                  <c:v>1</c:v>
                </c:pt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2</c:v>
                </c:pt>
                <c:pt idx="30">
                  <c:v>5</c:v>
                </c:pt>
                <c:pt idx="32">
                  <c:v>2</c:v>
                </c:pt>
                <c:pt idx="33">
                  <c:v>1</c:v>
                </c:pt>
                <c:pt idx="34">
                  <c:v>8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5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3">
                  <c:v>1</c:v>
                </c:pt>
                <c:pt idx="44">
                  <c:v>2</c:v>
                </c:pt>
                <c:pt idx="46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3">
                  <c:v>3</c:v>
                </c:pt>
                <c:pt idx="54">
                  <c:v>5</c:v>
                </c:pt>
                <c:pt idx="55">
                  <c:v>2</c:v>
                </c:pt>
                <c:pt idx="56">
                  <c:v>3</c:v>
                </c:pt>
                <c:pt idx="57">
                  <c:v>1</c:v>
                </c:pt>
                <c:pt idx="59">
                  <c:v>1</c:v>
                </c:pt>
                <c:pt idx="70">
                  <c:v>1</c:v>
                </c:pt>
                <c:pt idx="75">
                  <c:v>1</c:v>
                </c:pt>
                <c:pt idx="76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3">
                  <c:v>2</c:v>
                </c:pt>
                <c:pt idx="84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CEA-4946-8CF5-4143A111914D}"/>
            </c:ext>
          </c:extLst>
        </c:ser>
        <c:ser>
          <c:idx val="12"/>
          <c:order val="7"/>
          <c:tx>
            <c:strRef>
              <c:f>CohoSmoltsByDate!$I$5</c:f>
              <c:strCache>
                <c:ptCount val="1"/>
                <c:pt idx="0">
                  <c:v>PD7</c:v>
                </c:pt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42">
                  <c:v>1</c:v>
                </c:pt>
                <c:pt idx="45">
                  <c:v>1</c:v>
                </c:pt>
                <c:pt idx="64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9CEA-4946-8CF5-4143A111914D}"/>
            </c:ext>
          </c:extLst>
        </c:ser>
        <c:ser>
          <c:idx val="13"/>
          <c:order val="8"/>
          <c:tx>
            <c:strRef>
              <c:f>CohoSmoltsByDate!$K$5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CohoSmoltsByDate!$K$6:$K$120</c:f>
              <c:numCache>
                <c:formatCode>General</c:formatCode>
                <c:ptCount val="115"/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10</c:v>
                </c:pt>
                <c:pt idx="7">
                  <c:v>4</c:v>
                </c:pt>
                <c:pt idx="8">
                  <c:v>8</c:v>
                </c:pt>
                <c:pt idx="9">
                  <c:v>97</c:v>
                </c:pt>
                <c:pt idx="10">
                  <c:v>24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5">
                  <c:v>3</c:v>
                </c:pt>
                <c:pt idx="22">
                  <c:v>1</c:v>
                </c:pt>
                <c:pt idx="23">
                  <c:v>1</c:v>
                </c:pt>
                <c:pt idx="26">
                  <c:v>3</c:v>
                </c:pt>
                <c:pt idx="30">
                  <c:v>1</c:v>
                </c:pt>
                <c:pt idx="39">
                  <c:v>2</c:v>
                </c:pt>
                <c:pt idx="41">
                  <c:v>1</c:v>
                </c:pt>
                <c:pt idx="55">
                  <c:v>2</c:v>
                </c:pt>
                <c:pt idx="58">
                  <c:v>1</c:v>
                </c:pt>
                <c:pt idx="60">
                  <c:v>2</c:v>
                </c:pt>
                <c:pt idx="61">
                  <c:v>4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71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CEA-4946-8CF5-4143A111914D}"/>
            </c:ext>
          </c:extLst>
        </c:ser>
        <c:ser>
          <c:idx val="5"/>
          <c:order val="9"/>
          <c:tx>
            <c:strRef>
              <c:f>CohoSmoltsByDate!$J$5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7">
                  <c:v>1</c:v>
                </c:pt>
                <c:pt idx="11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4">
                  <c:v>1</c:v>
                </c:pt>
                <c:pt idx="25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4</c:v>
                </c:pt>
                <c:pt idx="31">
                  <c:v>2</c:v>
                </c:pt>
                <c:pt idx="32">
                  <c:v>1</c:v>
                </c:pt>
                <c:pt idx="35">
                  <c:v>3</c:v>
                </c:pt>
                <c:pt idx="37">
                  <c:v>3</c:v>
                </c:pt>
                <c:pt idx="38">
                  <c:v>2</c:v>
                </c:pt>
                <c:pt idx="40">
                  <c:v>5</c:v>
                </c:pt>
                <c:pt idx="42">
                  <c:v>1</c:v>
                </c:pt>
                <c:pt idx="44">
                  <c:v>2</c:v>
                </c:pt>
                <c:pt idx="46">
                  <c:v>1</c:v>
                </c:pt>
                <c:pt idx="48">
                  <c:v>6</c:v>
                </c:pt>
                <c:pt idx="49">
                  <c:v>8</c:v>
                </c:pt>
                <c:pt idx="50">
                  <c:v>15</c:v>
                </c:pt>
                <c:pt idx="51">
                  <c:v>6</c:v>
                </c:pt>
                <c:pt idx="52">
                  <c:v>4</c:v>
                </c:pt>
                <c:pt idx="53">
                  <c:v>1</c:v>
                </c:pt>
                <c:pt idx="54">
                  <c:v>7</c:v>
                </c:pt>
                <c:pt idx="55">
                  <c:v>3</c:v>
                </c:pt>
                <c:pt idx="56">
                  <c:v>5</c:v>
                </c:pt>
                <c:pt idx="57">
                  <c:v>5</c:v>
                </c:pt>
                <c:pt idx="58">
                  <c:v>3</c:v>
                </c:pt>
                <c:pt idx="59">
                  <c:v>8</c:v>
                </c:pt>
                <c:pt idx="60">
                  <c:v>9</c:v>
                </c:pt>
                <c:pt idx="61">
                  <c:v>3</c:v>
                </c:pt>
                <c:pt idx="62">
                  <c:v>1</c:v>
                </c:pt>
                <c:pt idx="63">
                  <c:v>3</c:v>
                </c:pt>
                <c:pt idx="64">
                  <c:v>2</c:v>
                </c:pt>
                <c:pt idx="65">
                  <c:v>8</c:v>
                </c:pt>
                <c:pt idx="66">
                  <c:v>3</c:v>
                </c:pt>
                <c:pt idx="67">
                  <c:v>5</c:v>
                </c:pt>
                <c:pt idx="68">
                  <c:v>4</c:v>
                </c:pt>
                <c:pt idx="71">
                  <c:v>1</c:v>
                </c:pt>
                <c:pt idx="79">
                  <c:v>3</c:v>
                </c:pt>
                <c:pt idx="81">
                  <c:v>2</c:v>
                </c:pt>
                <c:pt idx="82">
                  <c:v>3</c:v>
                </c:pt>
                <c:pt idx="84">
                  <c:v>2</c:v>
                </c:pt>
                <c:pt idx="86">
                  <c:v>3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9CEA-4946-8CF5-4143A111914D}"/>
            </c:ext>
          </c:extLst>
        </c:ser>
        <c:ser>
          <c:idx val="14"/>
          <c:order val="10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6">
                  <c:v>1</c:v>
                </c:pt>
                <c:pt idx="11">
                  <c:v>18</c:v>
                </c:pt>
                <c:pt idx="12">
                  <c:v>19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14</c:v>
                </c:pt>
                <c:pt idx="18">
                  <c:v>9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  <c:pt idx="25">
                  <c:v>5</c:v>
                </c:pt>
                <c:pt idx="26">
                  <c:v>9</c:v>
                </c:pt>
                <c:pt idx="27">
                  <c:v>13</c:v>
                </c:pt>
                <c:pt idx="28">
                  <c:v>6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7">
                  <c:v>1</c:v>
                </c:pt>
                <c:pt idx="38">
                  <c:v>1</c:v>
                </c:pt>
                <c:pt idx="47">
                  <c:v>2</c:v>
                </c:pt>
                <c:pt idx="48">
                  <c:v>1</c:v>
                </c:pt>
                <c:pt idx="53">
                  <c:v>4</c:v>
                </c:pt>
                <c:pt idx="54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CEA-4946-8CF5-4143A111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CohoSmoltsByDate!$D$5</c15:sqref>
                        </c15:formulaRef>
                      </c:ext>
                    </c:extLst>
                    <c:strCache>
                      <c:ptCount val="1"/>
                      <c:pt idx="0">
                        <c:v>JCJ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44648</c:v>
                      </c:pt>
                      <c:pt idx="1">
                        <c:v>44649</c:v>
                      </c:pt>
                      <c:pt idx="2">
                        <c:v>44650</c:v>
                      </c:pt>
                      <c:pt idx="3">
                        <c:v>44651</c:v>
                      </c:pt>
                      <c:pt idx="4">
                        <c:v>44652</c:v>
                      </c:pt>
                      <c:pt idx="5">
                        <c:v>44653</c:v>
                      </c:pt>
                      <c:pt idx="6">
                        <c:v>44654</c:v>
                      </c:pt>
                      <c:pt idx="7">
                        <c:v>44655</c:v>
                      </c:pt>
                      <c:pt idx="8">
                        <c:v>44656</c:v>
                      </c:pt>
                      <c:pt idx="9">
                        <c:v>44657</c:v>
                      </c:pt>
                      <c:pt idx="10">
                        <c:v>44658</c:v>
                      </c:pt>
                      <c:pt idx="11">
                        <c:v>44659</c:v>
                      </c:pt>
                      <c:pt idx="12">
                        <c:v>44660</c:v>
                      </c:pt>
                      <c:pt idx="13">
                        <c:v>44661</c:v>
                      </c:pt>
                      <c:pt idx="14">
                        <c:v>44662</c:v>
                      </c:pt>
                      <c:pt idx="15">
                        <c:v>44663</c:v>
                      </c:pt>
                      <c:pt idx="16">
                        <c:v>44664</c:v>
                      </c:pt>
                      <c:pt idx="17">
                        <c:v>44665</c:v>
                      </c:pt>
                      <c:pt idx="18">
                        <c:v>44666</c:v>
                      </c:pt>
                      <c:pt idx="19">
                        <c:v>44667</c:v>
                      </c:pt>
                      <c:pt idx="20">
                        <c:v>44668</c:v>
                      </c:pt>
                      <c:pt idx="21">
                        <c:v>44669</c:v>
                      </c:pt>
                      <c:pt idx="22">
                        <c:v>44670</c:v>
                      </c:pt>
                      <c:pt idx="23">
                        <c:v>44671</c:v>
                      </c:pt>
                      <c:pt idx="24">
                        <c:v>44672</c:v>
                      </c:pt>
                      <c:pt idx="25">
                        <c:v>44673</c:v>
                      </c:pt>
                      <c:pt idx="26">
                        <c:v>44674</c:v>
                      </c:pt>
                      <c:pt idx="27">
                        <c:v>44675</c:v>
                      </c:pt>
                      <c:pt idx="28">
                        <c:v>44676</c:v>
                      </c:pt>
                      <c:pt idx="29">
                        <c:v>44677</c:v>
                      </c:pt>
                      <c:pt idx="30">
                        <c:v>44678</c:v>
                      </c:pt>
                      <c:pt idx="31">
                        <c:v>44679</c:v>
                      </c:pt>
                      <c:pt idx="32">
                        <c:v>44680</c:v>
                      </c:pt>
                      <c:pt idx="33">
                        <c:v>44681</c:v>
                      </c:pt>
                      <c:pt idx="34">
                        <c:v>44682</c:v>
                      </c:pt>
                      <c:pt idx="35">
                        <c:v>44683</c:v>
                      </c:pt>
                      <c:pt idx="36">
                        <c:v>44684</c:v>
                      </c:pt>
                      <c:pt idx="37">
                        <c:v>44685</c:v>
                      </c:pt>
                      <c:pt idx="38">
                        <c:v>44686</c:v>
                      </c:pt>
                      <c:pt idx="39">
                        <c:v>44687</c:v>
                      </c:pt>
                      <c:pt idx="40">
                        <c:v>44688</c:v>
                      </c:pt>
                      <c:pt idx="41">
                        <c:v>44689</c:v>
                      </c:pt>
                      <c:pt idx="42">
                        <c:v>44690</c:v>
                      </c:pt>
                      <c:pt idx="43">
                        <c:v>44691</c:v>
                      </c:pt>
                      <c:pt idx="44">
                        <c:v>44692</c:v>
                      </c:pt>
                      <c:pt idx="45">
                        <c:v>44693</c:v>
                      </c:pt>
                      <c:pt idx="46">
                        <c:v>44694</c:v>
                      </c:pt>
                      <c:pt idx="47">
                        <c:v>44695</c:v>
                      </c:pt>
                      <c:pt idx="48">
                        <c:v>44696</c:v>
                      </c:pt>
                      <c:pt idx="49">
                        <c:v>44697</c:v>
                      </c:pt>
                      <c:pt idx="50">
                        <c:v>44698</c:v>
                      </c:pt>
                      <c:pt idx="51">
                        <c:v>44699</c:v>
                      </c:pt>
                      <c:pt idx="52">
                        <c:v>44700</c:v>
                      </c:pt>
                      <c:pt idx="53">
                        <c:v>44701</c:v>
                      </c:pt>
                      <c:pt idx="54">
                        <c:v>44702</c:v>
                      </c:pt>
                      <c:pt idx="55">
                        <c:v>44703</c:v>
                      </c:pt>
                      <c:pt idx="56">
                        <c:v>44704</c:v>
                      </c:pt>
                      <c:pt idx="57">
                        <c:v>44705</c:v>
                      </c:pt>
                      <c:pt idx="58">
                        <c:v>44706</c:v>
                      </c:pt>
                      <c:pt idx="59">
                        <c:v>44707</c:v>
                      </c:pt>
                      <c:pt idx="60">
                        <c:v>44708</c:v>
                      </c:pt>
                      <c:pt idx="61">
                        <c:v>44709</c:v>
                      </c:pt>
                      <c:pt idx="62">
                        <c:v>44710</c:v>
                      </c:pt>
                      <c:pt idx="63">
                        <c:v>44711</c:v>
                      </c:pt>
                      <c:pt idx="64">
                        <c:v>44712</c:v>
                      </c:pt>
                      <c:pt idx="65">
                        <c:v>44713</c:v>
                      </c:pt>
                      <c:pt idx="66">
                        <c:v>44714</c:v>
                      </c:pt>
                      <c:pt idx="67">
                        <c:v>44715</c:v>
                      </c:pt>
                      <c:pt idx="68">
                        <c:v>44716</c:v>
                      </c:pt>
                      <c:pt idx="69">
                        <c:v>44717</c:v>
                      </c:pt>
                      <c:pt idx="70">
                        <c:v>44718</c:v>
                      </c:pt>
                      <c:pt idx="71">
                        <c:v>44719</c:v>
                      </c:pt>
                      <c:pt idx="72">
                        <c:v>44720</c:v>
                      </c:pt>
                      <c:pt idx="73">
                        <c:v>44721</c:v>
                      </c:pt>
                      <c:pt idx="74">
                        <c:v>44722</c:v>
                      </c:pt>
                      <c:pt idx="75">
                        <c:v>44723</c:v>
                      </c:pt>
                      <c:pt idx="76">
                        <c:v>44724</c:v>
                      </c:pt>
                      <c:pt idx="77">
                        <c:v>44725</c:v>
                      </c:pt>
                      <c:pt idx="78">
                        <c:v>44726</c:v>
                      </c:pt>
                      <c:pt idx="79">
                        <c:v>44728</c:v>
                      </c:pt>
                      <c:pt idx="80">
                        <c:v>44729</c:v>
                      </c:pt>
                      <c:pt idx="81">
                        <c:v>44730</c:v>
                      </c:pt>
                      <c:pt idx="82">
                        <c:v>44731</c:v>
                      </c:pt>
                      <c:pt idx="83">
                        <c:v>44732</c:v>
                      </c:pt>
                      <c:pt idx="84">
                        <c:v>44733</c:v>
                      </c:pt>
                      <c:pt idx="85">
                        <c:v>44734</c:v>
                      </c:pt>
                      <c:pt idx="86">
                        <c:v>44735</c:v>
                      </c:pt>
                      <c:pt idx="87">
                        <c:v>44736</c:v>
                      </c:pt>
                      <c:pt idx="88">
                        <c:v>44737</c:v>
                      </c:pt>
                      <c:pt idx="89">
                        <c:v>44738</c:v>
                      </c:pt>
                      <c:pt idx="90">
                        <c:v>44739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CohoSmoltsByDate!$D$6:$D$120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0">
                        <c:v>1164</c:v>
                      </c:pt>
                      <c:pt idx="11">
                        <c:v>593</c:v>
                      </c:pt>
                      <c:pt idx="12">
                        <c:v>90</c:v>
                      </c:pt>
                      <c:pt idx="13">
                        <c:v>17</c:v>
                      </c:pt>
                      <c:pt idx="14">
                        <c:v>26</c:v>
                      </c:pt>
                      <c:pt idx="15">
                        <c:v>15</c:v>
                      </c:pt>
                      <c:pt idx="16">
                        <c:v>24</c:v>
                      </c:pt>
                      <c:pt idx="17">
                        <c:v>10</c:v>
                      </c:pt>
                      <c:pt idx="18">
                        <c:v>5</c:v>
                      </c:pt>
                      <c:pt idx="19">
                        <c:v>2</c:v>
                      </c:pt>
                      <c:pt idx="20">
                        <c:v>10</c:v>
                      </c:pt>
                      <c:pt idx="21">
                        <c:v>2</c:v>
                      </c:pt>
                      <c:pt idx="22">
                        <c:v>27</c:v>
                      </c:pt>
                      <c:pt idx="23">
                        <c:v>4</c:v>
                      </c:pt>
                      <c:pt idx="24">
                        <c:v>1</c:v>
                      </c:pt>
                      <c:pt idx="26">
                        <c:v>1</c:v>
                      </c:pt>
                      <c:pt idx="27">
                        <c:v>8</c:v>
                      </c:pt>
                      <c:pt idx="28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CEA-4946-8CF5-4143A111914D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  <c:min val="44621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7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Releases, 2022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3"/>
          <c:tx>
            <c:strRef>
              <c:f>CohoSmoltsByDate!$R$5</c:f>
              <c:strCache>
                <c:ptCount val="1"/>
                <c:pt idx="0">
                  <c:v>B*</c:v>
                </c:pt>
              </c:strCache>
            </c:strRef>
          </c:tx>
          <c:marker>
            <c:symbol val="none"/>
          </c:marker>
          <c:dPt>
            <c:idx val="2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3-135E-4B0B-BFAF-388BA70FEB7B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CohoSmoltsByDate!$R$6:$R$120</c:f>
              <c:numCache>
                <c:formatCode>General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4</c:v>
                </c:pt>
                <c:pt idx="40">
                  <c:v>8</c:v>
                </c:pt>
                <c:pt idx="41">
                  <c:v>17</c:v>
                </c:pt>
                <c:pt idx="42">
                  <c:v>29</c:v>
                </c:pt>
                <c:pt idx="43">
                  <c:v>47</c:v>
                </c:pt>
                <c:pt idx="44">
                  <c:v>58</c:v>
                </c:pt>
                <c:pt idx="45">
                  <c:v>70</c:v>
                </c:pt>
                <c:pt idx="46">
                  <c:v>80</c:v>
                </c:pt>
                <c:pt idx="47">
                  <c:v>90</c:v>
                </c:pt>
                <c:pt idx="48">
                  <c:v>99</c:v>
                </c:pt>
                <c:pt idx="49">
                  <c:v>102</c:v>
                </c:pt>
                <c:pt idx="50">
                  <c:v>109</c:v>
                </c:pt>
                <c:pt idx="51">
                  <c:v>115</c:v>
                </c:pt>
                <c:pt idx="52">
                  <c:v>126</c:v>
                </c:pt>
                <c:pt idx="53">
                  <c:v>139</c:v>
                </c:pt>
                <c:pt idx="54">
                  <c:v>151</c:v>
                </c:pt>
                <c:pt idx="55">
                  <c:v>158</c:v>
                </c:pt>
                <c:pt idx="56">
                  <c:v>169</c:v>
                </c:pt>
                <c:pt idx="57">
                  <c:v>185</c:v>
                </c:pt>
                <c:pt idx="58">
                  <c:v>195</c:v>
                </c:pt>
                <c:pt idx="59">
                  <c:v>208</c:v>
                </c:pt>
                <c:pt idx="60">
                  <c:v>223</c:v>
                </c:pt>
                <c:pt idx="61">
                  <c:v>235</c:v>
                </c:pt>
                <c:pt idx="62">
                  <c:v>239</c:v>
                </c:pt>
                <c:pt idx="63">
                  <c:v>245</c:v>
                </c:pt>
                <c:pt idx="64">
                  <c:v>249</c:v>
                </c:pt>
                <c:pt idx="65">
                  <c:v>255</c:v>
                </c:pt>
                <c:pt idx="66">
                  <c:v>260</c:v>
                </c:pt>
                <c:pt idx="67">
                  <c:v>264</c:v>
                </c:pt>
                <c:pt idx="68">
                  <c:v>265</c:v>
                </c:pt>
                <c:pt idx="69">
                  <c:v>268</c:v>
                </c:pt>
                <c:pt idx="70">
                  <c:v>271</c:v>
                </c:pt>
                <c:pt idx="71">
                  <c:v>275</c:v>
                </c:pt>
                <c:pt idx="72">
                  <c:v>282</c:v>
                </c:pt>
                <c:pt idx="73">
                  <c:v>283</c:v>
                </c:pt>
                <c:pt idx="74">
                  <c:v>287</c:v>
                </c:pt>
                <c:pt idx="75">
                  <c:v>287</c:v>
                </c:pt>
                <c:pt idx="76">
                  <c:v>288</c:v>
                </c:pt>
                <c:pt idx="77">
                  <c:v>289</c:v>
                </c:pt>
                <c:pt idx="78">
                  <c:v>290</c:v>
                </c:pt>
                <c:pt idx="79">
                  <c:v>290</c:v>
                </c:pt>
                <c:pt idx="80">
                  <c:v>290</c:v>
                </c:pt>
                <c:pt idx="81">
                  <c:v>290</c:v>
                </c:pt>
                <c:pt idx="82">
                  <c:v>290</c:v>
                </c:pt>
                <c:pt idx="83">
                  <c:v>290</c:v>
                </c:pt>
                <c:pt idx="84">
                  <c:v>290</c:v>
                </c:pt>
                <c:pt idx="85">
                  <c:v>291</c:v>
                </c:pt>
                <c:pt idx="86">
                  <c:v>291</c:v>
                </c:pt>
                <c:pt idx="87">
                  <c:v>291</c:v>
                </c:pt>
                <c:pt idx="88">
                  <c:v>291</c:v>
                </c:pt>
                <c:pt idx="89">
                  <c:v>291</c:v>
                </c:pt>
                <c:pt idx="90">
                  <c:v>292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35E-4B0B-BFAF-388BA70FEB7B}"/>
            </c:ext>
          </c:extLst>
        </c:ser>
        <c:ser>
          <c:idx val="8"/>
          <c:order val="5"/>
          <c:tx>
            <c:strRef>
              <c:f>CohoSmoltsByDate!$Q$5</c:f>
              <c:strCache>
                <c:ptCount val="1"/>
                <c:pt idx="0">
                  <c:v>JDJ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CohoSmoltsByDate!$Q$6:$Q$120</c:f>
              <c:numCache>
                <c:formatCode>General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3</c:v>
                </c:pt>
                <c:pt idx="40">
                  <c:v>6</c:v>
                </c:pt>
                <c:pt idx="41">
                  <c:v>9</c:v>
                </c:pt>
                <c:pt idx="42">
                  <c:v>13</c:v>
                </c:pt>
                <c:pt idx="43">
                  <c:v>16</c:v>
                </c:pt>
                <c:pt idx="44">
                  <c:v>17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22</c:v>
                </c:pt>
                <c:pt idx="49">
                  <c:v>22</c:v>
                </c:pt>
                <c:pt idx="50">
                  <c:v>27</c:v>
                </c:pt>
                <c:pt idx="51">
                  <c:v>28</c:v>
                </c:pt>
                <c:pt idx="52">
                  <c:v>28</c:v>
                </c:pt>
                <c:pt idx="53">
                  <c:v>30</c:v>
                </c:pt>
                <c:pt idx="54">
                  <c:v>32</c:v>
                </c:pt>
                <c:pt idx="55">
                  <c:v>33</c:v>
                </c:pt>
                <c:pt idx="56">
                  <c:v>35</c:v>
                </c:pt>
                <c:pt idx="57">
                  <c:v>36</c:v>
                </c:pt>
                <c:pt idx="58">
                  <c:v>43</c:v>
                </c:pt>
                <c:pt idx="59">
                  <c:v>44</c:v>
                </c:pt>
                <c:pt idx="60">
                  <c:v>47</c:v>
                </c:pt>
                <c:pt idx="61">
                  <c:v>48</c:v>
                </c:pt>
                <c:pt idx="62">
                  <c:v>50</c:v>
                </c:pt>
                <c:pt idx="63">
                  <c:v>50</c:v>
                </c:pt>
                <c:pt idx="64">
                  <c:v>52</c:v>
                </c:pt>
                <c:pt idx="65">
                  <c:v>53</c:v>
                </c:pt>
                <c:pt idx="66">
                  <c:v>53</c:v>
                </c:pt>
                <c:pt idx="67">
                  <c:v>55</c:v>
                </c:pt>
                <c:pt idx="68">
                  <c:v>56</c:v>
                </c:pt>
                <c:pt idx="69">
                  <c:v>59</c:v>
                </c:pt>
                <c:pt idx="70">
                  <c:v>61</c:v>
                </c:pt>
                <c:pt idx="71">
                  <c:v>63</c:v>
                </c:pt>
                <c:pt idx="72">
                  <c:v>65</c:v>
                </c:pt>
                <c:pt idx="73">
                  <c:v>65</c:v>
                </c:pt>
                <c:pt idx="74">
                  <c:v>67</c:v>
                </c:pt>
                <c:pt idx="75">
                  <c:v>68</c:v>
                </c:pt>
                <c:pt idx="76">
                  <c:v>69</c:v>
                </c:pt>
                <c:pt idx="77">
                  <c:v>71</c:v>
                </c:pt>
                <c:pt idx="78">
                  <c:v>72</c:v>
                </c:pt>
                <c:pt idx="79">
                  <c:v>72</c:v>
                </c:pt>
                <c:pt idx="80">
                  <c:v>72</c:v>
                </c:pt>
                <c:pt idx="81">
                  <c:v>72</c:v>
                </c:pt>
                <c:pt idx="82">
                  <c:v>73</c:v>
                </c:pt>
                <c:pt idx="83">
                  <c:v>75</c:v>
                </c:pt>
                <c:pt idx="84">
                  <c:v>77</c:v>
                </c:pt>
                <c:pt idx="85">
                  <c:v>77</c:v>
                </c:pt>
                <c:pt idx="86">
                  <c:v>78</c:v>
                </c:pt>
                <c:pt idx="87">
                  <c:v>78</c:v>
                </c:pt>
                <c:pt idx="88">
                  <c:v>79</c:v>
                </c:pt>
                <c:pt idx="89">
                  <c:v>79</c:v>
                </c:pt>
                <c:pt idx="90">
                  <c:v>79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135E-4B0B-BFAF-388BA70FEB7B}"/>
            </c:ext>
          </c:extLst>
        </c:ser>
        <c:ser>
          <c:idx val="0"/>
          <c:order val="6"/>
          <c:tx>
            <c:strRef>
              <c:f>CohoSmoltsByDate!$P$5</c:f>
              <c:strCache>
                <c:ptCount val="1"/>
                <c:pt idx="0">
                  <c:v>MCJ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CohoSmoltsByDate!$P$6:$P$120</c:f>
              <c:numCache>
                <c:formatCode>General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11</c:v>
                </c:pt>
                <c:pt idx="28">
                  <c:v>14</c:v>
                </c:pt>
                <c:pt idx="29">
                  <c:v>16</c:v>
                </c:pt>
                <c:pt idx="30">
                  <c:v>21</c:v>
                </c:pt>
                <c:pt idx="31">
                  <c:v>21</c:v>
                </c:pt>
                <c:pt idx="32">
                  <c:v>23</c:v>
                </c:pt>
                <c:pt idx="33">
                  <c:v>24</c:v>
                </c:pt>
                <c:pt idx="34">
                  <c:v>32</c:v>
                </c:pt>
                <c:pt idx="35">
                  <c:v>35</c:v>
                </c:pt>
                <c:pt idx="36">
                  <c:v>38</c:v>
                </c:pt>
                <c:pt idx="37">
                  <c:v>41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49</c:v>
                </c:pt>
                <c:pt idx="43">
                  <c:v>50</c:v>
                </c:pt>
                <c:pt idx="44">
                  <c:v>52</c:v>
                </c:pt>
                <c:pt idx="45">
                  <c:v>52</c:v>
                </c:pt>
                <c:pt idx="46">
                  <c:v>53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  <c:pt idx="50">
                  <c:v>56</c:v>
                </c:pt>
                <c:pt idx="51">
                  <c:v>56</c:v>
                </c:pt>
                <c:pt idx="52">
                  <c:v>56</c:v>
                </c:pt>
                <c:pt idx="53">
                  <c:v>59</c:v>
                </c:pt>
                <c:pt idx="54">
                  <c:v>64</c:v>
                </c:pt>
                <c:pt idx="55">
                  <c:v>66</c:v>
                </c:pt>
                <c:pt idx="56">
                  <c:v>69</c:v>
                </c:pt>
                <c:pt idx="57">
                  <c:v>70</c:v>
                </c:pt>
                <c:pt idx="58">
                  <c:v>70</c:v>
                </c:pt>
                <c:pt idx="59">
                  <c:v>71</c:v>
                </c:pt>
                <c:pt idx="60">
                  <c:v>71</c:v>
                </c:pt>
                <c:pt idx="61">
                  <c:v>71</c:v>
                </c:pt>
                <c:pt idx="62">
                  <c:v>71</c:v>
                </c:pt>
                <c:pt idx="63">
                  <c:v>71</c:v>
                </c:pt>
                <c:pt idx="64">
                  <c:v>71</c:v>
                </c:pt>
                <c:pt idx="65">
                  <c:v>71</c:v>
                </c:pt>
                <c:pt idx="66">
                  <c:v>71</c:v>
                </c:pt>
                <c:pt idx="67">
                  <c:v>71</c:v>
                </c:pt>
                <c:pt idx="68">
                  <c:v>71</c:v>
                </c:pt>
                <c:pt idx="69">
                  <c:v>71</c:v>
                </c:pt>
                <c:pt idx="70">
                  <c:v>72</c:v>
                </c:pt>
                <c:pt idx="71">
                  <c:v>72</c:v>
                </c:pt>
                <c:pt idx="72">
                  <c:v>72</c:v>
                </c:pt>
                <c:pt idx="73">
                  <c:v>72</c:v>
                </c:pt>
                <c:pt idx="74">
                  <c:v>72</c:v>
                </c:pt>
                <c:pt idx="75">
                  <c:v>73</c:v>
                </c:pt>
                <c:pt idx="76">
                  <c:v>75</c:v>
                </c:pt>
                <c:pt idx="77">
                  <c:v>75</c:v>
                </c:pt>
                <c:pt idx="78">
                  <c:v>75</c:v>
                </c:pt>
                <c:pt idx="79">
                  <c:v>76</c:v>
                </c:pt>
                <c:pt idx="80">
                  <c:v>77</c:v>
                </c:pt>
                <c:pt idx="81">
                  <c:v>78</c:v>
                </c:pt>
                <c:pt idx="82">
                  <c:v>78</c:v>
                </c:pt>
                <c:pt idx="83">
                  <c:v>80</c:v>
                </c:pt>
                <c:pt idx="84">
                  <c:v>81</c:v>
                </c:pt>
                <c:pt idx="85">
                  <c:v>81</c:v>
                </c:pt>
                <c:pt idx="86">
                  <c:v>81</c:v>
                </c:pt>
                <c:pt idx="87">
                  <c:v>81</c:v>
                </c:pt>
                <c:pt idx="88">
                  <c:v>81</c:v>
                </c:pt>
                <c:pt idx="89">
                  <c:v>81</c:v>
                </c:pt>
                <c:pt idx="90">
                  <c:v>81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135E-4B0B-BFAF-388BA70FEB7B}"/>
            </c:ext>
          </c:extLst>
        </c:ser>
        <c:ser>
          <c:idx val="12"/>
          <c:order val="7"/>
          <c:tx>
            <c:strRef>
              <c:f>CohoSmoltsByDate!$O$5</c:f>
              <c:strCache>
                <c:ptCount val="1"/>
                <c:pt idx="0">
                  <c:v>TWX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44653</c:v>
                </c:pt>
                <c:pt idx="6">
                  <c:v>44654</c:v>
                </c:pt>
                <c:pt idx="7">
                  <c:v>44655</c:v>
                </c:pt>
                <c:pt idx="8">
                  <c:v>44656</c:v>
                </c:pt>
                <c:pt idx="9">
                  <c:v>44657</c:v>
                </c:pt>
                <c:pt idx="10">
                  <c:v>44658</c:v>
                </c:pt>
                <c:pt idx="11">
                  <c:v>44659</c:v>
                </c:pt>
                <c:pt idx="12">
                  <c:v>44660</c:v>
                </c:pt>
                <c:pt idx="13">
                  <c:v>44661</c:v>
                </c:pt>
                <c:pt idx="14">
                  <c:v>44662</c:v>
                </c:pt>
                <c:pt idx="15">
                  <c:v>44663</c:v>
                </c:pt>
                <c:pt idx="16">
                  <c:v>44664</c:v>
                </c:pt>
                <c:pt idx="17">
                  <c:v>44665</c:v>
                </c:pt>
                <c:pt idx="18">
                  <c:v>44666</c:v>
                </c:pt>
                <c:pt idx="19">
                  <c:v>44667</c:v>
                </c:pt>
                <c:pt idx="20">
                  <c:v>44668</c:v>
                </c:pt>
                <c:pt idx="21">
                  <c:v>44669</c:v>
                </c:pt>
                <c:pt idx="22">
                  <c:v>44670</c:v>
                </c:pt>
                <c:pt idx="23">
                  <c:v>44671</c:v>
                </c:pt>
                <c:pt idx="24">
                  <c:v>44672</c:v>
                </c:pt>
                <c:pt idx="25">
                  <c:v>44673</c:v>
                </c:pt>
                <c:pt idx="26">
                  <c:v>44674</c:v>
                </c:pt>
                <c:pt idx="27">
                  <c:v>44675</c:v>
                </c:pt>
                <c:pt idx="28">
                  <c:v>44676</c:v>
                </c:pt>
                <c:pt idx="29">
                  <c:v>44677</c:v>
                </c:pt>
                <c:pt idx="30">
                  <c:v>44678</c:v>
                </c:pt>
                <c:pt idx="31">
                  <c:v>44679</c:v>
                </c:pt>
                <c:pt idx="32">
                  <c:v>44680</c:v>
                </c:pt>
                <c:pt idx="33">
                  <c:v>44681</c:v>
                </c:pt>
                <c:pt idx="34">
                  <c:v>44682</c:v>
                </c:pt>
                <c:pt idx="35">
                  <c:v>44683</c:v>
                </c:pt>
                <c:pt idx="36">
                  <c:v>44684</c:v>
                </c:pt>
                <c:pt idx="37">
                  <c:v>44685</c:v>
                </c:pt>
                <c:pt idx="38">
                  <c:v>44686</c:v>
                </c:pt>
                <c:pt idx="39">
                  <c:v>44687</c:v>
                </c:pt>
                <c:pt idx="40">
                  <c:v>44688</c:v>
                </c:pt>
                <c:pt idx="41">
                  <c:v>44689</c:v>
                </c:pt>
                <c:pt idx="42">
                  <c:v>44690</c:v>
                </c:pt>
                <c:pt idx="43">
                  <c:v>44691</c:v>
                </c:pt>
                <c:pt idx="44">
                  <c:v>44692</c:v>
                </c:pt>
                <c:pt idx="45">
                  <c:v>44693</c:v>
                </c:pt>
                <c:pt idx="46">
                  <c:v>44694</c:v>
                </c:pt>
                <c:pt idx="47">
                  <c:v>44695</c:v>
                </c:pt>
                <c:pt idx="48">
                  <c:v>44696</c:v>
                </c:pt>
                <c:pt idx="49">
                  <c:v>44697</c:v>
                </c:pt>
                <c:pt idx="50">
                  <c:v>44698</c:v>
                </c:pt>
                <c:pt idx="51">
                  <c:v>44699</c:v>
                </c:pt>
                <c:pt idx="52">
                  <c:v>44700</c:v>
                </c:pt>
                <c:pt idx="53">
                  <c:v>44701</c:v>
                </c:pt>
                <c:pt idx="54">
                  <c:v>44702</c:v>
                </c:pt>
                <c:pt idx="55">
                  <c:v>44703</c:v>
                </c:pt>
                <c:pt idx="56">
                  <c:v>44704</c:v>
                </c:pt>
                <c:pt idx="57">
                  <c:v>44705</c:v>
                </c:pt>
                <c:pt idx="58">
                  <c:v>44706</c:v>
                </c:pt>
                <c:pt idx="59">
                  <c:v>44707</c:v>
                </c:pt>
                <c:pt idx="60">
                  <c:v>44708</c:v>
                </c:pt>
                <c:pt idx="61">
                  <c:v>44709</c:v>
                </c:pt>
                <c:pt idx="62">
                  <c:v>44710</c:v>
                </c:pt>
                <c:pt idx="63">
                  <c:v>44711</c:v>
                </c:pt>
                <c:pt idx="64">
                  <c:v>44712</c:v>
                </c:pt>
                <c:pt idx="65">
                  <c:v>44713</c:v>
                </c:pt>
                <c:pt idx="66">
                  <c:v>44714</c:v>
                </c:pt>
                <c:pt idx="67">
                  <c:v>44715</c:v>
                </c:pt>
                <c:pt idx="68">
                  <c:v>44716</c:v>
                </c:pt>
                <c:pt idx="69">
                  <c:v>44717</c:v>
                </c:pt>
                <c:pt idx="70">
                  <c:v>44718</c:v>
                </c:pt>
                <c:pt idx="71">
                  <c:v>44719</c:v>
                </c:pt>
                <c:pt idx="72">
                  <c:v>44720</c:v>
                </c:pt>
                <c:pt idx="73">
                  <c:v>44721</c:v>
                </c:pt>
                <c:pt idx="74">
                  <c:v>44722</c:v>
                </c:pt>
                <c:pt idx="75">
                  <c:v>44723</c:v>
                </c:pt>
                <c:pt idx="76">
                  <c:v>44724</c:v>
                </c:pt>
                <c:pt idx="77">
                  <c:v>44725</c:v>
                </c:pt>
                <c:pt idx="78">
                  <c:v>44726</c:v>
                </c:pt>
                <c:pt idx="79">
                  <c:v>44728</c:v>
                </c:pt>
                <c:pt idx="80">
                  <c:v>44729</c:v>
                </c:pt>
                <c:pt idx="81">
                  <c:v>44730</c:v>
                </c:pt>
                <c:pt idx="82">
                  <c:v>44731</c:v>
                </c:pt>
                <c:pt idx="83">
                  <c:v>44732</c:v>
                </c:pt>
                <c:pt idx="84">
                  <c:v>44733</c:v>
                </c:pt>
                <c:pt idx="85">
                  <c:v>44734</c:v>
                </c:pt>
                <c:pt idx="86">
                  <c:v>44735</c:v>
                </c:pt>
                <c:pt idx="87">
                  <c:v>44736</c:v>
                </c:pt>
                <c:pt idx="88">
                  <c:v>44737</c:v>
                </c:pt>
                <c:pt idx="89">
                  <c:v>44738</c:v>
                </c:pt>
                <c:pt idx="90">
                  <c:v>44739</c:v>
                </c:pt>
              </c:numCache>
              <c:extLst xmlns:c15="http://schemas.microsoft.com/office/drawing/2012/chart"/>
            </c:numRef>
          </c:cat>
          <c:val>
            <c:numRef>
              <c:f>CohoSmoltsByDate!$Q$6:$Q$120</c:f>
              <c:numCache>
                <c:formatCode>General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3</c:v>
                </c:pt>
                <c:pt idx="40">
                  <c:v>6</c:v>
                </c:pt>
                <c:pt idx="41">
                  <c:v>9</c:v>
                </c:pt>
                <c:pt idx="42">
                  <c:v>13</c:v>
                </c:pt>
                <c:pt idx="43">
                  <c:v>16</c:v>
                </c:pt>
                <c:pt idx="44">
                  <c:v>17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22</c:v>
                </c:pt>
                <c:pt idx="49">
                  <c:v>22</c:v>
                </c:pt>
                <c:pt idx="50">
                  <c:v>27</c:v>
                </c:pt>
                <c:pt idx="51">
                  <c:v>28</c:v>
                </c:pt>
                <c:pt idx="52">
                  <c:v>28</c:v>
                </c:pt>
                <c:pt idx="53">
                  <c:v>30</c:v>
                </c:pt>
                <c:pt idx="54">
                  <c:v>32</c:v>
                </c:pt>
                <c:pt idx="55">
                  <c:v>33</c:v>
                </c:pt>
                <c:pt idx="56">
                  <c:v>35</c:v>
                </c:pt>
                <c:pt idx="57">
                  <c:v>36</c:v>
                </c:pt>
                <c:pt idx="58">
                  <c:v>43</c:v>
                </c:pt>
                <c:pt idx="59">
                  <c:v>44</c:v>
                </c:pt>
                <c:pt idx="60">
                  <c:v>47</c:v>
                </c:pt>
                <c:pt idx="61">
                  <c:v>48</c:v>
                </c:pt>
                <c:pt idx="62">
                  <c:v>50</c:v>
                </c:pt>
                <c:pt idx="63">
                  <c:v>50</c:v>
                </c:pt>
                <c:pt idx="64">
                  <c:v>52</c:v>
                </c:pt>
                <c:pt idx="65">
                  <c:v>53</c:v>
                </c:pt>
                <c:pt idx="66">
                  <c:v>53</c:v>
                </c:pt>
                <c:pt idx="67">
                  <c:v>55</c:v>
                </c:pt>
                <c:pt idx="68">
                  <c:v>56</c:v>
                </c:pt>
                <c:pt idx="69">
                  <c:v>59</c:v>
                </c:pt>
                <c:pt idx="70">
                  <c:v>61</c:v>
                </c:pt>
                <c:pt idx="71">
                  <c:v>63</c:v>
                </c:pt>
                <c:pt idx="72">
                  <c:v>65</c:v>
                </c:pt>
                <c:pt idx="73">
                  <c:v>65</c:v>
                </c:pt>
                <c:pt idx="74">
                  <c:v>67</c:v>
                </c:pt>
                <c:pt idx="75">
                  <c:v>68</c:v>
                </c:pt>
                <c:pt idx="76">
                  <c:v>69</c:v>
                </c:pt>
                <c:pt idx="77">
                  <c:v>71</c:v>
                </c:pt>
                <c:pt idx="78">
                  <c:v>72</c:v>
                </c:pt>
                <c:pt idx="79">
                  <c:v>72</c:v>
                </c:pt>
                <c:pt idx="80">
                  <c:v>72</c:v>
                </c:pt>
                <c:pt idx="81">
                  <c:v>72</c:v>
                </c:pt>
                <c:pt idx="82">
                  <c:v>73</c:v>
                </c:pt>
                <c:pt idx="83">
                  <c:v>75</c:v>
                </c:pt>
                <c:pt idx="84">
                  <c:v>77</c:v>
                </c:pt>
                <c:pt idx="85">
                  <c:v>77</c:v>
                </c:pt>
                <c:pt idx="86">
                  <c:v>78</c:v>
                </c:pt>
                <c:pt idx="87">
                  <c:v>78</c:v>
                </c:pt>
                <c:pt idx="88">
                  <c:v>79</c:v>
                </c:pt>
                <c:pt idx="89">
                  <c:v>79</c:v>
                </c:pt>
                <c:pt idx="90">
                  <c:v>79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135E-4B0B-BFAF-388BA70F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40"/>
        <c:axId val="1675120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CohoSmoltsByDate!$D$5</c15:sqref>
                        </c15:formulaRef>
                      </c:ext>
                    </c:extLst>
                    <c:strCache>
                      <c:ptCount val="1"/>
                      <c:pt idx="0">
                        <c:v>JCJ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44648</c:v>
                      </c:pt>
                      <c:pt idx="1">
                        <c:v>44649</c:v>
                      </c:pt>
                      <c:pt idx="2">
                        <c:v>44650</c:v>
                      </c:pt>
                      <c:pt idx="3">
                        <c:v>44651</c:v>
                      </c:pt>
                      <c:pt idx="4">
                        <c:v>44652</c:v>
                      </c:pt>
                      <c:pt idx="5">
                        <c:v>44653</c:v>
                      </c:pt>
                      <c:pt idx="6">
                        <c:v>44654</c:v>
                      </c:pt>
                      <c:pt idx="7">
                        <c:v>44655</c:v>
                      </c:pt>
                      <c:pt idx="8">
                        <c:v>44656</c:v>
                      </c:pt>
                      <c:pt idx="9">
                        <c:v>44657</c:v>
                      </c:pt>
                      <c:pt idx="10">
                        <c:v>44658</c:v>
                      </c:pt>
                      <c:pt idx="11">
                        <c:v>44659</c:v>
                      </c:pt>
                      <c:pt idx="12">
                        <c:v>44660</c:v>
                      </c:pt>
                      <c:pt idx="13">
                        <c:v>44661</c:v>
                      </c:pt>
                      <c:pt idx="14">
                        <c:v>44662</c:v>
                      </c:pt>
                      <c:pt idx="15">
                        <c:v>44663</c:v>
                      </c:pt>
                      <c:pt idx="16">
                        <c:v>44664</c:v>
                      </c:pt>
                      <c:pt idx="17">
                        <c:v>44665</c:v>
                      </c:pt>
                      <c:pt idx="18">
                        <c:v>44666</c:v>
                      </c:pt>
                      <c:pt idx="19">
                        <c:v>44667</c:v>
                      </c:pt>
                      <c:pt idx="20">
                        <c:v>44668</c:v>
                      </c:pt>
                      <c:pt idx="21">
                        <c:v>44669</c:v>
                      </c:pt>
                      <c:pt idx="22">
                        <c:v>44670</c:v>
                      </c:pt>
                      <c:pt idx="23">
                        <c:v>44671</c:v>
                      </c:pt>
                      <c:pt idx="24">
                        <c:v>44672</c:v>
                      </c:pt>
                      <c:pt idx="25">
                        <c:v>44673</c:v>
                      </c:pt>
                      <c:pt idx="26">
                        <c:v>44674</c:v>
                      </c:pt>
                      <c:pt idx="27">
                        <c:v>44675</c:v>
                      </c:pt>
                      <c:pt idx="28">
                        <c:v>44676</c:v>
                      </c:pt>
                      <c:pt idx="29">
                        <c:v>44677</c:v>
                      </c:pt>
                      <c:pt idx="30">
                        <c:v>44678</c:v>
                      </c:pt>
                      <c:pt idx="31">
                        <c:v>44679</c:v>
                      </c:pt>
                      <c:pt idx="32">
                        <c:v>44680</c:v>
                      </c:pt>
                      <c:pt idx="33">
                        <c:v>44681</c:v>
                      </c:pt>
                      <c:pt idx="34">
                        <c:v>44682</c:v>
                      </c:pt>
                      <c:pt idx="35">
                        <c:v>44683</c:v>
                      </c:pt>
                      <c:pt idx="36">
                        <c:v>44684</c:v>
                      </c:pt>
                      <c:pt idx="37">
                        <c:v>44685</c:v>
                      </c:pt>
                      <c:pt idx="38">
                        <c:v>44686</c:v>
                      </c:pt>
                      <c:pt idx="39">
                        <c:v>44687</c:v>
                      </c:pt>
                      <c:pt idx="40">
                        <c:v>44688</c:v>
                      </c:pt>
                      <c:pt idx="41">
                        <c:v>44689</c:v>
                      </c:pt>
                      <c:pt idx="42">
                        <c:v>44690</c:v>
                      </c:pt>
                      <c:pt idx="43">
                        <c:v>44691</c:v>
                      </c:pt>
                      <c:pt idx="44">
                        <c:v>44692</c:v>
                      </c:pt>
                      <c:pt idx="45">
                        <c:v>44693</c:v>
                      </c:pt>
                      <c:pt idx="46">
                        <c:v>44694</c:v>
                      </c:pt>
                      <c:pt idx="47">
                        <c:v>44695</c:v>
                      </c:pt>
                      <c:pt idx="48">
                        <c:v>44696</c:v>
                      </c:pt>
                      <c:pt idx="49">
                        <c:v>44697</c:v>
                      </c:pt>
                      <c:pt idx="50">
                        <c:v>44698</c:v>
                      </c:pt>
                      <c:pt idx="51">
                        <c:v>44699</c:v>
                      </c:pt>
                      <c:pt idx="52">
                        <c:v>44700</c:v>
                      </c:pt>
                      <c:pt idx="53">
                        <c:v>44701</c:v>
                      </c:pt>
                      <c:pt idx="54">
                        <c:v>44702</c:v>
                      </c:pt>
                      <c:pt idx="55">
                        <c:v>44703</c:v>
                      </c:pt>
                      <c:pt idx="56">
                        <c:v>44704</c:v>
                      </c:pt>
                      <c:pt idx="57">
                        <c:v>44705</c:v>
                      </c:pt>
                      <c:pt idx="58">
                        <c:v>44706</c:v>
                      </c:pt>
                      <c:pt idx="59">
                        <c:v>44707</c:v>
                      </c:pt>
                      <c:pt idx="60">
                        <c:v>44708</c:v>
                      </c:pt>
                      <c:pt idx="61">
                        <c:v>44709</c:v>
                      </c:pt>
                      <c:pt idx="62">
                        <c:v>44710</c:v>
                      </c:pt>
                      <c:pt idx="63">
                        <c:v>44711</c:v>
                      </c:pt>
                      <c:pt idx="64">
                        <c:v>44712</c:v>
                      </c:pt>
                      <c:pt idx="65">
                        <c:v>44713</c:v>
                      </c:pt>
                      <c:pt idx="66">
                        <c:v>44714</c:v>
                      </c:pt>
                      <c:pt idx="67">
                        <c:v>44715</c:v>
                      </c:pt>
                      <c:pt idx="68">
                        <c:v>44716</c:v>
                      </c:pt>
                      <c:pt idx="69">
                        <c:v>44717</c:v>
                      </c:pt>
                      <c:pt idx="70">
                        <c:v>44718</c:v>
                      </c:pt>
                      <c:pt idx="71">
                        <c:v>44719</c:v>
                      </c:pt>
                      <c:pt idx="72">
                        <c:v>44720</c:v>
                      </c:pt>
                      <c:pt idx="73">
                        <c:v>44721</c:v>
                      </c:pt>
                      <c:pt idx="74">
                        <c:v>44722</c:v>
                      </c:pt>
                      <c:pt idx="75">
                        <c:v>44723</c:v>
                      </c:pt>
                      <c:pt idx="76">
                        <c:v>44724</c:v>
                      </c:pt>
                      <c:pt idx="77">
                        <c:v>44725</c:v>
                      </c:pt>
                      <c:pt idx="78">
                        <c:v>44726</c:v>
                      </c:pt>
                      <c:pt idx="79">
                        <c:v>44728</c:v>
                      </c:pt>
                      <c:pt idx="80">
                        <c:v>44729</c:v>
                      </c:pt>
                      <c:pt idx="81">
                        <c:v>44730</c:v>
                      </c:pt>
                      <c:pt idx="82">
                        <c:v>44731</c:v>
                      </c:pt>
                      <c:pt idx="83">
                        <c:v>44732</c:v>
                      </c:pt>
                      <c:pt idx="84">
                        <c:v>44733</c:v>
                      </c:pt>
                      <c:pt idx="85">
                        <c:v>44734</c:v>
                      </c:pt>
                      <c:pt idx="86">
                        <c:v>44735</c:v>
                      </c:pt>
                      <c:pt idx="87">
                        <c:v>44736</c:v>
                      </c:pt>
                      <c:pt idx="88">
                        <c:v>44737</c:v>
                      </c:pt>
                      <c:pt idx="89">
                        <c:v>44738</c:v>
                      </c:pt>
                      <c:pt idx="90">
                        <c:v>44739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CohoSmoltsByDate!$D$6:$D$120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0">
                        <c:v>1164</c:v>
                      </c:pt>
                      <c:pt idx="11">
                        <c:v>593</c:v>
                      </c:pt>
                      <c:pt idx="12">
                        <c:v>90</c:v>
                      </c:pt>
                      <c:pt idx="13">
                        <c:v>17</c:v>
                      </c:pt>
                      <c:pt idx="14">
                        <c:v>26</c:v>
                      </c:pt>
                      <c:pt idx="15">
                        <c:v>15</c:v>
                      </c:pt>
                      <c:pt idx="16">
                        <c:v>24</c:v>
                      </c:pt>
                      <c:pt idx="17">
                        <c:v>10</c:v>
                      </c:pt>
                      <c:pt idx="18">
                        <c:v>5</c:v>
                      </c:pt>
                      <c:pt idx="19">
                        <c:v>2</c:v>
                      </c:pt>
                      <c:pt idx="20">
                        <c:v>10</c:v>
                      </c:pt>
                      <c:pt idx="21">
                        <c:v>2</c:v>
                      </c:pt>
                      <c:pt idx="22">
                        <c:v>27</c:v>
                      </c:pt>
                      <c:pt idx="23">
                        <c:v>4</c:v>
                      </c:pt>
                      <c:pt idx="24">
                        <c:v>1</c:v>
                      </c:pt>
                      <c:pt idx="26">
                        <c:v>1</c:v>
                      </c:pt>
                      <c:pt idx="27">
                        <c:v>8</c:v>
                      </c:pt>
                      <c:pt idx="28">
                        <c:v>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135E-4B0B-BFAF-388BA70FEB7B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CohoSmoltsByDate!$H$5</c15:sqref>
                        </c15:formulaRef>
                      </c:ext>
                    </c:extLst>
                    <c:strCache>
                      <c:ptCount val="1"/>
                      <c:pt idx="0">
                        <c:v>PD6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44648</c:v>
                      </c:pt>
                      <c:pt idx="1">
                        <c:v>44649</c:v>
                      </c:pt>
                      <c:pt idx="2">
                        <c:v>44650</c:v>
                      </c:pt>
                      <c:pt idx="3">
                        <c:v>44651</c:v>
                      </c:pt>
                      <c:pt idx="4">
                        <c:v>44652</c:v>
                      </c:pt>
                      <c:pt idx="5">
                        <c:v>44653</c:v>
                      </c:pt>
                      <c:pt idx="6">
                        <c:v>44654</c:v>
                      </c:pt>
                      <c:pt idx="7">
                        <c:v>44655</c:v>
                      </c:pt>
                      <c:pt idx="8">
                        <c:v>44656</c:v>
                      </c:pt>
                      <c:pt idx="9">
                        <c:v>44657</c:v>
                      </c:pt>
                      <c:pt idx="10">
                        <c:v>44658</c:v>
                      </c:pt>
                      <c:pt idx="11">
                        <c:v>44659</c:v>
                      </c:pt>
                      <c:pt idx="12">
                        <c:v>44660</c:v>
                      </c:pt>
                      <c:pt idx="13">
                        <c:v>44661</c:v>
                      </c:pt>
                      <c:pt idx="14">
                        <c:v>44662</c:v>
                      </c:pt>
                      <c:pt idx="15">
                        <c:v>44663</c:v>
                      </c:pt>
                      <c:pt idx="16">
                        <c:v>44664</c:v>
                      </c:pt>
                      <c:pt idx="17">
                        <c:v>44665</c:v>
                      </c:pt>
                      <c:pt idx="18">
                        <c:v>44666</c:v>
                      </c:pt>
                      <c:pt idx="19">
                        <c:v>44667</c:v>
                      </c:pt>
                      <c:pt idx="20">
                        <c:v>44668</c:v>
                      </c:pt>
                      <c:pt idx="21">
                        <c:v>44669</c:v>
                      </c:pt>
                      <c:pt idx="22">
                        <c:v>44670</c:v>
                      </c:pt>
                      <c:pt idx="23">
                        <c:v>44671</c:v>
                      </c:pt>
                      <c:pt idx="24">
                        <c:v>44672</c:v>
                      </c:pt>
                      <c:pt idx="25">
                        <c:v>44673</c:v>
                      </c:pt>
                      <c:pt idx="26">
                        <c:v>44674</c:v>
                      </c:pt>
                      <c:pt idx="27">
                        <c:v>44675</c:v>
                      </c:pt>
                      <c:pt idx="28">
                        <c:v>44676</c:v>
                      </c:pt>
                      <c:pt idx="29">
                        <c:v>44677</c:v>
                      </c:pt>
                      <c:pt idx="30">
                        <c:v>44678</c:v>
                      </c:pt>
                      <c:pt idx="31">
                        <c:v>44679</c:v>
                      </c:pt>
                      <c:pt idx="32">
                        <c:v>44680</c:v>
                      </c:pt>
                      <c:pt idx="33">
                        <c:v>44681</c:v>
                      </c:pt>
                      <c:pt idx="34">
                        <c:v>44682</c:v>
                      </c:pt>
                      <c:pt idx="35">
                        <c:v>44683</c:v>
                      </c:pt>
                      <c:pt idx="36">
                        <c:v>44684</c:v>
                      </c:pt>
                      <c:pt idx="37">
                        <c:v>44685</c:v>
                      </c:pt>
                      <c:pt idx="38">
                        <c:v>44686</c:v>
                      </c:pt>
                      <c:pt idx="39">
                        <c:v>44687</c:v>
                      </c:pt>
                      <c:pt idx="40">
                        <c:v>44688</c:v>
                      </c:pt>
                      <c:pt idx="41">
                        <c:v>44689</c:v>
                      </c:pt>
                      <c:pt idx="42">
                        <c:v>44690</c:v>
                      </c:pt>
                      <c:pt idx="43">
                        <c:v>44691</c:v>
                      </c:pt>
                      <c:pt idx="44">
                        <c:v>44692</c:v>
                      </c:pt>
                      <c:pt idx="45">
                        <c:v>44693</c:v>
                      </c:pt>
                      <c:pt idx="46">
                        <c:v>44694</c:v>
                      </c:pt>
                      <c:pt idx="47">
                        <c:v>44695</c:v>
                      </c:pt>
                      <c:pt idx="48">
                        <c:v>44696</c:v>
                      </c:pt>
                      <c:pt idx="49">
                        <c:v>44697</c:v>
                      </c:pt>
                      <c:pt idx="50">
                        <c:v>44698</c:v>
                      </c:pt>
                      <c:pt idx="51">
                        <c:v>44699</c:v>
                      </c:pt>
                      <c:pt idx="52">
                        <c:v>44700</c:v>
                      </c:pt>
                      <c:pt idx="53">
                        <c:v>44701</c:v>
                      </c:pt>
                      <c:pt idx="54">
                        <c:v>44702</c:v>
                      </c:pt>
                      <c:pt idx="55">
                        <c:v>44703</c:v>
                      </c:pt>
                      <c:pt idx="56">
                        <c:v>44704</c:v>
                      </c:pt>
                      <c:pt idx="57">
                        <c:v>44705</c:v>
                      </c:pt>
                      <c:pt idx="58">
                        <c:v>44706</c:v>
                      </c:pt>
                      <c:pt idx="59">
                        <c:v>44707</c:v>
                      </c:pt>
                      <c:pt idx="60">
                        <c:v>44708</c:v>
                      </c:pt>
                      <c:pt idx="61">
                        <c:v>44709</c:v>
                      </c:pt>
                      <c:pt idx="62">
                        <c:v>44710</c:v>
                      </c:pt>
                      <c:pt idx="63">
                        <c:v>44711</c:v>
                      </c:pt>
                      <c:pt idx="64">
                        <c:v>44712</c:v>
                      </c:pt>
                      <c:pt idx="65">
                        <c:v>44713</c:v>
                      </c:pt>
                      <c:pt idx="66">
                        <c:v>44714</c:v>
                      </c:pt>
                      <c:pt idx="67">
                        <c:v>44715</c:v>
                      </c:pt>
                      <c:pt idx="68">
                        <c:v>44716</c:v>
                      </c:pt>
                      <c:pt idx="69">
                        <c:v>44717</c:v>
                      </c:pt>
                      <c:pt idx="70">
                        <c:v>44718</c:v>
                      </c:pt>
                      <c:pt idx="71">
                        <c:v>44719</c:v>
                      </c:pt>
                      <c:pt idx="72">
                        <c:v>44720</c:v>
                      </c:pt>
                      <c:pt idx="73">
                        <c:v>44721</c:v>
                      </c:pt>
                      <c:pt idx="74">
                        <c:v>44722</c:v>
                      </c:pt>
                      <c:pt idx="75">
                        <c:v>44723</c:v>
                      </c:pt>
                      <c:pt idx="76">
                        <c:v>44724</c:v>
                      </c:pt>
                      <c:pt idx="77">
                        <c:v>44725</c:v>
                      </c:pt>
                      <c:pt idx="78">
                        <c:v>44726</c:v>
                      </c:pt>
                      <c:pt idx="79">
                        <c:v>44728</c:v>
                      </c:pt>
                      <c:pt idx="80">
                        <c:v>44729</c:v>
                      </c:pt>
                      <c:pt idx="81">
                        <c:v>44730</c:v>
                      </c:pt>
                      <c:pt idx="82">
                        <c:v>44731</c:v>
                      </c:pt>
                      <c:pt idx="83">
                        <c:v>44732</c:v>
                      </c:pt>
                      <c:pt idx="84">
                        <c:v>44733</c:v>
                      </c:pt>
                      <c:pt idx="85">
                        <c:v>44734</c:v>
                      </c:pt>
                      <c:pt idx="86">
                        <c:v>44735</c:v>
                      </c:pt>
                      <c:pt idx="87">
                        <c:v>44736</c:v>
                      </c:pt>
                      <c:pt idx="88">
                        <c:v>44737</c:v>
                      </c:pt>
                      <c:pt idx="89">
                        <c:v>44738</c:v>
                      </c:pt>
                      <c:pt idx="90">
                        <c:v>44739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CohoSmoltsByDate!$H$6:$H$120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46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64">
                        <c:v>1</c:v>
                      </c:pt>
                      <c:pt idx="65">
                        <c:v>1</c:v>
                      </c:pt>
                      <c:pt idx="66">
                        <c:v>1</c:v>
                      </c:pt>
                      <c:pt idx="71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35E-4B0B-BFAF-388BA70FEB7B}"/>
                  </c:ext>
                </c:extLst>
              </c15:ser>
            </c15:filteredLineSeries>
            <c15:filteredLineSeries>
              <c15:ser>
                <c:idx val="1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CohoSmoltsByDate!$M$5</c15:sqref>
                        </c15:formulaRef>
                      </c:ext>
                    </c:extLst>
                    <c:strCache>
                      <c:ptCount val="1"/>
                      <c:pt idx="0">
                        <c:v>SUN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44648</c:v>
                      </c:pt>
                      <c:pt idx="1">
                        <c:v>44649</c:v>
                      </c:pt>
                      <c:pt idx="2">
                        <c:v>44650</c:v>
                      </c:pt>
                      <c:pt idx="3">
                        <c:v>44651</c:v>
                      </c:pt>
                      <c:pt idx="4">
                        <c:v>44652</c:v>
                      </c:pt>
                      <c:pt idx="5">
                        <c:v>44653</c:v>
                      </c:pt>
                      <c:pt idx="6">
                        <c:v>44654</c:v>
                      </c:pt>
                      <c:pt idx="7">
                        <c:v>44655</c:v>
                      </c:pt>
                      <c:pt idx="8">
                        <c:v>44656</c:v>
                      </c:pt>
                      <c:pt idx="9">
                        <c:v>44657</c:v>
                      </c:pt>
                      <c:pt idx="10">
                        <c:v>44658</c:v>
                      </c:pt>
                      <c:pt idx="11">
                        <c:v>44659</c:v>
                      </c:pt>
                      <c:pt idx="12">
                        <c:v>44660</c:v>
                      </c:pt>
                      <c:pt idx="13">
                        <c:v>44661</c:v>
                      </c:pt>
                      <c:pt idx="14">
                        <c:v>44662</c:v>
                      </c:pt>
                      <c:pt idx="15">
                        <c:v>44663</c:v>
                      </c:pt>
                      <c:pt idx="16">
                        <c:v>44664</c:v>
                      </c:pt>
                      <c:pt idx="17">
                        <c:v>44665</c:v>
                      </c:pt>
                      <c:pt idx="18">
                        <c:v>44666</c:v>
                      </c:pt>
                      <c:pt idx="19">
                        <c:v>44667</c:v>
                      </c:pt>
                      <c:pt idx="20">
                        <c:v>44668</c:v>
                      </c:pt>
                      <c:pt idx="21">
                        <c:v>44669</c:v>
                      </c:pt>
                      <c:pt idx="22">
                        <c:v>44670</c:v>
                      </c:pt>
                      <c:pt idx="23">
                        <c:v>44671</c:v>
                      </c:pt>
                      <c:pt idx="24">
                        <c:v>44672</c:v>
                      </c:pt>
                      <c:pt idx="25">
                        <c:v>44673</c:v>
                      </c:pt>
                      <c:pt idx="26">
                        <c:v>44674</c:v>
                      </c:pt>
                      <c:pt idx="27">
                        <c:v>44675</c:v>
                      </c:pt>
                      <c:pt idx="28">
                        <c:v>44676</c:v>
                      </c:pt>
                      <c:pt idx="29">
                        <c:v>44677</c:v>
                      </c:pt>
                      <c:pt idx="30">
                        <c:v>44678</c:v>
                      </c:pt>
                      <c:pt idx="31">
                        <c:v>44679</c:v>
                      </c:pt>
                      <c:pt idx="32">
                        <c:v>44680</c:v>
                      </c:pt>
                      <c:pt idx="33">
                        <c:v>44681</c:v>
                      </c:pt>
                      <c:pt idx="34">
                        <c:v>44682</c:v>
                      </c:pt>
                      <c:pt idx="35">
                        <c:v>44683</c:v>
                      </c:pt>
                      <c:pt idx="36">
                        <c:v>44684</c:v>
                      </c:pt>
                      <c:pt idx="37">
                        <c:v>44685</c:v>
                      </c:pt>
                      <c:pt idx="38">
                        <c:v>44686</c:v>
                      </c:pt>
                      <c:pt idx="39">
                        <c:v>44687</c:v>
                      </c:pt>
                      <c:pt idx="40">
                        <c:v>44688</c:v>
                      </c:pt>
                      <c:pt idx="41">
                        <c:v>44689</c:v>
                      </c:pt>
                      <c:pt idx="42">
                        <c:v>44690</c:v>
                      </c:pt>
                      <c:pt idx="43">
                        <c:v>44691</c:v>
                      </c:pt>
                      <c:pt idx="44">
                        <c:v>44692</c:v>
                      </c:pt>
                      <c:pt idx="45">
                        <c:v>44693</c:v>
                      </c:pt>
                      <c:pt idx="46">
                        <c:v>44694</c:v>
                      </c:pt>
                      <c:pt idx="47">
                        <c:v>44695</c:v>
                      </c:pt>
                      <c:pt idx="48">
                        <c:v>44696</c:v>
                      </c:pt>
                      <c:pt idx="49">
                        <c:v>44697</c:v>
                      </c:pt>
                      <c:pt idx="50">
                        <c:v>44698</c:v>
                      </c:pt>
                      <c:pt idx="51">
                        <c:v>44699</c:v>
                      </c:pt>
                      <c:pt idx="52">
                        <c:v>44700</c:v>
                      </c:pt>
                      <c:pt idx="53">
                        <c:v>44701</c:v>
                      </c:pt>
                      <c:pt idx="54">
                        <c:v>44702</c:v>
                      </c:pt>
                      <c:pt idx="55">
                        <c:v>44703</c:v>
                      </c:pt>
                      <c:pt idx="56">
                        <c:v>44704</c:v>
                      </c:pt>
                      <c:pt idx="57">
                        <c:v>44705</c:v>
                      </c:pt>
                      <c:pt idx="58">
                        <c:v>44706</c:v>
                      </c:pt>
                      <c:pt idx="59">
                        <c:v>44707</c:v>
                      </c:pt>
                      <c:pt idx="60">
                        <c:v>44708</c:v>
                      </c:pt>
                      <c:pt idx="61">
                        <c:v>44709</c:v>
                      </c:pt>
                      <c:pt idx="62">
                        <c:v>44710</c:v>
                      </c:pt>
                      <c:pt idx="63">
                        <c:v>44711</c:v>
                      </c:pt>
                      <c:pt idx="64">
                        <c:v>44712</c:v>
                      </c:pt>
                      <c:pt idx="65">
                        <c:v>44713</c:v>
                      </c:pt>
                      <c:pt idx="66">
                        <c:v>44714</c:v>
                      </c:pt>
                      <c:pt idx="67">
                        <c:v>44715</c:v>
                      </c:pt>
                      <c:pt idx="68">
                        <c:v>44716</c:v>
                      </c:pt>
                      <c:pt idx="69">
                        <c:v>44717</c:v>
                      </c:pt>
                      <c:pt idx="70">
                        <c:v>44718</c:v>
                      </c:pt>
                      <c:pt idx="71">
                        <c:v>44719</c:v>
                      </c:pt>
                      <c:pt idx="72">
                        <c:v>44720</c:v>
                      </c:pt>
                      <c:pt idx="73">
                        <c:v>44721</c:v>
                      </c:pt>
                      <c:pt idx="74">
                        <c:v>44722</c:v>
                      </c:pt>
                      <c:pt idx="75">
                        <c:v>44723</c:v>
                      </c:pt>
                      <c:pt idx="76">
                        <c:v>44724</c:v>
                      </c:pt>
                      <c:pt idx="77">
                        <c:v>44725</c:v>
                      </c:pt>
                      <c:pt idx="78">
                        <c:v>44726</c:v>
                      </c:pt>
                      <c:pt idx="79">
                        <c:v>44728</c:v>
                      </c:pt>
                      <c:pt idx="80">
                        <c:v>44729</c:v>
                      </c:pt>
                      <c:pt idx="81">
                        <c:v>44730</c:v>
                      </c:pt>
                      <c:pt idx="82">
                        <c:v>44731</c:v>
                      </c:pt>
                      <c:pt idx="83">
                        <c:v>44732</c:v>
                      </c:pt>
                      <c:pt idx="84">
                        <c:v>44733</c:v>
                      </c:pt>
                      <c:pt idx="85">
                        <c:v>44734</c:v>
                      </c:pt>
                      <c:pt idx="86">
                        <c:v>44735</c:v>
                      </c:pt>
                      <c:pt idx="87">
                        <c:v>44736</c:v>
                      </c:pt>
                      <c:pt idx="88">
                        <c:v>44737</c:v>
                      </c:pt>
                      <c:pt idx="89">
                        <c:v>44738</c:v>
                      </c:pt>
                      <c:pt idx="90">
                        <c:v>44739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CohoSmoltsByDate!$M$6:$M$120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0">
                        <c:v>2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21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35E-4B0B-BFAF-388BA70FEB7B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CohoSmoltsByDate!$B$5</c15:sqref>
                        </c15:formulaRef>
                      </c:ext>
                    </c:extLst>
                    <c:strCache>
                      <c:ptCount val="1"/>
                      <c:pt idx="0">
                        <c:v>B2J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44648</c:v>
                      </c:pt>
                      <c:pt idx="1">
                        <c:v>44649</c:v>
                      </c:pt>
                      <c:pt idx="2">
                        <c:v>44650</c:v>
                      </c:pt>
                      <c:pt idx="3">
                        <c:v>44651</c:v>
                      </c:pt>
                      <c:pt idx="4">
                        <c:v>44652</c:v>
                      </c:pt>
                      <c:pt idx="5">
                        <c:v>44653</c:v>
                      </c:pt>
                      <c:pt idx="6">
                        <c:v>44654</c:v>
                      </c:pt>
                      <c:pt idx="7">
                        <c:v>44655</c:v>
                      </c:pt>
                      <c:pt idx="8">
                        <c:v>44656</c:v>
                      </c:pt>
                      <c:pt idx="9">
                        <c:v>44657</c:v>
                      </c:pt>
                      <c:pt idx="10">
                        <c:v>44658</c:v>
                      </c:pt>
                      <c:pt idx="11">
                        <c:v>44659</c:v>
                      </c:pt>
                      <c:pt idx="12">
                        <c:v>44660</c:v>
                      </c:pt>
                      <c:pt idx="13">
                        <c:v>44661</c:v>
                      </c:pt>
                      <c:pt idx="14">
                        <c:v>44662</c:v>
                      </c:pt>
                      <c:pt idx="15">
                        <c:v>44663</c:v>
                      </c:pt>
                      <c:pt idx="16">
                        <c:v>44664</c:v>
                      </c:pt>
                      <c:pt idx="17">
                        <c:v>44665</c:v>
                      </c:pt>
                      <c:pt idx="18">
                        <c:v>44666</c:v>
                      </c:pt>
                      <c:pt idx="19">
                        <c:v>44667</c:v>
                      </c:pt>
                      <c:pt idx="20">
                        <c:v>44668</c:v>
                      </c:pt>
                      <c:pt idx="21">
                        <c:v>44669</c:v>
                      </c:pt>
                      <c:pt idx="22">
                        <c:v>44670</c:v>
                      </c:pt>
                      <c:pt idx="23">
                        <c:v>44671</c:v>
                      </c:pt>
                      <c:pt idx="24">
                        <c:v>44672</c:v>
                      </c:pt>
                      <c:pt idx="25">
                        <c:v>44673</c:v>
                      </c:pt>
                      <c:pt idx="26">
                        <c:v>44674</c:v>
                      </c:pt>
                      <c:pt idx="27">
                        <c:v>44675</c:v>
                      </c:pt>
                      <c:pt idx="28">
                        <c:v>44676</c:v>
                      </c:pt>
                      <c:pt idx="29">
                        <c:v>44677</c:v>
                      </c:pt>
                      <c:pt idx="30">
                        <c:v>44678</c:v>
                      </c:pt>
                      <c:pt idx="31">
                        <c:v>44679</c:v>
                      </c:pt>
                      <c:pt idx="32">
                        <c:v>44680</c:v>
                      </c:pt>
                      <c:pt idx="33">
                        <c:v>44681</c:v>
                      </c:pt>
                      <c:pt idx="34">
                        <c:v>44682</c:v>
                      </c:pt>
                      <c:pt idx="35">
                        <c:v>44683</c:v>
                      </c:pt>
                      <c:pt idx="36">
                        <c:v>44684</c:v>
                      </c:pt>
                      <c:pt idx="37">
                        <c:v>44685</c:v>
                      </c:pt>
                      <c:pt idx="38">
                        <c:v>44686</c:v>
                      </c:pt>
                      <c:pt idx="39">
                        <c:v>44687</c:v>
                      </c:pt>
                      <c:pt idx="40">
                        <c:v>44688</c:v>
                      </c:pt>
                      <c:pt idx="41">
                        <c:v>44689</c:v>
                      </c:pt>
                      <c:pt idx="42">
                        <c:v>44690</c:v>
                      </c:pt>
                      <c:pt idx="43">
                        <c:v>44691</c:v>
                      </c:pt>
                      <c:pt idx="44">
                        <c:v>44692</c:v>
                      </c:pt>
                      <c:pt idx="45">
                        <c:v>44693</c:v>
                      </c:pt>
                      <c:pt idx="46">
                        <c:v>44694</c:v>
                      </c:pt>
                      <c:pt idx="47">
                        <c:v>44695</c:v>
                      </c:pt>
                      <c:pt idx="48">
                        <c:v>44696</c:v>
                      </c:pt>
                      <c:pt idx="49">
                        <c:v>44697</c:v>
                      </c:pt>
                      <c:pt idx="50">
                        <c:v>44698</c:v>
                      </c:pt>
                      <c:pt idx="51">
                        <c:v>44699</c:v>
                      </c:pt>
                      <c:pt idx="52">
                        <c:v>44700</c:v>
                      </c:pt>
                      <c:pt idx="53">
                        <c:v>44701</c:v>
                      </c:pt>
                      <c:pt idx="54">
                        <c:v>44702</c:v>
                      </c:pt>
                      <c:pt idx="55">
                        <c:v>44703</c:v>
                      </c:pt>
                      <c:pt idx="56">
                        <c:v>44704</c:v>
                      </c:pt>
                      <c:pt idx="57">
                        <c:v>44705</c:v>
                      </c:pt>
                      <c:pt idx="58">
                        <c:v>44706</c:v>
                      </c:pt>
                      <c:pt idx="59">
                        <c:v>44707</c:v>
                      </c:pt>
                      <c:pt idx="60">
                        <c:v>44708</c:v>
                      </c:pt>
                      <c:pt idx="61">
                        <c:v>44709</c:v>
                      </c:pt>
                      <c:pt idx="62">
                        <c:v>44710</c:v>
                      </c:pt>
                      <c:pt idx="63">
                        <c:v>44711</c:v>
                      </c:pt>
                      <c:pt idx="64">
                        <c:v>44712</c:v>
                      </c:pt>
                      <c:pt idx="65">
                        <c:v>44713</c:v>
                      </c:pt>
                      <c:pt idx="66">
                        <c:v>44714</c:v>
                      </c:pt>
                      <c:pt idx="67">
                        <c:v>44715</c:v>
                      </c:pt>
                      <c:pt idx="68">
                        <c:v>44716</c:v>
                      </c:pt>
                      <c:pt idx="69">
                        <c:v>44717</c:v>
                      </c:pt>
                      <c:pt idx="70">
                        <c:v>44718</c:v>
                      </c:pt>
                      <c:pt idx="71">
                        <c:v>44719</c:v>
                      </c:pt>
                      <c:pt idx="72">
                        <c:v>44720</c:v>
                      </c:pt>
                      <c:pt idx="73">
                        <c:v>44721</c:v>
                      </c:pt>
                      <c:pt idx="74">
                        <c:v>44722</c:v>
                      </c:pt>
                      <c:pt idx="75">
                        <c:v>44723</c:v>
                      </c:pt>
                      <c:pt idx="76">
                        <c:v>44724</c:v>
                      </c:pt>
                      <c:pt idx="77">
                        <c:v>44725</c:v>
                      </c:pt>
                      <c:pt idx="78">
                        <c:v>44726</c:v>
                      </c:pt>
                      <c:pt idx="79">
                        <c:v>44728</c:v>
                      </c:pt>
                      <c:pt idx="80">
                        <c:v>44729</c:v>
                      </c:pt>
                      <c:pt idx="81">
                        <c:v>44730</c:v>
                      </c:pt>
                      <c:pt idx="82">
                        <c:v>44731</c:v>
                      </c:pt>
                      <c:pt idx="83">
                        <c:v>44732</c:v>
                      </c:pt>
                      <c:pt idx="84">
                        <c:v>44733</c:v>
                      </c:pt>
                      <c:pt idx="85">
                        <c:v>44734</c:v>
                      </c:pt>
                      <c:pt idx="86">
                        <c:v>44735</c:v>
                      </c:pt>
                      <c:pt idx="87">
                        <c:v>44736</c:v>
                      </c:pt>
                      <c:pt idx="88">
                        <c:v>44737</c:v>
                      </c:pt>
                      <c:pt idx="89">
                        <c:v>44738</c:v>
                      </c:pt>
                      <c:pt idx="90">
                        <c:v>44739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CohoSmoltsByDate!$B$6:$B$120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40">
                        <c:v>3</c:v>
                      </c:pt>
                      <c:pt idx="41">
                        <c:v>5</c:v>
                      </c:pt>
                      <c:pt idx="42">
                        <c:v>5</c:v>
                      </c:pt>
                      <c:pt idx="43">
                        <c:v>8</c:v>
                      </c:pt>
                      <c:pt idx="44">
                        <c:v>5</c:v>
                      </c:pt>
                      <c:pt idx="45">
                        <c:v>3</c:v>
                      </c:pt>
                      <c:pt idx="46">
                        <c:v>6</c:v>
                      </c:pt>
                      <c:pt idx="47">
                        <c:v>5</c:v>
                      </c:pt>
                      <c:pt idx="48">
                        <c:v>3</c:v>
                      </c:pt>
                      <c:pt idx="49">
                        <c:v>1</c:v>
                      </c:pt>
                      <c:pt idx="50">
                        <c:v>3</c:v>
                      </c:pt>
                      <c:pt idx="51">
                        <c:v>1</c:v>
                      </c:pt>
                      <c:pt idx="52">
                        <c:v>4</c:v>
                      </c:pt>
                      <c:pt idx="53">
                        <c:v>3</c:v>
                      </c:pt>
                      <c:pt idx="54">
                        <c:v>5</c:v>
                      </c:pt>
                      <c:pt idx="55">
                        <c:v>2</c:v>
                      </c:pt>
                      <c:pt idx="56">
                        <c:v>2</c:v>
                      </c:pt>
                      <c:pt idx="57">
                        <c:v>3</c:v>
                      </c:pt>
                      <c:pt idx="58">
                        <c:v>1</c:v>
                      </c:pt>
                      <c:pt idx="60">
                        <c:v>2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5">
                        <c:v>3</c:v>
                      </c:pt>
                      <c:pt idx="66">
                        <c:v>1</c:v>
                      </c:pt>
                      <c:pt idx="67">
                        <c:v>1</c:v>
                      </c:pt>
                      <c:pt idx="71">
                        <c:v>1</c:v>
                      </c:pt>
                      <c:pt idx="76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35E-4B0B-BFAF-388BA70FEB7B}"/>
                  </c:ext>
                </c:extLst>
              </c15:ser>
            </c15:filteredLineSeries>
            <c15:filteredLineSeries>
              <c15:ser>
                <c:idx val="1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CohoSmoltsByDate!$K$5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44648</c:v>
                      </c:pt>
                      <c:pt idx="1">
                        <c:v>44649</c:v>
                      </c:pt>
                      <c:pt idx="2">
                        <c:v>44650</c:v>
                      </c:pt>
                      <c:pt idx="3">
                        <c:v>44651</c:v>
                      </c:pt>
                      <c:pt idx="4">
                        <c:v>44652</c:v>
                      </c:pt>
                      <c:pt idx="5">
                        <c:v>44653</c:v>
                      </c:pt>
                      <c:pt idx="6">
                        <c:v>44654</c:v>
                      </c:pt>
                      <c:pt idx="7">
                        <c:v>44655</c:v>
                      </c:pt>
                      <c:pt idx="8">
                        <c:v>44656</c:v>
                      </c:pt>
                      <c:pt idx="9">
                        <c:v>44657</c:v>
                      </c:pt>
                      <c:pt idx="10">
                        <c:v>44658</c:v>
                      </c:pt>
                      <c:pt idx="11">
                        <c:v>44659</c:v>
                      </c:pt>
                      <c:pt idx="12">
                        <c:v>44660</c:v>
                      </c:pt>
                      <c:pt idx="13">
                        <c:v>44661</c:v>
                      </c:pt>
                      <c:pt idx="14">
                        <c:v>44662</c:v>
                      </c:pt>
                      <c:pt idx="15">
                        <c:v>44663</c:v>
                      </c:pt>
                      <c:pt idx="16">
                        <c:v>44664</c:v>
                      </c:pt>
                      <c:pt idx="17">
                        <c:v>44665</c:v>
                      </c:pt>
                      <c:pt idx="18">
                        <c:v>44666</c:v>
                      </c:pt>
                      <c:pt idx="19">
                        <c:v>44667</c:v>
                      </c:pt>
                      <c:pt idx="20">
                        <c:v>44668</c:v>
                      </c:pt>
                      <c:pt idx="21">
                        <c:v>44669</c:v>
                      </c:pt>
                      <c:pt idx="22">
                        <c:v>44670</c:v>
                      </c:pt>
                      <c:pt idx="23">
                        <c:v>44671</c:v>
                      </c:pt>
                      <c:pt idx="24">
                        <c:v>44672</c:v>
                      </c:pt>
                      <c:pt idx="25">
                        <c:v>44673</c:v>
                      </c:pt>
                      <c:pt idx="26">
                        <c:v>44674</c:v>
                      </c:pt>
                      <c:pt idx="27">
                        <c:v>44675</c:v>
                      </c:pt>
                      <c:pt idx="28">
                        <c:v>44676</c:v>
                      </c:pt>
                      <c:pt idx="29">
                        <c:v>44677</c:v>
                      </c:pt>
                      <c:pt idx="30">
                        <c:v>44678</c:v>
                      </c:pt>
                      <c:pt idx="31">
                        <c:v>44679</c:v>
                      </c:pt>
                      <c:pt idx="32">
                        <c:v>44680</c:v>
                      </c:pt>
                      <c:pt idx="33">
                        <c:v>44681</c:v>
                      </c:pt>
                      <c:pt idx="34">
                        <c:v>44682</c:v>
                      </c:pt>
                      <c:pt idx="35">
                        <c:v>44683</c:v>
                      </c:pt>
                      <c:pt idx="36">
                        <c:v>44684</c:v>
                      </c:pt>
                      <c:pt idx="37">
                        <c:v>44685</c:v>
                      </c:pt>
                      <c:pt idx="38">
                        <c:v>44686</c:v>
                      </c:pt>
                      <c:pt idx="39">
                        <c:v>44687</c:v>
                      </c:pt>
                      <c:pt idx="40">
                        <c:v>44688</c:v>
                      </c:pt>
                      <c:pt idx="41">
                        <c:v>44689</c:v>
                      </c:pt>
                      <c:pt idx="42">
                        <c:v>44690</c:v>
                      </c:pt>
                      <c:pt idx="43">
                        <c:v>44691</c:v>
                      </c:pt>
                      <c:pt idx="44">
                        <c:v>44692</c:v>
                      </c:pt>
                      <c:pt idx="45">
                        <c:v>44693</c:v>
                      </c:pt>
                      <c:pt idx="46">
                        <c:v>44694</c:v>
                      </c:pt>
                      <c:pt idx="47">
                        <c:v>44695</c:v>
                      </c:pt>
                      <c:pt idx="48">
                        <c:v>44696</c:v>
                      </c:pt>
                      <c:pt idx="49">
                        <c:v>44697</c:v>
                      </c:pt>
                      <c:pt idx="50">
                        <c:v>44698</c:v>
                      </c:pt>
                      <c:pt idx="51">
                        <c:v>44699</c:v>
                      </c:pt>
                      <c:pt idx="52">
                        <c:v>44700</c:v>
                      </c:pt>
                      <c:pt idx="53">
                        <c:v>44701</c:v>
                      </c:pt>
                      <c:pt idx="54">
                        <c:v>44702</c:v>
                      </c:pt>
                      <c:pt idx="55">
                        <c:v>44703</c:v>
                      </c:pt>
                      <c:pt idx="56">
                        <c:v>44704</c:v>
                      </c:pt>
                      <c:pt idx="57">
                        <c:v>44705</c:v>
                      </c:pt>
                      <c:pt idx="58">
                        <c:v>44706</c:v>
                      </c:pt>
                      <c:pt idx="59">
                        <c:v>44707</c:v>
                      </c:pt>
                      <c:pt idx="60">
                        <c:v>44708</c:v>
                      </c:pt>
                      <c:pt idx="61">
                        <c:v>44709</c:v>
                      </c:pt>
                      <c:pt idx="62">
                        <c:v>44710</c:v>
                      </c:pt>
                      <c:pt idx="63">
                        <c:v>44711</c:v>
                      </c:pt>
                      <c:pt idx="64">
                        <c:v>44712</c:v>
                      </c:pt>
                      <c:pt idx="65">
                        <c:v>44713</c:v>
                      </c:pt>
                      <c:pt idx="66">
                        <c:v>44714</c:v>
                      </c:pt>
                      <c:pt idx="67">
                        <c:v>44715</c:v>
                      </c:pt>
                      <c:pt idx="68">
                        <c:v>44716</c:v>
                      </c:pt>
                      <c:pt idx="69">
                        <c:v>44717</c:v>
                      </c:pt>
                      <c:pt idx="70">
                        <c:v>44718</c:v>
                      </c:pt>
                      <c:pt idx="71">
                        <c:v>44719</c:v>
                      </c:pt>
                      <c:pt idx="72">
                        <c:v>44720</c:v>
                      </c:pt>
                      <c:pt idx="73">
                        <c:v>44721</c:v>
                      </c:pt>
                      <c:pt idx="74">
                        <c:v>44722</c:v>
                      </c:pt>
                      <c:pt idx="75">
                        <c:v>44723</c:v>
                      </c:pt>
                      <c:pt idx="76">
                        <c:v>44724</c:v>
                      </c:pt>
                      <c:pt idx="77">
                        <c:v>44725</c:v>
                      </c:pt>
                      <c:pt idx="78">
                        <c:v>44726</c:v>
                      </c:pt>
                      <c:pt idx="79">
                        <c:v>44728</c:v>
                      </c:pt>
                      <c:pt idx="80">
                        <c:v>44729</c:v>
                      </c:pt>
                      <c:pt idx="81">
                        <c:v>44730</c:v>
                      </c:pt>
                      <c:pt idx="82">
                        <c:v>44731</c:v>
                      </c:pt>
                      <c:pt idx="83">
                        <c:v>44732</c:v>
                      </c:pt>
                      <c:pt idx="84">
                        <c:v>44733</c:v>
                      </c:pt>
                      <c:pt idx="85">
                        <c:v>44734</c:v>
                      </c:pt>
                      <c:pt idx="86">
                        <c:v>44735</c:v>
                      </c:pt>
                      <c:pt idx="87">
                        <c:v>44736</c:v>
                      </c:pt>
                      <c:pt idx="88">
                        <c:v>44737</c:v>
                      </c:pt>
                      <c:pt idx="89">
                        <c:v>44738</c:v>
                      </c:pt>
                      <c:pt idx="90">
                        <c:v>44739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">
                        <c:v>1</c:v>
                      </c:pt>
                      <c:pt idx="2">
                        <c:v>3</c:v>
                      </c:pt>
                      <c:pt idx="3">
                        <c:v>8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10</c:v>
                      </c:pt>
                      <c:pt idx="7">
                        <c:v>4</c:v>
                      </c:pt>
                      <c:pt idx="8">
                        <c:v>8</c:v>
                      </c:pt>
                      <c:pt idx="9">
                        <c:v>97</c:v>
                      </c:pt>
                      <c:pt idx="10">
                        <c:v>24</c:v>
                      </c:pt>
                      <c:pt idx="11">
                        <c:v>3</c:v>
                      </c:pt>
                      <c:pt idx="12">
                        <c:v>6</c:v>
                      </c:pt>
                      <c:pt idx="13">
                        <c:v>7</c:v>
                      </c:pt>
                      <c:pt idx="15">
                        <c:v>3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6">
                        <c:v>3</c:v>
                      </c:pt>
                      <c:pt idx="30">
                        <c:v>1</c:v>
                      </c:pt>
                      <c:pt idx="39">
                        <c:v>2</c:v>
                      </c:pt>
                      <c:pt idx="41">
                        <c:v>1</c:v>
                      </c:pt>
                      <c:pt idx="55">
                        <c:v>2</c:v>
                      </c:pt>
                      <c:pt idx="58">
                        <c:v>1</c:v>
                      </c:pt>
                      <c:pt idx="60">
                        <c:v>2</c:v>
                      </c:pt>
                      <c:pt idx="61">
                        <c:v>4</c:v>
                      </c:pt>
                      <c:pt idx="62">
                        <c:v>1</c:v>
                      </c:pt>
                      <c:pt idx="63">
                        <c:v>1</c:v>
                      </c:pt>
                      <c:pt idx="64">
                        <c:v>1</c:v>
                      </c:pt>
                      <c:pt idx="65">
                        <c:v>2</c:v>
                      </c:pt>
                      <c:pt idx="71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35E-4B0B-BFAF-388BA70FEB7B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CohoSmoltsByDate!$J$5</c15:sqref>
                        </c15:formulaRef>
                      </c:ext>
                    </c:extLst>
                    <c:strCache>
                      <c:ptCount val="1"/>
                      <c:pt idx="0">
                        <c:v>PRO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44648</c:v>
                      </c:pt>
                      <c:pt idx="1">
                        <c:v>44649</c:v>
                      </c:pt>
                      <c:pt idx="2">
                        <c:v>44650</c:v>
                      </c:pt>
                      <c:pt idx="3">
                        <c:v>44651</c:v>
                      </c:pt>
                      <c:pt idx="4">
                        <c:v>44652</c:v>
                      </c:pt>
                      <c:pt idx="5">
                        <c:v>44653</c:v>
                      </c:pt>
                      <c:pt idx="6">
                        <c:v>44654</c:v>
                      </c:pt>
                      <c:pt idx="7">
                        <c:v>44655</c:v>
                      </c:pt>
                      <c:pt idx="8">
                        <c:v>44656</c:v>
                      </c:pt>
                      <c:pt idx="9">
                        <c:v>44657</c:v>
                      </c:pt>
                      <c:pt idx="10">
                        <c:v>44658</c:v>
                      </c:pt>
                      <c:pt idx="11">
                        <c:v>44659</c:v>
                      </c:pt>
                      <c:pt idx="12">
                        <c:v>44660</c:v>
                      </c:pt>
                      <c:pt idx="13">
                        <c:v>44661</c:v>
                      </c:pt>
                      <c:pt idx="14">
                        <c:v>44662</c:v>
                      </c:pt>
                      <c:pt idx="15">
                        <c:v>44663</c:v>
                      </c:pt>
                      <c:pt idx="16">
                        <c:v>44664</c:v>
                      </c:pt>
                      <c:pt idx="17">
                        <c:v>44665</c:v>
                      </c:pt>
                      <c:pt idx="18">
                        <c:v>44666</c:v>
                      </c:pt>
                      <c:pt idx="19">
                        <c:v>44667</c:v>
                      </c:pt>
                      <c:pt idx="20">
                        <c:v>44668</c:v>
                      </c:pt>
                      <c:pt idx="21">
                        <c:v>44669</c:v>
                      </c:pt>
                      <c:pt idx="22">
                        <c:v>44670</c:v>
                      </c:pt>
                      <c:pt idx="23">
                        <c:v>44671</c:v>
                      </c:pt>
                      <c:pt idx="24">
                        <c:v>44672</c:v>
                      </c:pt>
                      <c:pt idx="25">
                        <c:v>44673</c:v>
                      </c:pt>
                      <c:pt idx="26">
                        <c:v>44674</c:v>
                      </c:pt>
                      <c:pt idx="27">
                        <c:v>44675</c:v>
                      </c:pt>
                      <c:pt idx="28">
                        <c:v>44676</c:v>
                      </c:pt>
                      <c:pt idx="29">
                        <c:v>44677</c:v>
                      </c:pt>
                      <c:pt idx="30">
                        <c:v>44678</c:v>
                      </c:pt>
                      <c:pt idx="31">
                        <c:v>44679</c:v>
                      </c:pt>
                      <c:pt idx="32">
                        <c:v>44680</c:v>
                      </c:pt>
                      <c:pt idx="33">
                        <c:v>44681</c:v>
                      </c:pt>
                      <c:pt idx="34">
                        <c:v>44682</c:v>
                      </c:pt>
                      <c:pt idx="35">
                        <c:v>44683</c:v>
                      </c:pt>
                      <c:pt idx="36">
                        <c:v>44684</c:v>
                      </c:pt>
                      <c:pt idx="37">
                        <c:v>44685</c:v>
                      </c:pt>
                      <c:pt idx="38">
                        <c:v>44686</c:v>
                      </c:pt>
                      <c:pt idx="39">
                        <c:v>44687</c:v>
                      </c:pt>
                      <c:pt idx="40">
                        <c:v>44688</c:v>
                      </c:pt>
                      <c:pt idx="41">
                        <c:v>44689</c:v>
                      </c:pt>
                      <c:pt idx="42">
                        <c:v>44690</c:v>
                      </c:pt>
                      <c:pt idx="43">
                        <c:v>44691</c:v>
                      </c:pt>
                      <c:pt idx="44">
                        <c:v>44692</c:v>
                      </c:pt>
                      <c:pt idx="45">
                        <c:v>44693</c:v>
                      </c:pt>
                      <c:pt idx="46">
                        <c:v>44694</c:v>
                      </c:pt>
                      <c:pt idx="47">
                        <c:v>44695</c:v>
                      </c:pt>
                      <c:pt idx="48">
                        <c:v>44696</c:v>
                      </c:pt>
                      <c:pt idx="49">
                        <c:v>44697</c:v>
                      </c:pt>
                      <c:pt idx="50">
                        <c:v>44698</c:v>
                      </c:pt>
                      <c:pt idx="51">
                        <c:v>44699</c:v>
                      </c:pt>
                      <c:pt idx="52">
                        <c:v>44700</c:v>
                      </c:pt>
                      <c:pt idx="53">
                        <c:v>44701</c:v>
                      </c:pt>
                      <c:pt idx="54">
                        <c:v>44702</c:v>
                      </c:pt>
                      <c:pt idx="55">
                        <c:v>44703</c:v>
                      </c:pt>
                      <c:pt idx="56">
                        <c:v>44704</c:v>
                      </c:pt>
                      <c:pt idx="57">
                        <c:v>44705</c:v>
                      </c:pt>
                      <c:pt idx="58">
                        <c:v>44706</c:v>
                      </c:pt>
                      <c:pt idx="59">
                        <c:v>44707</c:v>
                      </c:pt>
                      <c:pt idx="60">
                        <c:v>44708</c:v>
                      </c:pt>
                      <c:pt idx="61">
                        <c:v>44709</c:v>
                      </c:pt>
                      <c:pt idx="62">
                        <c:v>44710</c:v>
                      </c:pt>
                      <c:pt idx="63">
                        <c:v>44711</c:v>
                      </c:pt>
                      <c:pt idx="64">
                        <c:v>44712</c:v>
                      </c:pt>
                      <c:pt idx="65">
                        <c:v>44713</c:v>
                      </c:pt>
                      <c:pt idx="66">
                        <c:v>44714</c:v>
                      </c:pt>
                      <c:pt idx="67">
                        <c:v>44715</c:v>
                      </c:pt>
                      <c:pt idx="68">
                        <c:v>44716</c:v>
                      </c:pt>
                      <c:pt idx="69">
                        <c:v>44717</c:v>
                      </c:pt>
                      <c:pt idx="70">
                        <c:v>44718</c:v>
                      </c:pt>
                      <c:pt idx="71">
                        <c:v>44719</c:v>
                      </c:pt>
                      <c:pt idx="72">
                        <c:v>44720</c:v>
                      </c:pt>
                      <c:pt idx="73">
                        <c:v>44721</c:v>
                      </c:pt>
                      <c:pt idx="74">
                        <c:v>44722</c:v>
                      </c:pt>
                      <c:pt idx="75">
                        <c:v>44723</c:v>
                      </c:pt>
                      <c:pt idx="76">
                        <c:v>44724</c:v>
                      </c:pt>
                      <c:pt idx="77">
                        <c:v>44725</c:v>
                      </c:pt>
                      <c:pt idx="78">
                        <c:v>44726</c:v>
                      </c:pt>
                      <c:pt idx="79">
                        <c:v>44728</c:v>
                      </c:pt>
                      <c:pt idx="80">
                        <c:v>44729</c:v>
                      </c:pt>
                      <c:pt idx="81">
                        <c:v>44730</c:v>
                      </c:pt>
                      <c:pt idx="82">
                        <c:v>44731</c:v>
                      </c:pt>
                      <c:pt idx="83">
                        <c:v>44732</c:v>
                      </c:pt>
                      <c:pt idx="84">
                        <c:v>44733</c:v>
                      </c:pt>
                      <c:pt idx="85">
                        <c:v>44734</c:v>
                      </c:pt>
                      <c:pt idx="86">
                        <c:v>44735</c:v>
                      </c:pt>
                      <c:pt idx="87">
                        <c:v>44736</c:v>
                      </c:pt>
                      <c:pt idx="88">
                        <c:v>44737</c:v>
                      </c:pt>
                      <c:pt idx="89">
                        <c:v>44738</c:v>
                      </c:pt>
                      <c:pt idx="90">
                        <c:v>44739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CohoSmoltsByDate!$J$6:$J$120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7">
                        <c:v>1</c:v>
                      </c:pt>
                      <c:pt idx="11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8">
                        <c:v>2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7">
                        <c:v>2</c:v>
                      </c:pt>
                      <c:pt idx="28">
                        <c:v>1</c:v>
                      </c:pt>
                      <c:pt idx="29">
                        <c:v>3</c:v>
                      </c:pt>
                      <c:pt idx="30">
                        <c:v>4</c:v>
                      </c:pt>
                      <c:pt idx="31">
                        <c:v>2</c:v>
                      </c:pt>
                      <c:pt idx="32">
                        <c:v>1</c:v>
                      </c:pt>
                      <c:pt idx="35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40">
                        <c:v>5</c:v>
                      </c:pt>
                      <c:pt idx="42">
                        <c:v>1</c:v>
                      </c:pt>
                      <c:pt idx="44">
                        <c:v>2</c:v>
                      </c:pt>
                      <c:pt idx="46">
                        <c:v>1</c:v>
                      </c:pt>
                      <c:pt idx="48">
                        <c:v>6</c:v>
                      </c:pt>
                      <c:pt idx="49">
                        <c:v>8</c:v>
                      </c:pt>
                      <c:pt idx="50">
                        <c:v>15</c:v>
                      </c:pt>
                      <c:pt idx="51">
                        <c:v>6</c:v>
                      </c:pt>
                      <c:pt idx="52">
                        <c:v>4</c:v>
                      </c:pt>
                      <c:pt idx="53">
                        <c:v>1</c:v>
                      </c:pt>
                      <c:pt idx="54">
                        <c:v>7</c:v>
                      </c:pt>
                      <c:pt idx="55">
                        <c:v>3</c:v>
                      </c:pt>
                      <c:pt idx="56">
                        <c:v>5</c:v>
                      </c:pt>
                      <c:pt idx="57">
                        <c:v>5</c:v>
                      </c:pt>
                      <c:pt idx="58">
                        <c:v>3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3</c:v>
                      </c:pt>
                      <c:pt idx="62">
                        <c:v>1</c:v>
                      </c:pt>
                      <c:pt idx="63">
                        <c:v>3</c:v>
                      </c:pt>
                      <c:pt idx="64">
                        <c:v>2</c:v>
                      </c:pt>
                      <c:pt idx="65">
                        <c:v>8</c:v>
                      </c:pt>
                      <c:pt idx="66">
                        <c:v>3</c:v>
                      </c:pt>
                      <c:pt idx="67">
                        <c:v>5</c:v>
                      </c:pt>
                      <c:pt idx="68">
                        <c:v>4</c:v>
                      </c:pt>
                      <c:pt idx="71">
                        <c:v>1</c:v>
                      </c:pt>
                      <c:pt idx="79">
                        <c:v>3</c:v>
                      </c:pt>
                      <c:pt idx="81">
                        <c:v>2</c:v>
                      </c:pt>
                      <c:pt idx="82">
                        <c:v>3</c:v>
                      </c:pt>
                      <c:pt idx="84">
                        <c:v>2</c:v>
                      </c:pt>
                      <c:pt idx="86">
                        <c:v>3</c:v>
                      </c:pt>
                      <c:pt idx="87">
                        <c:v>2</c:v>
                      </c:pt>
                      <c:pt idx="88">
                        <c:v>1</c:v>
                      </c:pt>
                      <c:pt idx="89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35E-4B0B-BFAF-388BA70FEB7B}"/>
                  </c:ext>
                </c:extLst>
              </c15:ser>
            </c15:filteredLineSeries>
            <c15:filteredLineSeries>
              <c15:ser>
                <c:idx val="14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CohoSmoltsByDate!$F$5</c15:sqref>
                        </c15:formulaRef>
                      </c:ext>
                    </c:extLst>
                    <c:strCache>
                      <c:ptCount val="1"/>
                      <c:pt idx="0">
                        <c:v>LMT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44648</c:v>
                      </c:pt>
                      <c:pt idx="1">
                        <c:v>44649</c:v>
                      </c:pt>
                      <c:pt idx="2">
                        <c:v>44650</c:v>
                      </c:pt>
                      <c:pt idx="3">
                        <c:v>44651</c:v>
                      </c:pt>
                      <c:pt idx="4">
                        <c:v>44652</c:v>
                      </c:pt>
                      <c:pt idx="5">
                        <c:v>44653</c:v>
                      </c:pt>
                      <c:pt idx="6">
                        <c:v>44654</c:v>
                      </c:pt>
                      <c:pt idx="7">
                        <c:v>44655</c:v>
                      </c:pt>
                      <c:pt idx="8">
                        <c:v>44656</c:v>
                      </c:pt>
                      <c:pt idx="9">
                        <c:v>44657</c:v>
                      </c:pt>
                      <c:pt idx="10">
                        <c:v>44658</c:v>
                      </c:pt>
                      <c:pt idx="11">
                        <c:v>44659</c:v>
                      </c:pt>
                      <c:pt idx="12">
                        <c:v>44660</c:v>
                      </c:pt>
                      <c:pt idx="13">
                        <c:v>44661</c:v>
                      </c:pt>
                      <c:pt idx="14">
                        <c:v>44662</c:v>
                      </c:pt>
                      <c:pt idx="15">
                        <c:v>44663</c:v>
                      </c:pt>
                      <c:pt idx="16">
                        <c:v>44664</c:v>
                      </c:pt>
                      <c:pt idx="17">
                        <c:v>44665</c:v>
                      </c:pt>
                      <c:pt idx="18">
                        <c:v>44666</c:v>
                      </c:pt>
                      <c:pt idx="19">
                        <c:v>44667</c:v>
                      </c:pt>
                      <c:pt idx="20">
                        <c:v>44668</c:v>
                      </c:pt>
                      <c:pt idx="21">
                        <c:v>44669</c:v>
                      </c:pt>
                      <c:pt idx="22">
                        <c:v>44670</c:v>
                      </c:pt>
                      <c:pt idx="23">
                        <c:v>44671</c:v>
                      </c:pt>
                      <c:pt idx="24">
                        <c:v>44672</c:v>
                      </c:pt>
                      <c:pt idx="25">
                        <c:v>44673</c:v>
                      </c:pt>
                      <c:pt idx="26">
                        <c:v>44674</c:v>
                      </c:pt>
                      <c:pt idx="27">
                        <c:v>44675</c:v>
                      </c:pt>
                      <c:pt idx="28">
                        <c:v>44676</c:v>
                      </c:pt>
                      <c:pt idx="29">
                        <c:v>44677</c:v>
                      </c:pt>
                      <c:pt idx="30">
                        <c:v>44678</c:v>
                      </c:pt>
                      <c:pt idx="31">
                        <c:v>44679</c:v>
                      </c:pt>
                      <c:pt idx="32">
                        <c:v>44680</c:v>
                      </c:pt>
                      <c:pt idx="33">
                        <c:v>44681</c:v>
                      </c:pt>
                      <c:pt idx="34">
                        <c:v>44682</c:v>
                      </c:pt>
                      <c:pt idx="35">
                        <c:v>44683</c:v>
                      </c:pt>
                      <c:pt idx="36">
                        <c:v>44684</c:v>
                      </c:pt>
                      <c:pt idx="37">
                        <c:v>44685</c:v>
                      </c:pt>
                      <c:pt idx="38">
                        <c:v>44686</c:v>
                      </c:pt>
                      <c:pt idx="39">
                        <c:v>44687</c:v>
                      </c:pt>
                      <c:pt idx="40">
                        <c:v>44688</c:v>
                      </c:pt>
                      <c:pt idx="41">
                        <c:v>44689</c:v>
                      </c:pt>
                      <c:pt idx="42">
                        <c:v>44690</c:v>
                      </c:pt>
                      <c:pt idx="43">
                        <c:v>44691</c:v>
                      </c:pt>
                      <c:pt idx="44">
                        <c:v>44692</c:v>
                      </c:pt>
                      <c:pt idx="45">
                        <c:v>44693</c:v>
                      </c:pt>
                      <c:pt idx="46">
                        <c:v>44694</c:v>
                      </c:pt>
                      <c:pt idx="47">
                        <c:v>44695</c:v>
                      </c:pt>
                      <c:pt idx="48">
                        <c:v>44696</c:v>
                      </c:pt>
                      <c:pt idx="49">
                        <c:v>44697</c:v>
                      </c:pt>
                      <c:pt idx="50">
                        <c:v>44698</c:v>
                      </c:pt>
                      <c:pt idx="51">
                        <c:v>44699</c:v>
                      </c:pt>
                      <c:pt idx="52">
                        <c:v>44700</c:v>
                      </c:pt>
                      <c:pt idx="53">
                        <c:v>44701</c:v>
                      </c:pt>
                      <c:pt idx="54">
                        <c:v>44702</c:v>
                      </c:pt>
                      <c:pt idx="55">
                        <c:v>44703</c:v>
                      </c:pt>
                      <c:pt idx="56">
                        <c:v>44704</c:v>
                      </c:pt>
                      <c:pt idx="57">
                        <c:v>44705</c:v>
                      </c:pt>
                      <c:pt idx="58">
                        <c:v>44706</c:v>
                      </c:pt>
                      <c:pt idx="59">
                        <c:v>44707</c:v>
                      </c:pt>
                      <c:pt idx="60">
                        <c:v>44708</c:v>
                      </c:pt>
                      <c:pt idx="61">
                        <c:v>44709</c:v>
                      </c:pt>
                      <c:pt idx="62">
                        <c:v>44710</c:v>
                      </c:pt>
                      <c:pt idx="63">
                        <c:v>44711</c:v>
                      </c:pt>
                      <c:pt idx="64">
                        <c:v>44712</c:v>
                      </c:pt>
                      <c:pt idx="65">
                        <c:v>44713</c:v>
                      </c:pt>
                      <c:pt idx="66">
                        <c:v>44714</c:v>
                      </c:pt>
                      <c:pt idx="67">
                        <c:v>44715</c:v>
                      </c:pt>
                      <c:pt idx="68">
                        <c:v>44716</c:v>
                      </c:pt>
                      <c:pt idx="69">
                        <c:v>44717</c:v>
                      </c:pt>
                      <c:pt idx="70">
                        <c:v>44718</c:v>
                      </c:pt>
                      <c:pt idx="71">
                        <c:v>44719</c:v>
                      </c:pt>
                      <c:pt idx="72">
                        <c:v>44720</c:v>
                      </c:pt>
                      <c:pt idx="73">
                        <c:v>44721</c:v>
                      </c:pt>
                      <c:pt idx="74">
                        <c:v>44722</c:v>
                      </c:pt>
                      <c:pt idx="75">
                        <c:v>44723</c:v>
                      </c:pt>
                      <c:pt idx="76">
                        <c:v>44724</c:v>
                      </c:pt>
                      <c:pt idx="77">
                        <c:v>44725</c:v>
                      </c:pt>
                      <c:pt idx="78">
                        <c:v>44726</c:v>
                      </c:pt>
                      <c:pt idx="79">
                        <c:v>44728</c:v>
                      </c:pt>
                      <c:pt idx="80">
                        <c:v>44729</c:v>
                      </c:pt>
                      <c:pt idx="81">
                        <c:v>44730</c:v>
                      </c:pt>
                      <c:pt idx="82">
                        <c:v>44731</c:v>
                      </c:pt>
                      <c:pt idx="83">
                        <c:v>44732</c:v>
                      </c:pt>
                      <c:pt idx="84">
                        <c:v>44733</c:v>
                      </c:pt>
                      <c:pt idx="85">
                        <c:v>44734</c:v>
                      </c:pt>
                      <c:pt idx="86">
                        <c:v>44735</c:v>
                      </c:pt>
                      <c:pt idx="87">
                        <c:v>44736</c:v>
                      </c:pt>
                      <c:pt idx="88">
                        <c:v>44737</c:v>
                      </c:pt>
                      <c:pt idx="89">
                        <c:v>44738</c:v>
                      </c:pt>
                      <c:pt idx="90">
                        <c:v>44739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CohoSmoltsByDate!$F$6:$F$120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6">
                        <c:v>1</c:v>
                      </c:pt>
                      <c:pt idx="11">
                        <c:v>18</c:v>
                      </c:pt>
                      <c:pt idx="12">
                        <c:v>19</c:v>
                      </c:pt>
                      <c:pt idx="13">
                        <c:v>6</c:v>
                      </c:pt>
                      <c:pt idx="14">
                        <c:v>11</c:v>
                      </c:pt>
                      <c:pt idx="15">
                        <c:v>7</c:v>
                      </c:pt>
                      <c:pt idx="16">
                        <c:v>5</c:v>
                      </c:pt>
                      <c:pt idx="17">
                        <c:v>14</c:v>
                      </c:pt>
                      <c:pt idx="18">
                        <c:v>9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10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8</c:v>
                      </c:pt>
                      <c:pt idx="25">
                        <c:v>5</c:v>
                      </c:pt>
                      <c:pt idx="26">
                        <c:v>9</c:v>
                      </c:pt>
                      <c:pt idx="27">
                        <c:v>13</c:v>
                      </c:pt>
                      <c:pt idx="28">
                        <c:v>6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1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47">
                        <c:v>2</c:v>
                      </c:pt>
                      <c:pt idx="48">
                        <c:v>1</c:v>
                      </c:pt>
                      <c:pt idx="53">
                        <c:v>4</c:v>
                      </c:pt>
                      <c:pt idx="54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35E-4B0B-BFAF-388BA70FEB7B}"/>
                  </c:ext>
                </c:extLst>
              </c15:ser>
            </c15:filteredLineSeries>
          </c:ext>
        </c:extLst>
      </c:lineChart>
      <c:dateAx>
        <c:axId val="64640"/>
        <c:scaling>
          <c:orientation val="minMax"/>
          <c:min val="44621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7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2022 Detections of 2021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014613085224485E-2"/>
          <c:y val="8.9137565413425143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CohoParrByDate!$S$4</c:f>
              <c:strCache>
                <c:ptCount val="1"/>
                <c:pt idx="0">
                  <c:v>TAN</c:v>
                </c:pt>
              </c:strCache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CohoParrByDate!$S$5:$S$119</c:f>
              <c:numCache>
                <c:formatCode>General</c:formatCode>
                <c:ptCount val="115"/>
                <c:pt idx="4">
                  <c:v>1</c:v>
                </c:pt>
                <c:pt idx="6">
                  <c:v>1</c:v>
                </c:pt>
                <c:pt idx="18">
                  <c:v>1</c:v>
                </c:pt>
                <c:pt idx="20">
                  <c:v>1</c:v>
                </c:pt>
                <c:pt idx="21">
                  <c:v>1</c:v>
                </c:pt>
                <c:pt idx="40">
                  <c:v>2</c:v>
                </c:pt>
                <c:pt idx="45">
                  <c:v>1</c:v>
                </c:pt>
                <c:pt idx="49">
                  <c:v>2</c:v>
                </c:pt>
                <c:pt idx="56">
                  <c:v>1</c:v>
                </c:pt>
                <c:pt idx="58">
                  <c:v>3</c:v>
                </c:pt>
                <c:pt idx="59">
                  <c:v>2</c:v>
                </c:pt>
                <c:pt idx="61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4</c:v>
                </c:pt>
                <c:pt idx="70">
                  <c:v>6</c:v>
                </c:pt>
                <c:pt idx="71">
                  <c:v>4</c:v>
                </c:pt>
                <c:pt idx="72">
                  <c:v>7</c:v>
                </c:pt>
                <c:pt idx="73">
                  <c:v>3</c:v>
                </c:pt>
                <c:pt idx="74">
                  <c:v>4</c:v>
                </c:pt>
                <c:pt idx="75">
                  <c:v>10</c:v>
                </c:pt>
                <c:pt idx="76">
                  <c:v>2</c:v>
                </c:pt>
                <c:pt idx="77">
                  <c:v>5</c:v>
                </c:pt>
                <c:pt idx="78">
                  <c:v>10</c:v>
                </c:pt>
                <c:pt idx="79">
                  <c:v>12</c:v>
                </c:pt>
                <c:pt idx="80">
                  <c:v>14</c:v>
                </c:pt>
                <c:pt idx="81">
                  <c:v>10</c:v>
                </c:pt>
                <c:pt idx="82">
                  <c:v>8</c:v>
                </c:pt>
                <c:pt idx="83">
                  <c:v>9</c:v>
                </c:pt>
                <c:pt idx="84">
                  <c:v>28</c:v>
                </c:pt>
                <c:pt idx="85">
                  <c:v>13</c:v>
                </c:pt>
                <c:pt idx="86">
                  <c:v>22</c:v>
                </c:pt>
                <c:pt idx="87">
                  <c:v>10</c:v>
                </c:pt>
                <c:pt idx="88">
                  <c:v>31</c:v>
                </c:pt>
                <c:pt idx="89">
                  <c:v>16</c:v>
                </c:pt>
                <c:pt idx="90">
                  <c:v>15</c:v>
                </c:pt>
                <c:pt idx="91">
                  <c:v>16</c:v>
                </c:pt>
                <c:pt idx="92">
                  <c:v>14</c:v>
                </c:pt>
                <c:pt idx="93">
                  <c:v>23</c:v>
                </c:pt>
                <c:pt idx="94">
                  <c:v>13</c:v>
                </c:pt>
                <c:pt idx="95">
                  <c:v>39</c:v>
                </c:pt>
                <c:pt idx="96">
                  <c:v>25</c:v>
                </c:pt>
                <c:pt idx="97">
                  <c:v>15</c:v>
                </c:pt>
                <c:pt idx="98">
                  <c:v>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96D-478A-BD71-1D0525F644A9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CohoParrByDate!$F$5:$F$119</c:f>
              <c:numCache>
                <c:formatCode>General</c:formatCode>
                <c:ptCount val="115"/>
                <c:pt idx="64">
                  <c:v>1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  <c:pt idx="68">
                  <c:v>1</c:v>
                </c:pt>
                <c:pt idx="69">
                  <c:v>2</c:v>
                </c:pt>
                <c:pt idx="72">
                  <c:v>2</c:v>
                </c:pt>
                <c:pt idx="74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4</c:v>
                </c:pt>
                <c:pt idx="79">
                  <c:v>8</c:v>
                </c:pt>
                <c:pt idx="80">
                  <c:v>7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8</c:v>
                </c:pt>
                <c:pt idx="85">
                  <c:v>5</c:v>
                </c:pt>
                <c:pt idx="86">
                  <c:v>11</c:v>
                </c:pt>
                <c:pt idx="87">
                  <c:v>14</c:v>
                </c:pt>
                <c:pt idx="88">
                  <c:v>12</c:v>
                </c:pt>
                <c:pt idx="89">
                  <c:v>5</c:v>
                </c:pt>
                <c:pt idx="90">
                  <c:v>8</c:v>
                </c:pt>
                <c:pt idx="91">
                  <c:v>8</c:v>
                </c:pt>
                <c:pt idx="92">
                  <c:v>3</c:v>
                </c:pt>
                <c:pt idx="93">
                  <c:v>11</c:v>
                </c:pt>
                <c:pt idx="94">
                  <c:v>15</c:v>
                </c:pt>
                <c:pt idx="95">
                  <c:v>5</c:v>
                </c:pt>
                <c:pt idx="96">
                  <c:v>5</c:v>
                </c:pt>
                <c:pt idx="97">
                  <c:v>4</c:v>
                </c:pt>
                <c:pt idx="98">
                  <c:v>7</c:v>
                </c:pt>
                <c:pt idx="99">
                  <c:v>1</c:v>
                </c:pt>
                <c:pt idx="100">
                  <c:v>1</c:v>
                </c:pt>
                <c:pt idx="101">
                  <c:v>2</c:v>
                </c:pt>
                <c:pt idx="102">
                  <c:v>4</c:v>
                </c:pt>
                <c:pt idx="103">
                  <c:v>3</c:v>
                </c:pt>
                <c:pt idx="104">
                  <c:v>1</c:v>
                </c:pt>
                <c:pt idx="105">
                  <c:v>4</c:v>
                </c:pt>
                <c:pt idx="106">
                  <c:v>2</c:v>
                </c:pt>
                <c:pt idx="107">
                  <c:v>2</c:v>
                </c:pt>
                <c:pt idx="108">
                  <c:v>3</c:v>
                </c:pt>
                <c:pt idx="110">
                  <c:v>3</c:v>
                </c:pt>
                <c:pt idx="1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D-478A-BD71-1D0525F644A9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CohoParrByDate!$E$5:$E$119</c:f>
              <c:numCache>
                <c:formatCode>General</c:formatCode>
                <c:ptCount val="115"/>
                <c:pt idx="67">
                  <c:v>2</c:v>
                </c:pt>
                <c:pt idx="69">
                  <c:v>1</c:v>
                </c:pt>
                <c:pt idx="74">
                  <c:v>1</c:v>
                </c:pt>
                <c:pt idx="79">
                  <c:v>1</c:v>
                </c:pt>
                <c:pt idx="80">
                  <c:v>1</c:v>
                </c:pt>
                <c:pt idx="84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5</c:v>
                </c:pt>
                <c:pt idx="88">
                  <c:v>2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100">
                  <c:v>1</c:v>
                </c:pt>
                <c:pt idx="102">
                  <c:v>1</c:v>
                </c:pt>
                <c:pt idx="112">
                  <c:v>2</c:v>
                </c:pt>
                <c:pt idx="1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D-478A-BD71-1D0525F644A9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  <c:pt idx="0">
                  <c:v>JDJ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CohoParrByDate!$H$5:$H$119</c:f>
              <c:numCache>
                <c:formatCode>General</c:formatCode>
                <c:ptCount val="115"/>
                <c:pt idx="65">
                  <c:v>1</c:v>
                </c:pt>
                <c:pt idx="68">
                  <c:v>1</c:v>
                </c:pt>
                <c:pt idx="71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4</c:v>
                </c:pt>
                <c:pt idx="80">
                  <c:v>1</c:v>
                </c:pt>
                <c:pt idx="81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3</c:v>
                </c:pt>
                <c:pt idx="86">
                  <c:v>1</c:v>
                </c:pt>
                <c:pt idx="87">
                  <c:v>1</c:v>
                </c:pt>
                <c:pt idx="88">
                  <c:v>4</c:v>
                </c:pt>
                <c:pt idx="89">
                  <c:v>2</c:v>
                </c:pt>
                <c:pt idx="90">
                  <c:v>4</c:v>
                </c:pt>
                <c:pt idx="91">
                  <c:v>4</c:v>
                </c:pt>
                <c:pt idx="92">
                  <c:v>5</c:v>
                </c:pt>
                <c:pt idx="93">
                  <c:v>2</c:v>
                </c:pt>
                <c:pt idx="94">
                  <c:v>3</c:v>
                </c:pt>
                <c:pt idx="95">
                  <c:v>6</c:v>
                </c:pt>
                <c:pt idx="96">
                  <c:v>4</c:v>
                </c:pt>
                <c:pt idx="97">
                  <c:v>2</c:v>
                </c:pt>
                <c:pt idx="98">
                  <c:v>4</c:v>
                </c:pt>
                <c:pt idx="99">
                  <c:v>6</c:v>
                </c:pt>
                <c:pt idx="100">
                  <c:v>1</c:v>
                </c:pt>
                <c:pt idx="101">
                  <c:v>13</c:v>
                </c:pt>
                <c:pt idx="102">
                  <c:v>7</c:v>
                </c:pt>
                <c:pt idx="103">
                  <c:v>8</c:v>
                </c:pt>
                <c:pt idx="104">
                  <c:v>6</c:v>
                </c:pt>
                <c:pt idx="105">
                  <c:v>9</c:v>
                </c:pt>
                <c:pt idx="106">
                  <c:v>3</c:v>
                </c:pt>
                <c:pt idx="107">
                  <c:v>8</c:v>
                </c:pt>
                <c:pt idx="108">
                  <c:v>1</c:v>
                </c:pt>
                <c:pt idx="110">
                  <c:v>1</c:v>
                </c:pt>
                <c:pt idx="113">
                  <c:v>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96D-478A-BD71-1D0525F644A9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  <c:pt idx="0">
                  <c:v>MCJ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CohoParrByDate!$L$5:$L$119</c:f>
              <c:numCache>
                <c:formatCode>General</c:formatCode>
                <c:ptCount val="115"/>
                <c:pt idx="56">
                  <c:v>1</c:v>
                </c:pt>
                <c:pt idx="63">
                  <c:v>1</c:v>
                </c:pt>
                <c:pt idx="64">
                  <c:v>1</c:v>
                </c:pt>
                <c:pt idx="68">
                  <c:v>1</c:v>
                </c:pt>
                <c:pt idx="70">
                  <c:v>1</c:v>
                </c:pt>
                <c:pt idx="72">
                  <c:v>1</c:v>
                </c:pt>
                <c:pt idx="74">
                  <c:v>1</c:v>
                </c:pt>
                <c:pt idx="75">
                  <c:v>6</c:v>
                </c:pt>
                <c:pt idx="76">
                  <c:v>1</c:v>
                </c:pt>
                <c:pt idx="79">
                  <c:v>2</c:v>
                </c:pt>
                <c:pt idx="81">
                  <c:v>1</c:v>
                </c:pt>
                <c:pt idx="82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1</c:v>
                </c:pt>
                <c:pt idx="89">
                  <c:v>1</c:v>
                </c:pt>
                <c:pt idx="90">
                  <c:v>6</c:v>
                </c:pt>
                <c:pt idx="91">
                  <c:v>12</c:v>
                </c:pt>
                <c:pt idx="92">
                  <c:v>9</c:v>
                </c:pt>
                <c:pt idx="93">
                  <c:v>8</c:v>
                </c:pt>
                <c:pt idx="94">
                  <c:v>9</c:v>
                </c:pt>
                <c:pt idx="95">
                  <c:v>8</c:v>
                </c:pt>
                <c:pt idx="96">
                  <c:v>13</c:v>
                </c:pt>
                <c:pt idx="97">
                  <c:v>17</c:v>
                </c:pt>
                <c:pt idx="98">
                  <c:v>13</c:v>
                </c:pt>
                <c:pt idx="99">
                  <c:v>19</c:v>
                </c:pt>
                <c:pt idx="100">
                  <c:v>22</c:v>
                </c:pt>
                <c:pt idx="101">
                  <c:v>17</c:v>
                </c:pt>
                <c:pt idx="102">
                  <c:v>25</c:v>
                </c:pt>
                <c:pt idx="103">
                  <c:v>20</c:v>
                </c:pt>
                <c:pt idx="104">
                  <c:v>13</c:v>
                </c:pt>
                <c:pt idx="105">
                  <c:v>10</c:v>
                </c:pt>
                <c:pt idx="106">
                  <c:v>8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4</c:v>
                </c:pt>
                <c:pt idx="111">
                  <c:v>7</c:v>
                </c:pt>
                <c:pt idx="112">
                  <c:v>5</c:v>
                </c:pt>
                <c:pt idx="114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896D-478A-BD71-1D0525F644A9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  <c:pt idx="0">
                  <c:v>PD6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CohoParrByDate!$M$5:$M$119</c:f>
              <c:numCache>
                <c:formatCode>General</c:formatCode>
                <c:ptCount val="115"/>
                <c:pt idx="70">
                  <c:v>1</c:v>
                </c:pt>
                <c:pt idx="80">
                  <c:v>1</c:v>
                </c:pt>
                <c:pt idx="83">
                  <c:v>1</c:v>
                </c:pt>
                <c:pt idx="89">
                  <c:v>2</c:v>
                </c:pt>
                <c:pt idx="91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896D-478A-BD71-1D0525F644A9}"/>
            </c:ext>
          </c:extLst>
        </c:ser>
        <c:ser>
          <c:idx val="13"/>
          <c:order val="6"/>
          <c:tx>
            <c:strRef>
              <c:f>CohoParrByDate!$O$4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CohoParrByDate!$O$5:$O$119</c:f>
              <c:numCache>
                <c:formatCode>General</c:formatCode>
                <c:ptCount val="115"/>
                <c:pt idx="14">
                  <c:v>1</c:v>
                </c:pt>
                <c:pt idx="32">
                  <c:v>1</c:v>
                </c:pt>
                <c:pt idx="34">
                  <c:v>1</c:v>
                </c:pt>
                <c:pt idx="40">
                  <c:v>1</c:v>
                </c:pt>
                <c:pt idx="43">
                  <c:v>1</c:v>
                </c:pt>
                <c:pt idx="44">
                  <c:v>1</c:v>
                </c:pt>
                <c:pt idx="51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3</c:v>
                </c:pt>
                <c:pt idx="61">
                  <c:v>1</c:v>
                </c:pt>
                <c:pt idx="62">
                  <c:v>1</c:v>
                </c:pt>
                <c:pt idx="65">
                  <c:v>1</c:v>
                </c:pt>
                <c:pt idx="70">
                  <c:v>1</c:v>
                </c:pt>
                <c:pt idx="71">
                  <c:v>4</c:v>
                </c:pt>
                <c:pt idx="73">
                  <c:v>1</c:v>
                </c:pt>
                <c:pt idx="74">
                  <c:v>1</c:v>
                </c:pt>
                <c:pt idx="75">
                  <c:v>4</c:v>
                </c:pt>
                <c:pt idx="76">
                  <c:v>5</c:v>
                </c:pt>
                <c:pt idx="77">
                  <c:v>4</c:v>
                </c:pt>
                <c:pt idx="78">
                  <c:v>3</c:v>
                </c:pt>
                <c:pt idx="80">
                  <c:v>3</c:v>
                </c:pt>
                <c:pt idx="81">
                  <c:v>13</c:v>
                </c:pt>
                <c:pt idx="82">
                  <c:v>10</c:v>
                </c:pt>
                <c:pt idx="83">
                  <c:v>4</c:v>
                </c:pt>
                <c:pt idx="84">
                  <c:v>3</c:v>
                </c:pt>
                <c:pt idx="85">
                  <c:v>2</c:v>
                </c:pt>
                <c:pt idx="86">
                  <c:v>3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3">
                  <c:v>2</c:v>
                </c:pt>
                <c:pt idx="97">
                  <c:v>1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C-43B9-A6FE-A5C38E96696D}"/>
            </c:ext>
          </c:extLst>
        </c:ser>
        <c:ser>
          <c:idx val="15"/>
          <c:order val="7"/>
          <c:tx>
            <c:strRef>
              <c:f>CohoParrByDate!$N$4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val>
            <c:numRef>
              <c:f>CohoParrByDate!$N$5:$N$119</c:f>
              <c:numCache>
                <c:formatCode>General</c:formatCode>
                <c:ptCount val="115"/>
                <c:pt idx="27">
                  <c:v>1</c:v>
                </c:pt>
                <c:pt idx="34">
                  <c:v>1</c:v>
                </c:pt>
                <c:pt idx="35">
                  <c:v>1</c:v>
                </c:pt>
                <c:pt idx="40">
                  <c:v>2</c:v>
                </c:pt>
                <c:pt idx="43">
                  <c:v>1</c:v>
                </c:pt>
                <c:pt idx="45">
                  <c:v>1</c:v>
                </c:pt>
                <c:pt idx="46">
                  <c:v>1</c:v>
                </c:pt>
                <c:pt idx="48">
                  <c:v>1</c:v>
                </c:pt>
                <c:pt idx="50">
                  <c:v>2</c:v>
                </c:pt>
                <c:pt idx="51">
                  <c:v>1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  <c:pt idx="68">
                  <c:v>4</c:v>
                </c:pt>
                <c:pt idx="69">
                  <c:v>5</c:v>
                </c:pt>
                <c:pt idx="70">
                  <c:v>3</c:v>
                </c:pt>
                <c:pt idx="71">
                  <c:v>6</c:v>
                </c:pt>
                <c:pt idx="72">
                  <c:v>7</c:v>
                </c:pt>
                <c:pt idx="73">
                  <c:v>12</c:v>
                </c:pt>
                <c:pt idx="74">
                  <c:v>10</c:v>
                </c:pt>
                <c:pt idx="75">
                  <c:v>11</c:v>
                </c:pt>
                <c:pt idx="76">
                  <c:v>10</c:v>
                </c:pt>
                <c:pt idx="77">
                  <c:v>7</c:v>
                </c:pt>
                <c:pt idx="78">
                  <c:v>17</c:v>
                </c:pt>
                <c:pt idx="79">
                  <c:v>23</c:v>
                </c:pt>
                <c:pt idx="80">
                  <c:v>29</c:v>
                </c:pt>
                <c:pt idx="81">
                  <c:v>14</c:v>
                </c:pt>
                <c:pt idx="82">
                  <c:v>8</c:v>
                </c:pt>
                <c:pt idx="83">
                  <c:v>10</c:v>
                </c:pt>
                <c:pt idx="84">
                  <c:v>4</c:v>
                </c:pt>
                <c:pt idx="85">
                  <c:v>11</c:v>
                </c:pt>
                <c:pt idx="86">
                  <c:v>7</c:v>
                </c:pt>
                <c:pt idx="87">
                  <c:v>16</c:v>
                </c:pt>
                <c:pt idx="88">
                  <c:v>13</c:v>
                </c:pt>
                <c:pt idx="89">
                  <c:v>6</c:v>
                </c:pt>
                <c:pt idx="90">
                  <c:v>11</c:v>
                </c:pt>
                <c:pt idx="91">
                  <c:v>5</c:v>
                </c:pt>
                <c:pt idx="92">
                  <c:v>1</c:v>
                </c:pt>
                <c:pt idx="94">
                  <c:v>1</c:v>
                </c:pt>
                <c:pt idx="95">
                  <c:v>3</c:v>
                </c:pt>
                <c:pt idx="97">
                  <c:v>1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4</c:v>
                </c:pt>
                <c:pt idx="102">
                  <c:v>9</c:v>
                </c:pt>
                <c:pt idx="103">
                  <c:v>17</c:v>
                </c:pt>
                <c:pt idx="104">
                  <c:v>7</c:v>
                </c:pt>
                <c:pt idx="105">
                  <c:v>7</c:v>
                </c:pt>
                <c:pt idx="106">
                  <c:v>12</c:v>
                </c:pt>
                <c:pt idx="107">
                  <c:v>13</c:v>
                </c:pt>
                <c:pt idx="108">
                  <c:v>11</c:v>
                </c:pt>
                <c:pt idx="109">
                  <c:v>16</c:v>
                </c:pt>
                <c:pt idx="110">
                  <c:v>20</c:v>
                </c:pt>
                <c:pt idx="111">
                  <c:v>10</c:v>
                </c:pt>
                <c:pt idx="112">
                  <c:v>4</c:v>
                </c:pt>
                <c:pt idx="113">
                  <c:v>4</c:v>
                </c:pt>
                <c:pt idx="1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2-41B5-8919-37BB56651768}"/>
            </c:ext>
          </c:extLst>
        </c:ser>
        <c:ser>
          <c:idx val="11"/>
          <c:order val="8"/>
          <c:tx>
            <c:strRef>
              <c:f>CohoParrByDate!$I$4</c:f>
              <c:strCache>
                <c:ptCount val="1"/>
                <c:pt idx="0">
                  <c:v>LMC</c:v>
                </c:pt>
              </c:strCache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CohoParrByDate!$I$5:$I$119</c:f>
              <c:numCache>
                <c:formatCode>General</c:formatCode>
                <c:ptCount val="115"/>
                <c:pt idx="18">
                  <c:v>1</c:v>
                </c:pt>
                <c:pt idx="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6-47C7-A730-8941868B8AFB}"/>
            </c:ext>
          </c:extLst>
        </c:ser>
        <c:ser>
          <c:idx val="16"/>
          <c:order val="9"/>
          <c:tx>
            <c:strRef>
              <c:f>CohoParrByDate!$Q$4</c:f>
              <c:strCache>
                <c:ptCount val="1"/>
                <c:pt idx="0">
                  <c:v>SUN</c:v>
                </c:pt>
              </c:strCache>
            </c:strRef>
          </c:tx>
          <c:invertIfNegative val="0"/>
          <c:val>
            <c:numRef>
              <c:f>CohoParrByDate!$Q$5:$Q$119</c:f>
              <c:numCache>
                <c:formatCode>General</c:formatCode>
                <c:ptCount val="115"/>
                <c:pt idx="5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2-41B5-8919-37BB56651768}"/>
            </c:ext>
          </c:extLst>
        </c:ser>
        <c:ser>
          <c:idx val="12"/>
          <c:order val="10"/>
          <c:tx>
            <c:strRef>
              <c:f>CohoParrByDate!$P$4</c:f>
              <c:strCache>
                <c:ptCount val="1"/>
                <c:pt idx="0">
                  <c:v>SSJ</c:v>
                </c:pt>
              </c:strCache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CohoParrByDate!$P$5:$P$119</c:f>
              <c:numCache>
                <c:formatCode>General</c:formatCode>
                <c:ptCount val="115"/>
                <c:pt idx="39">
                  <c:v>1</c:v>
                </c:pt>
                <c:pt idx="54">
                  <c:v>1</c:v>
                </c:pt>
                <c:pt idx="58">
                  <c:v>1</c:v>
                </c:pt>
                <c:pt idx="59">
                  <c:v>1</c:v>
                </c:pt>
                <c:pt idx="63">
                  <c:v>1</c:v>
                </c:pt>
                <c:pt idx="70">
                  <c:v>1</c:v>
                </c:pt>
                <c:pt idx="73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9">
                  <c:v>2</c:v>
                </c:pt>
                <c:pt idx="81">
                  <c:v>2</c:v>
                </c:pt>
                <c:pt idx="82">
                  <c:v>1</c:v>
                </c:pt>
                <c:pt idx="83">
                  <c:v>3</c:v>
                </c:pt>
                <c:pt idx="84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6</c:v>
                </c:pt>
                <c:pt idx="90">
                  <c:v>1</c:v>
                </c:pt>
                <c:pt idx="91">
                  <c:v>3</c:v>
                </c:pt>
                <c:pt idx="93">
                  <c:v>1</c:v>
                </c:pt>
                <c:pt idx="94">
                  <c:v>2</c:v>
                </c:pt>
                <c:pt idx="96">
                  <c:v>2</c:v>
                </c:pt>
                <c:pt idx="98">
                  <c:v>2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36-47C7-A730-8941868B8AFB}"/>
            </c:ext>
          </c:extLst>
        </c:ser>
        <c:ser>
          <c:idx val="8"/>
          <c:order val="11"/>
          <c:tx>
            <c:strRef>
              <c:f>CohoParrByDate!$J$4</c:f>
              <c:strCache>
                <c:ptCount val="1"/>
                <c:pt idx="0">
                  <c:v>LMT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CohoParrByDate!$J$5:$J$119</c:f>
              <c:numCache>
                <c:formatCode>General</c:formatCode>
                <c:ptCount val="1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31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5">
                  <c:v>3</c:v>
                </c:pt>
                <c:pt idx="47">
                  <c:v>1</c:v>
                </c:pt>
                <c:pt idx="48">
                  <c:v>4</c:v>
                </c:pt>
                <c:pt idx="52">
                  <c:v>2</c:v>
                </c:pt>
                <c:pt idx="53">
                  <c:v>1</c:v>
                </c:pt>
                <c:pt idx="56">
                  <c:v>1</c:v>
                </c:pt>
                <c:pt idx="60">
                  <c:v>3</c:v>
                </c:pt>
                <c:pt idx="65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3">
                  <c:v>3</c:v>
                </c:pt>
                <c:pt idx="74">
                  <c:v>1</c:v>
                </c:pt>
                <c:pt idx="78">
                  <c:v>3</c:v>
                </c:pt>
                <c:pt idx="79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96D-478A-BD71-1D0525F644A9}"/>
            </c:ext>
          </c:extLst>
        </c:ser>
        <c:ser>
          <c:idx val="7"/>
          <c:order val="12"/>
          <c:tx>
            <c:strRef>
              <c:f>CohoParrByDate!$G$4</c:f>
              <c:strCache>
                <c:ptCount val="1"/>
                <c:pt idx="0">
                  <c:v>JCJ</c:v>
                </c:pt>
              </c:strCache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CohoParrByDate!$G$5:$G$119</c:f>
              <c:numCache>
                <c:formatCode>General</c:formatCode>
                <c:ptCount val="115"/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6D-478A-BD71-1D0525F644A9}"/>
            </c:ext>
          </c:extLst>
        </c:ser>
        <c:ser>
          <c:idx val="14"/>
          <c:order val="13"/>
          <c:tx>
            <c:strRef>
              <c:f>CohoParrByDate!$R$4</c:f>
              <c:strCache>
                <c:ptCount val="1"/>
                <c:pt idx="0">
                  <c:v>SWK</c:v>
                </c:pt>
              </c:strCache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CohoParrByDate!$R$5:$R$119</c:f>
              <c:numCache>
                <c:formatCode>General</c:formatCode>
                <c:ptCount val="115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23">
                  <c:v>1</c:v>
                </c:pt>
                <c:pt idx="29">
                  <c:v>1</c:v>
                </c:pt>
                <c:pt idx="30">
                  <c:v>1</c:v>
                </c:pt>
                <c:pt idx="43">
                  <c:v>1</c:v>
                </c:pt>
                <c:pt idx="47">
                  <c:v>1</c:v>
                </c:pt>
                <c:pt idx="50">
                  <c:v>1</c:v>
                </c:pt>
                <c:pt idx="61">
                  <c:v>1</c:v>
                </c:pt>
                <c:pt idx="62">
                  <c:v>2</c:v>
                </c:pt>
                <c:pt idx="64">
                  <c:v>1</c:v>
                </c:pt>
                <c:pt idx="66">
                  <c:v>1</c:v>
                </c:pt>
                <c:pt idx="67">
                  <c:v>3</c:v>
                </c:pt>
                <c:pt idx="68">
                  <c:v>4</c:v>
                </c:pt>
                <c:pt idx="69">
                  <c:v>2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6</c:v>
                </c:pt>
                <c:pt idx="75">
                  <c:v>5</c:v>
                </c:pt>
                <c:pt idx="76">
                  <c:v>19</c:v>
                </c:pt>
                <c:pt idx="77">
                  <c:v>7</c:v>
                </c:pt>
                <c:pt idx="78">
                  <c:v>14</c:v>
                </c:pt>
                <c:pt idx="7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C-43B9-A6FE-A5C38E96696D}"/>
            </c:ext>
          </c:extLst>
        </c:ser>
        <c:ser>
          <c:idx val="5"/>
          <c:order val="14"/>
          <c:tx>
            <c:strRef>
              <c:f>CohoParrByDate!$D$4</c:f>
              <c:strCache>
                <c:ptCount val="1"/>
                <c:pt idx="0">
                  <c:v>2BC</c:v>
                </c:pt>
              </c:strCache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CohoParrByDate!$D$5:$D$119</c:f>
              <c:numCache>
                <c:formatCode>General</c:formatCode>
                <c:ptCount val="115"/>
                <c:pt idx="7">
                  <c:v>4</c:v>
                </c:pt>
                <c:pt idx="9">
                  <c:v>1</c:v>
                </c:pt>
                <c:pt idx="10">
                  <c:v>3</c:v>
                </c:pt>
                <c:pt idx="12">
                  <c:v>4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9">
                  <c:v>2</c:v>
                </c:pt>
                <c:pt idx="30">
                  <c:v>1</c:v>
                </c:pt>
                <c:pt idx="32">
                  <c:v>3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  <c:pt idx="37">
                  <c:v>1</c:v>
                </c:pt>
                <c:pt idx="43">
                  <c:v>2</c:v>
                </c:pt>
                <c:pt idx="44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2">
                  <c:v>1</c:v>
                </c:pt>
                <c:pt idx="54">
                  <c:v>2</c:v>
                </c:pt>
                <c:pt idx="55">
                  <c:v>2</c:v>
                </c:pt>
                <c:pt idx="58">
                  <c:v>3</c:v>
                </c:pt>
                <c:pt idx="59">
                  <c:v>3</c:v>
                </c:pt>
                <c:pt idx="60">
                  <c:v>1</c:v>
                </c:pt>
                <c:pt idx="63">
                  <c:v>1</c:v>
                </c:pt>
                <c:pt idx="64">
                  <c:v>6</c:v>
                </c:pt>
                <c:pt idx="68">
                  <c:v>1</c:v>
                </c:pt>
                <c:pt idx="69">
                  <c:v>2</c:v>
                </c:pt>
                <c:pt idx="70">
                  <c:v>5</c:v>
                </c:pt>
                <c:pt idx="71">
                  <c:v>4</c:v>
                </c:pt>
                <c:pt idx="72">
                  <c:v>4</c:v>
                </c:pt>
                <c:pt idx="75">
                  <c:v>1</c:v>
                </c:pt>
                <c:pt idx="76">
                  <c:v>4</c:v>
                </c:pt>
                <c:pt idx="77">
                  <c:v>5</c:v>
                </c:pt>
                <c:pt idx="78">
                  <c:v>5</c:v>
                </c:pt>
                <c:pt idx="79">
                  <c:v>18</c:v>
                </c:pt>
                <c:pt idx="80">
                  <c:v>8</c:v>
                </c:pt>
                <c:pt idx="81">
                  <c:v>4</c:v>
                </c:pt>
                <c:pt idx="82">
                  <c:v>6</c:v>
                </c:pt>
                <c:pt idx="83">
                  <c:v>2</c:v>
                </c:pt>
                <c:pt idx="84">
                  <c:v>3</c:v>
                </c:pt>
                <c:pt idx="85">
                  <c:v>4</c:v>
                </c:pt>
                <c:pt idx="86">
                  <c:v>2</c:v>
                </c:pt>
                <c:pt idx="87">
                  <c:v>3</c:v>
                </c:pt>
                <c:pt idx="88">
                  <c:v>8</c:v>
                </c:pt>
                <c:pt idx="89">
                  <c:v>4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6</c:v>
                </c:pt>
                <c:pt idx="96">
                  <c:v>1</c:v>
                </c:pt>
                <c:pt idx="9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D-478A-BD71-1D0525F644A9}"/>
            </c:ext>
          </c:extLst>
        </c:ser>
        <c:ser>
          <c:idx val="0"/>
          <c:order val="15"/>
          <c:tx>
            <c:strRef>
              <c:f>CohoParrByDate!$B$4</c:f>
              <c:strCache>
                <c:ptCount val="1"/>
                <c:pt idx="0">
                  <c:v>1BC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CohoParrByDate!$B$5:$B$119</c:f>
              <c:numCache>
                <c:formatCode>General</c:formatCode>
                <c:ptCount val="115"/>
                <c:pt idx="18">
                  <c:v>1</c:v>
                </c:pt>
                <c:pt idx="19">
                  <c:v>1</c:v>
                </c:pt>
                <c:pt idx="27">
                  <c:v>1</c:v>
                </c:pt>
                <c:pt idx="31">
                  <c:v>3</c:v>
                </c:pt>
                <c:pt idx="36">
                  <c:v>1</c:v>
                </c:pt>
                <c:pt idx="38">
                  <c:v>1</c:v>
                </c:pt>
                <c:pt idx="47">
                  <c:v>1</c:v>
                </c:pt>
                <c:pt idx="48">
                  <c:v>5</c:v>
                </c:pt>
                <c:pt idx="49">
                  <c:v>1</c:v>
                </c:pt>
                <c:pt idx="78">
                  <c:v>3</c:v>
                </c:pt>
                <c:pt idx="79">
                  <c:v>1</c:v>
                </c:pt>
                <c:pt idx="82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8">
                  <c:v>1</c:v>
                </c:pt>
                <c:pt idx="89">
                  <c:v>1</c:v>
                </c:pt>
                <c:pt idx="91">
                  <c:v>1</c:v>
                </c:pt>
                <c:pt idx="93">
                  <c:v>1</c:v>
                </c:pt>
                <c:pt idx="96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96D-478A-BD71-1D0525F644A9}"/>
            </c:ext>
          </c:extLst>
        </c:ser>
        <c:ser>
          <c:idx val="1"/>
          <c:order val="16"/>
          <c:tx>
            <c:strRef>
              <c:f>CohoParrByDate!$C$4</c:f>
              <c:strCache>
                <c:ptCount val="1"/>
                <c:pt idx="0">
                  <c:v>1LC</c:v>
                </c:pt>
              </c:strCache>
            </c:strRef>
          </c:tx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CohoParrByDate!$C$5:$C$119</c:f>
              <c:numCache>
                <c:formatCode>General</c:formatCode>
                <c:ptCount val="115"/>
                <c:pt idx="28">
                  <c:v>1</c:v>
                </c:pt>
                <c:pt idx="5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D-478A-BD71-1D0525F64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/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  <c:majorTimeUnit val="days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2022 Downstream Detections of 2021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014613085224485E-2"/>
          <c:y val="8.9137565413425143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CohoParrByDate!$S$4</c:f>
              <c:strCache>
                <c:ptCount val="1"/>
                <c:pt idx="0">
                  <c:v>TAN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CohoParrByDate!$S$5:$S$119</c:f>
              <c:numCache>
                <c:formatCode>General</c:formatCode>
                <c:ptCount val="115"/>
                <c:pt idx="4">
                  <c:v>1</c:v>
                </c:pt>
                <c:pt idx="6">
                  <c:v>1</c:v>
                </c:pt>
                <c:pt idx="18">
                  <c:v>1</c:v>
                </c:pt>
                <c:pt idx="20">
                  <c:v>1</c:v>
                </c:pt>
                <c:pt idx="21">
                  <c:v>1</c:v>
                </c:pt>
                <c:pt idx="40">
                  <c:v>2</c:v>
                </c:pt>
                <c:pt idx="45">
                  <c:v>1</c:v>
                </c:pt>
                <c:pt idx="49">
                  <c:v>2</c:v>
                </c:pt>
                <c:pt idx="56">
                  <c:v>1</c:v>
                </c:pt>
                <c:pt idx="58">
                  <c:v>3</c:v>
                </c:pt>
                <c:pt idx="59">
                  <c:v>2</c:v>
                </c:pt>
                <c:pt idx="61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4</c:v>
                </c:pt>
                <c:pt idx="70">
                  <c:v>6</c:v>
                </c:pt>
                <c:pt idx="71">
                  <c:v>4</c:v>
                </c:pt>
                <c:pt idx="72">
                  <c:v>7</c:v>
                </c:pt>
                <c:pt idx="73">
                  <c:v>3</c:v>
                </c:pt>
                <c:pt idx="74">
                  <c:v>4</c:v>
                </c:pt>
                <c:pt idx="75">
                  <c:v>10</c:v>
                </c:pt>
                <c:pt idx="76">
                  <c:v>2</c:v>
                </c:pt>
                <c:pt idx="77">
                  <c:v>5</c:v>
                </c:pt>
                <c:pt idx="78">
                  <c:v>10</c:v>
                </c:pt>
                <c:pt idx="79">
                  <c:v>12</c:v>
                </c:pt>
                <c:pt idx="80">
                  <c:v>14</c:v>
                </c:pt>
                <c:pt idx="81">
                  <c:v>10</c:v>
                </c:pt>
                <c:pt idx="82">
                  <c:v>8</c:v>
                </c:pt>
                <c:pt idx="83">
                  <c:v>9</c:v>
                </c:pt>
                <c:pt idx="84">
                  <c:v>28</c:v>
                </c:pt>
                <c:pt idx="85">
                  <c:v>13</c:v>
                </c:pt>
                <c:pt idx="86">
                  <c:v>22</c:v>
                </c:pt>
                <c:pt idx="87">
                  <c:v>10</c:v>
                </c:pt>
                <c:pt idx="88">
                  <c:v>31</c:v>
                </c:pt>
                <c:pt idx="89">
                  <c:v>16</c:v>
                </c:pt>
                <c:pt idx="90">
                  <c:v>15</c:v>
                </c:pt>
                <c:pt idx="91">
                  <c:v>16</c:v>
                </c:pt>
                <c:pt idx="92">
                  <c:v>14</c:v>
                </c:pt>
                <c:pt idx="93">
                  <c:v>23</c:v>
                </c:pt>
                <c:pt idx="94">
                  <c:v>13</c:v>
                </c:pt>
                <c:pt idx="95">
                  <c:v>39</c:v>
                </c:pt>
                <c:pt idx="96">
                  <c:v>25</c:v>
                </c:pt>
                <c:pt idx="97">
                  <c:v>15</c:v>
                </c:pt>
                <c:pt idx="98">
                  <c:v>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7C3-4664-A1F8-087D7E85719A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BCC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CohoParrByDate!$F$5:$F$119</c:f>
              <c:numCache>
                <c:formatCode>General</c:formatCode>
                <c:ptCount val="115"/>
                <c:pt idx="64">
                  <c:v>1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  <c:pt idx="68">
                  <c:v>1</c:v>
                </c:pt>
                <c:pt idx="69">
                  <c:v>2</c:v>
                </c:pt>
                <c:pt idx="72">
                  <c:v>2</c:v>
                </c:pt>
                <c:pt idx="74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4</c:v>
                </c:pt>
                <c:pt idx="79">
                  <c:v>8</c:v>
                </c:pt>
                <c:pt idx="80">
                  <c:v>7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8</c:v>
                </c:pt>
                <c:pt idx="85">
                  <c:v>5</c:v>
                </c:pt>
                <c:pt idx="86">
                  <c:v>11</c:v>
                </c:pt>
                <c:pt idx="87">
                  <c:v>14</c:v>
                </c:pt>
                <c:pt idx="88">
                  <c:v>12</c:v>
                </c:pt>
                <c:pt idx="89">
                  <c:v>5</c:v>
                </c:pt>
                <c:pt idx="90">
                  <c:v>8</c:v>
                </c:pt>
                <c:pt idx="91">
                  <c:v>8</c:v>
                </c:pt>
                <c:pt idx="92">
                  <c:v>3</c:v>
                </c:pt>
                <c:pt idx="93">
                  <c:v>11</c:v>
                </c:pt>
                <c:pt idx="94">
                  <c:v>15</c:v>
                </c:pt>
                <c:pt idx="95">
                  <c:v>5</c:v>
                </c:pt>
                <c:pt idx="96">
                  <c:v>5</c:v>
                </c:pt>
                <c:pt idx="97">
                  <c:v>4</c:v>
                </c:pt>
                <c:pt idx="98">
                  <c:v>7</c:v>
                </c:pt>
                <c:pt idx="99">
                  <c:v>1</c:v>
                </c:pt>
                <c:pt idx="100">
                  <c:v>1</c:v>
                </c:pt>
                <c:pt idx="101">
                  <c:v>2</c:v>
                </c:pt>
                <c:pt idx="102">
                  <c:v>4</c:v>
                </c:pt>
                <c:pt idx="103">
                  <c:v>3</c:v>
                </c:pt>
                <c:pt idx="104">
                  <c:v>1</c:v>
                </c:pt>
                <c:pt idx="105">
                  <c:v>4</c:v>
                </c:pt>
                <c:pt idx="106">
                  <c:v>2</c:v>
                </c:pt>
                <c:pt idx="107">
                  <c:v>2</c:v>
                </c:pt>
                <c:pt idx="108">
                  <c:v>3</c:v>
                </c:pt>
                <c:pt idx="110">
                  <c:v>3</c:v>
                </c:pt>
                <c:pt idx="1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3-4664-A1F8-087D7E85719A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CohoParrByDate!$E$5:$E$119</c:f>
              <c:numCache>
                <c:formatCode>General</c:formatCode>
                <c:ptCount val="115"/>
                <c:pt idx="67">
                  <c:v>2</c:v>
                </c:pt>
                <c:pt idx="69">
                  <c:v>1</c:v>
                </c:pt>
                <c:pt idx="74">
                  <c:v>1</c:v>
                </c:pt>
                <c:pt idx="79">
                  <c:v>1</c:v>
                </c:pt>
                <c:pt idx="80">
                  <c:v>1</c:v>
                </c:pt>
                <c:pt idx="84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5</c:v>
                </c:pt>
                <c:pt idx="88">
                  <c:v>2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100">
                  <c:v>1</c:v>
                </c:pt>
                <c:pt idx="102">
                  <c:v>1</c:v>
                </c:pt>
                <c:pt idx="112">
                  <c:v>2</c:v>
                </c:pt>
                <c:pt idx="1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3-4664-A1F8-087D7E85719A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  <c:pt idx="0">
                  <c:v>JDJ</c:v>
                </c:pt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CohoParrByDate!$H$5:$H$119</c:f>
              <c:numCache>
                <c:formatCode>General</c:formatCode>
                <c:ptCount val="115"/>
                <c:pt idx="65">
                  <c:v>1</c:v>
                </c:pt>
                <c:pt idx="68">
                  <c:v>1</c:v>
                </c:pt>
                <c:pt idx="71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4</c:v>
                </c:pt>
                <c:pt idx="80">
                  <c:v>1</c:v>
                </c:pt>
                <c:pt idx="81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3</c:v>
                </c:pt>
                <c:pt idx="86">
                  <c:v>1</c:v>
                </c:pt>
                <c:pt idx="87">
                  <c:v>1</c:v>
                </c:pt>
                <c:pt idx="88">
                  <c:v>4</c:v>
                </c:pt>
                <c:pt idx="89">
                  <c:v>2</c:v>
                </c:pt>
                <c:pt idx="90">
                  <c:v>4</c:v>
                </c:pt>
                <c:pt idx="91">
                  <c:v>4</c:v>
                </c:pt>
                <c:pt idx="92">
                  <c:v>5</c:v>
                </c:pt>
                <c:pt idx="93">
                  <c:v>2</c:v>
                </c:pt>
                <c:pt idx="94">
                  <c:v>3</c:v>
                </c:pt>
                <c:pt idx="95">
                  <c:v>6</c:v>
                </c:pt>
                <c:pt idx="96">
                  <c:v>4</c:v>
                </c:pt>
                <c:pt idx="97">
                  <c:v>2</c:v>
                </c:pt>
                <c:pt idx="98">
                  <c:v>4</c:v>
                </c:pt>
                <c:pt idx="99">
                  <c:v>6</c:v>
                </c:pt>
                <c:pt idx="100">
                  <c:v>1</c:v>
                </c:pt>
                <c:pt idx="101">
                  <c:v>13</c:v>
                </c:pt>
                <c:pt idx="102">
                  <c:v>7</c:v>
                </c:pt>
                <c:pt idx="103">
                  <c:v>8</c:v>
                </c:pt>
                <c:pt idx="104">
                  <c:v>6</c:v>
                </c:pt>
                <c:pt idx="105">
                  <c:v>9</c:v>
                </c:pt>
                <c:pt idx="106">
                  <c:v>3</c:v>
                </c:pt>
                <c:pt idx="107">
                  <c:v>8</c:v>
                </c:pt>
                <c:pt idx="108">
                  <c:v>1</c:v>
                </c:pt>
                <c:pt idx="110">
                  <c:v>1</c:v>
                </c:pt>
                <c:pt idx="113">
                  <c:v>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7C3-4664-A1F8-087D7E85719A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  <c:pt idx="0">
                  <c:v>MCJ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CohoParrByDate!$L$5:$L$119</c:f>
              <c:numCache>
                <c:formatCode>General</c:formatCode>
                <c:ptCount val="115"/>
                <c:pt idx="56">
                  <c:v>1</c:v>
                </c:pt>
                <c:pt idx="63">
                  <c:v>1</c:v>
                </c:pt>
                <c:pt idx="64">
                  <c:v>1</c:v>
                </c:pt>
                <c:pt idx="68">
                  <c:v>1</c:v>
                </c:pt>
                <c:pt idx="70">
                  <c:v>1</c:v>
                </c:pt>
                <c:pt idx="72">
                  <c:v>1</c:v>
                </c:pt>
                <c:pt idx="74">
                  <c:v>1</c:v>
                </c:pt>
                <c:pt idx="75">
                  <c:v>6</c:v>
                </c:pt>
                <c:pt idx="76">
                  <c:v>1</c:v>
                </c:pt>
                <c:pt idx="79">
                  <c:v>2</c:v>
                </c:pt>
                <c:pt idx="81">
                  <c:v>1</c:v>
                </c:pt>
                <c:pt idx="82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1</c:v>
                </c:pt>
                <c:pt idx="89">
                  <c:v>1</c:v>
                </c:pt>
                <c:pt idx="90">
                  <c:v>6</c:v>
                </c:pt>
                <c:pt idx="91">
                  <c:v>12</c:v>
                </c:pt>
                <c:pt idx="92">
                  <c:v>9</c:v>
                </c:pt>
                <c:pt idx="93">
                  <c:v>8</c:v>
                </c:pt>
                <c:pt idx="94">
                  <c:v>9</c:v>
                </c:pt>
                <c:pt idx="95">
                  <c:v>8</c:v>
                </c:pt>
                <c:pt idx="96">
                  <c:v>13</c:v>
                </c:pt>
                <c:pt idx="97">
                  <c:v>17</c:v>
                </c:pt>
                <c:pt idx="98">
                  <c:v>13</c:v>
                </c:pt>
                <c:pt idx="99">
                  <c:v>19</c:v>
                </c:pt>
                <c:pt idx="100">
                  <c:v>22</c:v>
                </c:pt>
                <c:pt idx="101">
                  <c:v>17</c:v>
                </c:pt>
                <c:pt idx="102">
                  <c:v>25</c:v>
                </c:pt>
                <c:pt idx="103">
                  <c:v>20</c:v>
                </c:pt>
                <c:pt idx="104">
                  <c:v>13</c:v>
                </c:pt>
                <c:pt idx="105">
                  <c:v>10</c:v>
                </c:pt>
                <c:pt idx="106">
                  <c:v>8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4</c:v>
                </c:pt>
                <c:pt idx="111">
                  <c:v>7</c:v>
                </c:pt>
                <c:pt idx="112">
                  <c:v>5</c:v>
                </c:pt>
                <c:pt idx="114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7C3-4664-A1F8-087D7E85719A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  <c:pt idx="0">
                  <c:v>PD6</c:v>
                </c:pt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CohoParrByDate!$A$5:$A$119</c:f>
              <c:numCache>
                <c:formatCode>m/d/yyyy</c:formatCode>
                <c:ptCount val="115"/>
                <c:pt idx="0">
                  <c:v>44573</c:v>
                </c:pt>
                <c:pt idx="1">
                  <c:v>44576</c:v>
                </c:pt>
                <c:pt idx="2">
                  <c:v>44581</c:v>
                </c:pt>
                <c:pt idx="3">
                  <c:v>44598</c:v>
                </c:pt>
                <c:pt idx="4">
                  <c:v>44620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44634</c:v>
                </c:pt>
                <c:pt idx="13">
                  <c:v>44635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44644</c:v>
                </c:pt>
                <c:pt idx="20">
                  <c:v>44646</c:v>
                </c:pt>
                <c:pt idx="21">
                  <c:v>44647</c:v>
                </c:pt>
                <c:pt idx="22">
                  <c:v>44648</c:v>
                </c:pt>
                <c:pt idx="23">
                  <c:v>44649</c:v>
                </c:pt>
                <c:pt idx="24">
                  <c:v>44650</c:v>
                </c:pt>
                <c:pt idx="25">
                  <c:v>44651</c:v>
                </c:pt>
                <c:pt idx="26">
                  <c:v>44652</c:v>
                </c:pt>
                <c:pt idx="27">
                  <c:v>44653</c:v>
                </c:pt>
                <c:pt idx="28">
                  <c:v>44654</c:v>
                </c:pt>
                <c:pt idx="29">
                  <c:v>44655</c:v>
                </c:pt>
                <c:pt idx="30">
                  <c:v>44656</c:v>
                </c:pt>
                <c:pt idx="31">
                  <c:v>44657</c:v>
                </c:pt>
                <c:pt idx="32">
                  <c:v>44658</c:v>
                </c:pt>
                <c:pt idx="33">
                  <c:v>44659</c:v>
                </c:pt>
                <c:pt idx="34">
                  <c:v>44660</c:v>
                </c:pt>
                <c:pt idx="35">
                  <c:v>44661</c:v>
                </c:pt>
                <c:pt idx="36">
                  <c:v>44663</c:v>
                </c:pt>
                <c:pt idx="37">
                  <c:v>44664</c:v>
                </c:pt>
                <c:pt idx="38">
                  <c:v>44665</c:v>
                </c:pt>
                <c:pt idx="39">
                  <c:v>44666</c:v>
                </c:pt>
                <c:pt idx="40">
                  <c:v>44667</c:v>
                </c:pt>
                <c:pt idx="41">
                  <c:v>44668</c:v>
                </c:pt>
                <c:pt idx="42">
                  <c:v>44669</c:v>
                </c:pt>
                <c:pt idx="43">
                  <c:v>44670</c:v>
                </c:pt>
                <c:pt idx="44">
                  <c:v>44671</c:v>
                </c:pt>
                <c:pt idx="45">
                  <c:v>44672</c:v>
                </c:pt>
                <c:pt idx="46">
                  <c:v>44673</c:v>
                </c:pt>
                <c:pt idx="47">
                  <c:v>44674</c:v>
                </c:pt>
                <c:pt idx="48">
                  <c:v>44675</c:v>
                </c:pt>
                <c:pt idx="49">
                  <c:v>44676</c:v>
                </c:pt>
                <c:pt idx="50">
                  <c:v>44677</c:v>
                </c:pt>
                <c:pt idx="51">
                  <c:v>44678</c:v>
                </c:pt>
                <c:pt idx="52">
                  <c:v>44679</c:v>
                </c:pt>
                <c:pt idx="53">
                  <c:v>44680</c:v>
                </c:pt>
                <c:pt idx="54">
                  <c:v>44681</c:v>
                </c:pt>
                <c:pt idx="55">
                  <c:v>44682</c:v>
                </c:pt>
                <c:pt idx="56">
                  <c:v>44683</c:v>
                </c:pt>
                <c:pt idx="57">
                  <c:v>44684</c:v>
                </c:pt>
                <c:pt idx="58">
                  <c:v>44685</c:v>
                </c:pt>
                <c:pt idx="59">
                  <c:v>44686</c:v>
                </c:pt>
                <c:pt idx="60">
                  <c:v>44687</c:v>
                </c:pt>
                <c:pt idx="61">
                  <c:v>44688</c:v>
                </c:pt>
                <c:pt idx="62">
                  <c:v>44689</c:v>
                </c:pt>
                <c:pt idx="63">
                  <c:v>44690</c:v>
                </c:pt>
                <c:pt idx="64">
                  <c:v>44691</c:v>
                </c:pt>
                <c:pt idx="65">
                  <c:v>44692</c:v>
                </c:pt>
                <c:pt idx="66">
                  <c:v>44693</c:v>
                </c:pt>
                <c:pt idx="67">
                  <c:v>44694</c:v>
                </c:pt>
                <c:pt idx="68">
                  <c:v>44695</c:v>
                </c:pt>
                <c:pt idx="69">
                  <c:v>44696</c:v>
                </c:pt>
                <c:pt idx="70">
                  <c:v>44697</c:v>
                </c:pt>
                <c:pt idx="71">
                  <c:v>44698</c:v>
                </c:pt>
                <c:pt idx="72">
                  <c:v>44699</c:v>
                </c:pt>
                <c:pt idx="73">
                  <c:v>44700</c:v>
                </c:pt>
                <c:pt idx="74">
                  <c:v>44701</c:v>
                </c:pt>
                <c:pt idx="75">
                  <c:v>44702</c:v>
                </c:pt>
                <c:pt idx="76">
                  <c:v>44703</c:v>
                </c:pt>
                <c:pt idx="77">
                  <c:v>44704</c:v>
                </c:pt>
                <c:pt idx="78">
                  <c:v>44705</c:v>
                </c:pt>
                <c:pt idx="79">
                  <c:v>44706</c:v>
                </c:pt>
                <c:pt idx="80">
                  <c:v>44707</c:v>
                </c:pt>
                <c:pt idx="81">
                  <c:v>44708</c:v>
                </c:pt>
                <c:pt idx="82">
                  <c:v>44709</c:v>
                </c:pt>
                <c:pt idx="83">
                  <c:v>44710</c:v>
                </c:pt>
                <c:pt idx="84">
                  <c:v>44711</c:v>
                </c:pt>
                <c:pt idx="85">
                  <c:v>44712</c:v>
                </c:pt>
                <c:pt idx="86">
                  <c:v>44713</c:v>
                </c:pt>
                <c:pt idx="87">
                  <c:v>44714</c:v>
                </c:pt>
                <c:pt idx="88">
                  <c:v>44715</c:v>
                </c:pt>
                <c:pt idx="89">
                  <c:v>44716</c:v>
                </c:pt>
                <c:pt idx="90">
                  <c:v>44717</c:v>
                </c:pt>
                <c:pt idx="91">
                  <c:v>44718</c:v>
                </c:pt>
                <c:pt idx="92">
                  <c:v>44719</c:v>
                </c:pt>
                <c:pt idx="93">
                  <c:v>44720</c:v>
                </c:pt>
                <c:pt idx="94">
                  <c:v>44721</c:v>
                </c:pt>
                <c:pt idx="95">
                  <c:v>44722</c:v>
                </c:pt>
                <c:pt idx="96">
                  <c:v>44723</c:v>
                </c:pt>
                <c:pt idx="97">
                  <c:v>44724</c:v>
                </c:pt>
                <c:pt idx="98">
                  <c:v>44725</c:v>
                </c:pt>
                <c:pt idx="99">
                  <c:v>44726</c:v>
                </c:pt>
                <c:pt idx="100">
                  <c:v>44727</c:v>
                </c:pt>
                <c:pt idx="101">
                  <c:v>44728</c:v>
                </c:pt>
                <c:pt idx="102">
                  <c:v>44729</c:v>
                </c:pt>
                <c:pt idx="103">
                  <c:v>44730</c:v>
                </c:pt>
                <c:pt idx="104">
                  <c:v>44731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44737</c:v>
                </c:pt>
                <c:pt idx="111">
                  <c:v>44738</c:v>
                </c:pt>
                <c:pt idx="112">
                  <c:v>44739</c:v>
                </c:pt>
                <c:pt idx="113">
                  <c:v>44740</c:v>
                </c:pt>
                <c:pt idx="114">
                  <c:v>44741</c:v>
                </c:pt>
              </c:numCache>
            </c:numRef>
          </c:cat>
          <c:val>
            <c:numRef>
              <c:f>CohoParrByDate!$M$5:$M$119</c:f>
              <c:numCache>
                <c:formatCode>General</c:formatCode>
                <c:ptCount val="115"/>
                <c:pt idx="70">
                  <c:v>1</c:v>
                </c:pt>
                <c:pt idx="80">
                  <c:v>1</c:v>
                </c:pt>
                <c:pt idx="83">
                  <c:v>1</c:v>
                </c:pt>
                <c:pt idx="89">
                  <c:v>2</c:v>
                </c:pt>
                <c:pt idx="91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7C3-4664-A1F8-087D7E85719A}"/>
            </c:ext>
          </c:extLst>
        </c:ser>
        <c:ser>
          <c:idx val="15"/>
          <c:order val="7"/>
          <c:tx>
            <c:strRef>
              <c:f>CohoParrByDate!$N$4</c:f>
              <c:strCache>
                <c:ptCount val="1"/>
                <c:pt idx="0">
                  <c:v>PRO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2060"/>
              </a:solidFill>
            </a:ln>
          </c:spPr>
          <c:invertIfNegative val="0"/>
          <c:val>
            <c:numRef>
              <c:f>CohoParrByDate!$N$5:$N$119</c:f>
              <c:numCache>
                <c:formatCode>General</c:formatCode>
                <c:ptCount val="115"/>
                <c:pt idx="27">
                  <c:v>1</c:v>
                </c:pt>
                <c:pt idx="34">
                  <c:v>1</c:v>
                </c:pt>
                <c:pt idx="35">
                  <c:v>1</c:v>
                </c:pt>
                <c:pt idx="40">
                  <c:v>2</c:v>
                </c:pt>
                <c:pt idx="43">
                  <c:v>1</c:v>
                </c:pt>
                <c:pt idx="45">
                  <c:v>1</c:v>
                </c:pt>
                <c:pt idx="46">
                  <c:v>1</c:v>
                </c:pt>
                <c:pt idx="48">
                  <c:v>1</c:v>
                </c:pt>
                <c:pt idx="50">
                  <c:v>2</c:v>
                </c:pt>
                <c:pt idx="51">
                  <c:v>1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  <c:pt idx="68">
                  <c:v>4</c:v>
                </c:pt>
                <c:pt idx="69">
                  <c:v>5</c:v>
                </c:pt>
                <c:pt idx="70">
                  <c:v>3</c:v>
                </c:pt>
                <c:pt idx="71">
                  <c:v>6</c:v>
                </c:pt>
                <c:pt idx="72">
                  <c:v>7</c:v>
                </c:pt>
                <c:pt idx="73">
                  <c:v>12</c:v>
                </c:pt>
                <c:pt idx="74">
                  <c:v>10</c:v>
                </c:pt>
                <c:pt idx="75">
                  <c:v>11</c:v>
                </c:pt>
                <c:pt idx="76">
                  <c:v>10</c:v>
                </c:pt>
                <c:pt idx="77">
                  <c:v>7</c:v>
                </c:pt>
                <c:pt idx="78">
                  <c:v>17</c:v>
                </c:pt>
                <c:pt idx="79">
                  <c:v>23</c:v>
                </c:pt>
                <c:pt idx="80">
                  <c:v>29</c:v>
                </c:pt>
                <c:pt idx="81">
                  <c:v>14</c:v>
                </c:pt>
                <c:pt idx="82">
                  <c:v>8</c:v>
                </c:pt>
                <c:pt idx="83">
                  <c:v>10</c:v>
                </c:pt>
                <c:pt idx="84">
                  <c:v>4</c:v>
                </c:pt>
                <c:pt idx="85">
                  <c:v>11</c:v>
                </c:pt>
                <c:pt idx="86">
                  <c:v>7</c:v>
                </c:pt>
                <c:pt idx="87">
                  <c:v>16</c:v>
                </c:pt>
                <c:pt idx="88">
                  <c:v>13</c:v>
                </c:pt>
                <c:pt idx="89">
                  <c:v>6</c:v>
                </c:pt>
                <c:pt idx="90">
                  <c:v>11</c:v>
                </c:pt>
                <c:pt idx="91">
                  <c:v>5</c:v>
                </c:pt>
                <c:pt idx="92">
                  <c:v>1</c:v>
                </c:pt>
                <c:pt idx="94">
                  <c:v>1</c:v>
                </c:pt>
                <c:pt idx="95">
                  <c:v>3</c:v>
                </c:pt>
                <c:pt idx="97">
                  <c:v>1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4</c:v>
                </c:pt>
                <c:pt idx="102">
                  <c:v>9</c:v>
                </c:pt>
                <c:pt idx="103">
                  <c:v>17</c:v>
                </c:pt>
                <c:pt idx="104">
                  <c:v>7</c:v>
                </c:pt>
                <c:pt idx="105">
                  <c:v>7</c:v>
                </c:pt>
                <c:pt idx="106">
                  <c:v>12</c:v>
                </c:pt>
                <c:pt idx="107">
                  <c:v>13</c:v>
                </c:pt>
                <c:pt idx="108">
                  <c:v>11</c:v>
                </c:pt>
                <c:pt idx="109">
                  <c:v>16</c:v>
                </c:pt>
                <c:pt idx="110">
                  <c:v>20</c:v>
                </c:pt>
                <c:pt idx="111">
                  <c:v>10</c:v>
                </c:pt>
                <c:pt idx="112">
                  <c:v>4</c:v>
                </c:pt>
                <c:pt idx="113">
                  <c:v>4</c:v>
                </c:pt>
                <c:pt idx="1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C3-4664-A1F8-087D7E857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>
          <c:ext xmlns:c15="http://schemas.microsoft.com/office/drawing/2012/chart" uri="{02D57815-91ED-43cb-92C2-25804820EDAC}">
            <c15:filteredBarSeries>
              <c15:ser>
                <c:idx val="13"/>
                <c:order val="6"/>
                <c:tx>
                  <c:strRef>
                    <c:extLst>
                      <c:ext uri="{02D57815-91ED-43cb-92C2-25804820EDAC}">
                        <c15:formulaRef>
                          <c15:sqref>CohoParrByDate!$O$4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CohoParrByDate!$A$5:$A$119</c15:sqref>
                        </c15:formulaRef>
                      </c:ext>
                    </c:extLst>
                    <c:numCache>
                      <c:formatCode>m/d/yyyy</c:formatCode>
                      <c:ptCount val="115"/>
                      <c:pt idx="0">
                        <c:v>44573</c:v>
                      </c:pt>
                      <c:pt idx="1">
                        <c:v>44576</c:v>
                      </c:pt>
                      <c:pt idx="2">
                        <c:v>44581</c:v>
                      </c:pt>
                      <c:pt idx="3">
                        <c:v>44598</c:v>
                      </c:pt>
                      <c:pt idx="4">
                        <c:v>44620</c:v>
                      </c:pt>
                      <c:pt idx="5">
                        <c:v>44625</c:v>
                      </c:pt>
                      <c:pt idx="6">
                        <c:v>44626</c:v>
                      </c:pt>
                      <c:pt idx="7">
                        <c:v>44627</c:v>
                      </c:pt>
                      <c:pt idx="8">
                        <c:v>44628</c:v>
                      </c:pt>
                      <c:pt idx="9">
                        <c:v>44629</c:v>
                      </c:pt>
                      <c:pt idx="10">
                        <c:v>44630</c:v>
                      </c:pt>
                      <c:pt idx="11">
                        <c:v>44631</c:v>
                      </c:pt>
                      <c:pt idx="12">
                        <c:v>44634</c:v>
                      </c:pt>
                      <c:pt idx="13">
                        <c:v>44635</c:v>
                      </c:pt>
                      <c:pt idx="14">
                        <c:v>44637</c:v>
                      </c:pt>
                      <c:pt idx="15">
                        <c:v>44638</c:v>
                      </c:pt>
                      <c:pt idx="16">
                        <c:v>44639</c:v>
                      </c:pt>
                      <c:pt idx="17">
                        <c:v>44641</c:v>
                      </c:pt>
                      <c:pt idx="18">
                        <c:v>44642</c:v>
                      </c:pt>
                      <c:pt idx="19">
                        <c:v>44644</c:v>
                      </c:pt>
                      <c:pt idx="20">
                        <c:v>44646</c:v>
                      </c:pt>
                      <c:pt idx="21">
                        <c:v>44647</c:v>
                      </c:pt>
                      <c:pt idx="22">
                        <c:v>44648</c:v>
                      </c:pt>
                      <c:pt idx="23">
                        <c:v>44649</c:v>
                      </c:pt>
                      <c:pt idx="24">
                        <c:v>44650</c:v>
                      </c:pt>
                      <c:pt idx="25">
                        <c:v>44651</c:v>
                      </c:pt>
                      <c:pt idx="26">
                        <c:v>44652</c:v>
                      </c:pt>
                      <c:pt idx="27">
                        <c:v>44653</c:v>
                      </c:pt>
                      <c:pt idx="28">
                        <c:v>44654</c:v>
                      </c:pt>
                      <c:pt idx="29">
                        <c:v>44655</c:v>
                      </c:pt>
                      <c:pt idx="30">
                        <c:v>44656</c:v>
                      </c:pt>
                      <c:pt idx="31">
                        <c:v>44657</c:v>
                      </c:pt>
                      <c:pt idx="32">
                        <c:v>44658</c:v>
                      </c:pt>
                      <c:pt idx="33">
                        <c:v>44659</c:v>
                      </c:pt>
                      <c:pt idx="34">
                        <c:v>44660</c:v>
                      </c:pt>
                      <c:pt idx="35">
                        <c:v>44661</c:v>
                      </c:pt>
                      <c:pt idx="36">
                        <c:v>44663</c:v>
                      </c:pt>
                      <c:pt idx="37">
                        <c:v>44664</c:v>
                      </c:pt>
                      <c:pt idx="38">
                        <c:v>44665</c:v>
                      </c:pt>
                      <c:pt idx="39">
                        <c:v>44666</c:v>
                      </c:pt>
                      <c:pt idx="40">
                        <c:v>44667</c:v>
                      </c:pt>
                      <c:pt idx="41">
                        <c:v>44668</c:v>
                      </c:pt>
                      <c:pt idx="42">
                        <c:v>44669</c:v>
                      </c:pt>
                      <c:pt idx="43">
                        <c:v>44670</c:v>
                      </c:pt>
                      <c:pt idx="44">
                        <c:v>44671</c:v>
                      </c:pt>
                      <c:pt idx="45">
                        <c:v>44672</c:v>
                      </c:pt>
                      <c:pt idx="46">
                        <c:v>44673</c:v>
                      </c:pt>
                      <c:pt idx="47">
                        <c:v>44674</c:v>
                      </c:pt>
                      <c:pt idx="48">
                        <c:v>44675</c:v>
                      </c:pt>
                      <c:pt idx="49">
                        <c:v>44676</c:v>
                      </c:pt>
                      <c:pt idx="50">
                        <c:v>44677</c:v>
                      </c:pt>
                      <c:pt idx="51">
                        <c:v>44678</c:v>
                      </c:pt>
                      <c:pt idx="52">
                        <c:v>44679</c:v>
                      </c:pt>
                      <c:pt idx="53">
                        <c:v>44680</c:v>
                      </c:pt>
                      <c:pt idx="54">
                        <c:v>44681</c:v>
                      </c:pt>
                      <c:pt idx="55">
                        <c:v>44682</c:v>
                      </c:pt>
                      <c:pt idx="56">
                        <c:v>44683</c:v>
                      </c:pt>
                      <c:pt idx="57">
                        <c:v>44684</c:v>
                      </c:pt>
                      <c:pt idx="58">
                        <c:v>44685</c:v>
                      </c:pt>
                      <c:pt idx="59">
                        <c:v>44686</c:v>
                      </c:pt>
                      <c:pt idx="60">
                        <c:v>44687</c:v>
                      </c:pt>
                      <c:pt idx="61">
                        <c:v>44688</c:v>
                      </c:pt>
                      <c:pt idx="62">
                        <c:v>44689</c:v>
                      </c:pt>
                      <c:pt idx="63">
                        <c:v>44690</c:v>
                      </c:pt>
                      <c:pt idx="64">
                        <c:v>44691</c:v>
                      </c:pt>
                      <c:pt idx="65">
                        <c:v>44692</c:v>
                      </c:pt>
                      <c:pt idx="66">
                        <c:v>44693</c:v>
                      </c:pt>
                      <c:pt idx="67">
                        <c:v>44694</c:v>
                      </c:pt>
                      <c:pt idx="68">
                        <c:v>44695</c:v>
                      </c:pt>
                      <c:pt idx="69">
                        <c:v>44696</c:v>
                      </c:pt>
                      <c:pt idx="70">
                        <c:v>44697</c:v>
                      </c:pt>
                      <c:pt idx="71">
                        <c:v>44698</c:v>
                      </c:pt>
                      <c:pt idx="72">
                        <c:v>44699</c:v>
                      </c:pt>
                      <c:pt idx="73">
                        <c:v>44700</c:v>
                      </c:pt>
                      <c:pt idx="74">
                        <c:v>44701</c:v>
                      </c:pt>
                      <c:pt idx="75">
                        <c:v>44702</c:v>
                      </c:pt>
                      <c:pt idx="76">
                        <c:v>44703</c:v>
                      </c:pt>
                      <c:pt idx="77">
                        <c:v>44704</c:v>
                      </c:pt>
                      <c:pt idx="78">
                        <c:v>44705</c:v>
                      </c:pt>
                      <c:pt idx="79">
                        <c:v>44706</c:v>
                      </c:pt>
                      <c:pt idx="80">
                        <c:v>44707</c:v>
                      </c:pt>
                      <c:pt idx="81">
                        <c:v>44708</c:v>
                      </c:pt>
                      <c:pt idx="82">
                        <c:v>44709</c:v>
                      </c:pt>
                      <c:pt idx="83">
                        <c:v>44710</c:v>
                      </c:pt>
                      <c:pt idx="84">
                        <c:v>44711</c:v>
                      </c:pt>
                      <c:pt idx="85">
                        <c:v>44712</c:v>
                      </c:pt>
                      <c:pt idx="86">
                        <c:v>44713</c:v>
                      </c:pt>
                      <c:pt idx="87">
                        <c:v>44714</c:v>
                      </c:pt>
                      <c:pt idx="88">
                        <c:v>44715</c:v>
                      </c:pt>
                      <c:pt idx="89">
                        <c:v>44716</c:v>
                      </c:pt>
                      <c:pt idx="90">
                        <c:v>44717</c:v>
                      </c:pt>
                      <c:pt idx="91">
                        <c:v>44718</c:v>
                      </c:pt>
                      <c:pt idx="92">
                        <c:v>44719</c:v>
                      </c:pt>
                      <c:pt idx="93">
                        <c:v>44720</c:v>
                      </c:pt>
                      <c:pt idx="94">
                        <c:v>44721</c:v>
                      </c:pt>
                      <c:pt idx="95">
                        <c:v>44722</c:v>
                      </c:pt>
                      <c:pt idx="96">
                        <c:v>44723</c:v>
                      </c:pt>
                      <c:pt idx="97">
                        <c:v>44724</c:v>
                      </c:pt>
                      <c:pt idx="98">
                        <c:v>44725</c:v>
                      </c:pt>
                      <c:pt idx="99">
                        <c:v>44726</c:v>
                      </c:pt>
                      <c:pt idx="100">
                        <c:v>44727</c:v>
                      </c:pt>
                      <c:pt idx="101">
                        <c:v>44728</c:v>
                      </c:pt>
                      <c:pt idx="102">
                        <c:v>44729</c:v>
                      </c:pt>
                      <c:pt idx="103">
                        <c:v>44730</c:v>
                      </c:pt>
                      <c:pt idx="104">
                        <c:v>44731</c:v>
                      </c:pt>
                      <c:pt idx="105">
                        <c:v>44732</c:v>
                      </c:pt>
                      <c:pt idx="106">
                        <c:v>44733</c:v>
                      </c:pt>
                      <c:pt idx="107">
                        <c:v>44734</c:v>
                      </c:pt>
                      <c:pt idx="108">
                        <c:v>44735</c:v>
                      </c:pt>
                      <c:pt idx="109">
                        <c:v>44736</c:v>
                      </c:pt>
                      <c:pt idx="110">
                        <c:v>44737</c:v>
                      </c:pt>
                      <c:pt idx="111">
                        <c:v>44738</c:v>
                      </c:pt>
                      <c:pt idx="112">
                        <c:v>44739</c:v>
                      </c:pt>
                      <c:pt idx="113">
                        <c:v>44740</c:v>
                      </c:pt>
                      <c:pt idx="114">
                        <c:v>44741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CohoParrByDate!$O$5:$O$119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4">
                        <c:v>1</c:v>
                      </c:pt>
                      <c:pt idx="32">
                        <c:v>1</c:v>
                      </c:pt>
                      <c:pt idx="34">
                        <c:v>1</c:v>
                      </c:pt>
                      <c:pt idx="40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51">
                        <c:v>1</c:v>
                      </c:pt>
                      <c:pt idx="57">
                        <c:v>1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5">
                        <c:v>1</c:v>
                      </c:pt>
                      <c:pt idx="70">
                        <c:v>1</c:v>
                      </c:pt>
                      <c:pt idx="71">
                        <c:v>4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4</c:v>
                      </c:pt>
                      <c:pt idx="78">
                        <c:v>3</c:v>
                      </c:pt>
                      <c:pt idx="80">
                        <c:v>3</c:v>
                      </c:pt>
                      <c:pt idx="81">
                        <c:v>13</c:v>
                      </c:pt>
                      <c:pt idx="82">
                        <c:v>10</c:v>
                      </c:pt>
                      <c:pt idx="83">
                        <c:v>4</c:v>
                      </c:pt>
                      <c:pt idx="84">
                        <c:v>3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9">
                        <c:v>1</c:v>
                      </c:pt>
                      <c:pt idx="90">
                        <c:v>4</c:v>
                      </c:pt>
                      <c:pt idx="91">
                        <c:v>2</c:v>
                      </c:pt>
                      <c:pt idx="93">
                        <c:v>2</c:v>
                      </c:pt>
                      <c:pt idx="97">
                        <c:v>1</c:v>
                      </c:pt>
                      <c:pt idx="10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7C3-4664-A1F8-087D7E85719A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CohoParrByDate!$I$4</c15:sqref>
                        </c15:formulaRef>
                      </c:ext>
                    </c:extLst>
                    <c:strCache>
                      <c:ptCount val="1"/>
                      <c:pt idx="0">
                        <c:v>LMC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CohoParrByDate!$A$5:$A$119</c15:sqref>
                        </c15:formulaRef>
                      </c:ext>
                    </c:extLst>
                    <c:numCache>
                      <c:formatCode>m/d/yyyy</c:formatCode>
                      <c:ptCount val="115"/>
                      <c:pt idx="0">
                        <c:v>44573</c:v>
                      </c:pt>
                      <c:pt idx="1">
                        <c:v>44576</c:v>
                      </c:pt>
                      <c:pt idx="2">
                        <c:v>44581</c:v>
                      </c:pt>
                      <c:pt idx="3">
                        <c:v>44598</c:v>
                      </c:pt>
                      <c:pt idx="4">
                        <c:v>44620</c:v>
                      </c:pt>
                      <c:pt idx="5">
                        <c:v>44625</c:v>
                      </c:pt>
                      <c:pt idx="6">
                        <c:v>44626</c:v>
                      </c:pt>
                      <c:pt idx="7">
                        <c:v>44627</c:v>
                      </c:pt>
                      <c:pt idx="8">
                        <c:v>44628</c:v>
                      </c:pt>
                      <c:pt idx="9">
                        <c:v>44629</c:v>
                      </c:pt>
                      <c:pt idx="10">
                        <c:v>44630</c:v>
                      </c:pt>
                      <c:pt idx="11">
                        <c:v>44631</c:v>
                      </c:pt>
                      <c:pt idx="12">
                        <c:v>44634</c:v>
                      </c:pt>
                      <c:pt idx="13">
                        <c:v>44635</c:v>
                      </c:pt>
                      <c:pt idx="14">
                        <c:v>44637</c:v>
                      </c:pt>
                      <c:pt idx="15">
                        <c:v>44638</c:v>
                      </c:pt>
                      <c:pt idx="16">
                        <c:v>44639</c:v>
                      </c:pt>
                      <c:pt idx="17">
                        <c:v>44641</c:v>
                      </c:pt>
                      <c:pt idx="18">
                        <c:v>44642</c:v>
                      </c:pt>
                      <c:pt idx="19">
                        <c:v>44644</c:v>
                      </c:pt>
                      <c:pt idx="20">
                        <c:v>44646</c:v>
                      </c:pt>
                      <c:pt idx="21">
                        <c:v>44647</c:v>
                      </c:pt>
                      <c:pt idx="22">
                        <c:v>44648</c:v>
                      </c:pt>
                      <c:pt idx="23">
                        <c:v>44649</c:v>
                      </c:pt>
                      <c:pt idx="24">
                        <c:v>44650</c:v>
                      </c:pt>
                      <c:pt idx="25">
                        <c:v>44651</c:v>
                      </c:pt>
                      <c:pt idx="26">
                        <c:v>44652</c:v>
                      </c:pt>
                      <c:pt idx="27">
                        <c:v>44653</c:v>
                      </c:pt>
                      <c:pt idx="28">
                        <c:v>44654</c:v>
                      </c:pt>
                      <c:pt idx="29">
                        <c:v>44655</c:v>
                      </c:pt>
                      <c:pt idx="30">
                        <c:v>44656</c:v>
                      </c:pt>
                      <c:pt idx="31">
                        <c:v>44657</c:v>
                      </c:pt>
                      <c:pt idx="32">
                        <c:v>44658</c:v>
                      </c:pt>
                      <c:pt idx="33">
                        <c:v>44659</c:v>
                      </c:pt>
                      <c:pt idx="34">
                        <c:v>44660</c:v>
                      </c:pt>
                      <c:pt idx="35">
                        <c:v>44661</c:v>
                      </c:pt>
                      <c:pt idx="36">
                        <c:v>44663</c:v>
                      </c:pt>
                      <c:pt idx="37">
                        <c:v>44664</c:v>
                      </c:pt>
                      <c:pt idx="38">
                        <c:v>44665</c:v>
                      </c:pt>
                      <c:pt idx="39">
                        <c:v>44666</c:v>
                      </c:pt>
                      <c:pt idx="40">
                        <c:v>44667</c:v>
                      </c:pt>
                      <c:pt idx="41">
                        <c:v>44668</c:v>
                      </c:pt>
                      <c:pt idx="42">
                        <c:v>44669</c:v>
                      </c:pt>
                      <c:pt idx="43">
                        <c:v>44670</c:v>
                      </c:pt>
                      <c:pt idx="44">
                        <c:v>44671</c:v>
                      </c:pt>
                      <c:pt idx="45">
                        <c:v>44672</c:v>
                      </c:pt>
                      <c:pt idx="46">
                        <c:v>44673</c:v>
                      </c:pt>
                      <c:pt idx="47">
                        <c:v>44674</c:v>
                      </c:pt>
                      <c:pt idx="48">
                        <c:v>44675</c:v>
                      </c:pt>
                      <c:pt idx="49">
                        <c:v>44676</c:v>
                      </c:pt>
                      <c:pt idx="50">
                        <c:v>44677</c:v>
                      </c:pt>
                      <c:pt idx="51">
                        <c:v>44678</c:v>
                      </c:pt>
                      <c:pt idx="52">
                        <c:v>44679</c:v>
                      </c:pt>
                      <c:pt idx="53">
                        <c:v>44680</c:v>
                      </c:pt>
                      <c:pt idx="54">
                        <c:v>44681</c:v>
                      </c:pt>
                      <c:pt idx="55">
                        <c:v>44682</c:v>
                      </c:pt>
                      <c:pt idx="56">
                        <c:v>44683</c:v>
                      </c:pt>
                      <c:pt idx="57">
                        <c:v>44684</c:v>
                      </c:pt>
                      <c:pt idx="58">
                        <c:v>44685</c:v>
                      </c:pt>
                      <c:pt idx="59">
                        <c:v>44686</c:v>
                      </c:pt>
                      <c:pt idx="60">
                        <c:v>44687</c:v>
                      </c:pt>
                      <c:pt idx="61">
                        <c:v>44688</c:v>
                      </c:pt>
                      <c:pt idx="62">
                        <c:v>44689</c:v>
                      </c:pt>
                      <c:pt idx="63">
                        <c:v>44690</c:v>
                      </c:pt>
                      <c:pt idx="64">
                        <c:v>44691</c:v>
                      </c:pt>
                      <c:pt idx="65">
                        <c:v>44692</c:v>
                      </c:pt>
                      <c:pt idx="66">
                        <c:v>44693</c:v>
                      </c:pt>
                      <c:pt idx="67">
                        <c:v>44694</c:v>
                      </c:pt>
                      <c:pt idx="68">
                        <c:v>44695</c:v>
                      </c:pt>
                      <c:pt idx="69">
                        <c:v>44696</c:v>
                      </c:pt>
                      <c:pt idx="70">
                        <c:v>44697</c:v>
                      </c:pt>
                      <c:pt idx="71">
                        <c:v>44698</c:v>
                      </c:pt>
                      <c:pt idx="72">
                        <c:v>44699</c:v>
                      </c:pt>
                      <c:pt idx="73">
                        <c:v>44700</c:v>
                      </c:pt>
                      <c:pt idx="74">
                        <c:v>44701</c:v>
                      </c:pt>
                      <c:pt idx="75">
                        <c:v>44702</c:v>
                      </c:pt>
                      <c:pt idx="76">
                        <c:v>44703</c:v>
                      </c:pt>
                      <c:pt idx="77">
                        <c:v>44704</c:v>
                      </c:pt>
                      <c:pt idx="78">
                        <c:v>44705</c:v>
                      </c:pt>
                      <c:pt idx="79">
                        <c:v>44706</c:v>
                      </c:pt>
                      <c:pt idx="80">
                        <c:v>44707</c:v>
                      </c:pt>
                      <c:pt idx="81">
                        <c:v>44708</c:v>
                      </c:pt>
                      <c:pt idx="82">
                        <c:v>44709</c:v>
                      </c:pt>
                      <c:pt idx="83">
                        <c:v>44710</c:v>
                      </c:pt>
                      <c:pt idx="84">
                        <c:v>44711</c:v>
                      </c:pt>
                      <c:pt idx="85">
                        <c:v>44712</c:v>
                      </c:pt>
                      <c:pt idx="86">
                        <c:v>44713</c:v>
                      </c:pt>
                      <c:pt idx="87">
                        <c:v>44714</c:v>
                      </c:pt>
                      <c:pt idx="88">
                        <c:v>44715</c:v>
                      </c:pt>
                      <c:pt idx="89">
                        <c:v>44716</c:v>
                      </c:pt>
                      <c:pt idx="90">
                        <c:v>44717</c:v>
                      </c:pt>
                      <c:pt idx="91">
                        <c:v>44718</c:v>
                      </c:pt>
                      <c:pt idx="92">
                        <c:v>44719</c:v>
                      </c:pt>
                      <c:pt idx="93">
                        <c:v>44720</c:v>
                      </c:pt>
                      <c:pt idx="94">
                        <c:v>44721</c:v>
                      </c:pt>
                      <c:pt idx="95">
                        <c:v>44722</c:v>
                      </c:pt>
                      <c:pt idx="96">
                        <c:v>44723</c:v>
                      </c:pt>
                      <c:pt idx="97">
                        <c:v>44724</c:v>
                      </c:pt>
                      <c:pt idx="98">
                        <c:v>44725</c:v>
                      </c:pt>
                      <c:pt idx="99">
                        <c:v>44726</c:v>
                      </c:pt>
                      <c:pt idx="100">
                        <c:v>44727</c:v>
                      </c:pt>
                      <c:pt idx="101">
                        <c:v>44728</c:v>
                      </c:pt>
                      <c:pt idx="102">
                        <c:v>44729</c:v>
                      </c:pt>
                      <c:pt idx="103">
                        <c:v>44730</c:v>
                      </c:pt>
                      <c:pt idx="104">
                        <c:v>44731</c:v>
                      </c:pt>
                      <c:pt idx="105">
                        <c:v>44732</c:v>
                      </c:pt>
                      <c:pt idx="106">
                        <c:v>44733</c:v>
                      </c:pt>
                      <c:pt idx="107">
                        <c:v>44734</c:v>
                      </c:pt>
                      <c:pt idx="108">
                        <c:v>44735</c:v>
                      </c:pt>
                      <c:pt idx="109">
                        <c:v>44736</c:v>
                      </c:pt>
                      <c:pt idx="110">
                        <c:v>44737</c:v>
                      </c:pt>
                      <c:pt idx="111">
                        <c:v>44738</c:v>
                      </c:pt>
                      <c:pt idx="112">
                        <c:v>44739</c:v>
                      </c:pt>
                      <c:pt idx="113">
                        <c:v>44740</c:v>
                      </c:pt>
                      <c:pt idx="114">
                        <c:v>44741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CohoParrByDate!$I$5:$I$119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8">
                        <c:v>1</c:v>
                      </c:pt>
                      <c:pt idx="4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7C3-4664-A1F8-087D7E85719A}"/>
                  </c:ext>
                </c:extLst>
              </c15:ser>
            </c15:filteredBarSeries>
            <c15:filteredBarSeries>
              <c15:ser>
                <c:idx val="16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CohoParrByDate!$Q$4</c15:sqref>
                        </c15:formulaRef>
                      </c:ext>
                    </c:extLst>
                    <c:strCache>
                      <c:ptCount val="1"/>
                      <c:pt idx="0">
                        <c:v>SUN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CohoParrByDate!$Q$5:$Q$119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5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7C3-4664-A1F8-087D7E85719A}"/>
                  </c:ext>
                </c:extLst>
              </c15:ser>
            </c15:filteredBarSeries>
            <c15:filteredBarSeries>
              <c15:ser>
                <c:idx val="12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CohoParrByDate!$P$4</c15:sqref>
                        </c15:formulaRef>
                      </c:ext>
                    </c:extLst>
                    <c:strCache>
                      <c:ptCount val="1"/>
                      <c:pt idx="0">
                        <c:v>SSJ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CohoParrByDate!$A$5:$A$119</c15:sqref>
                        </c15:formulaRef>
                      </c:ext>
                    </c:extLst>
                    <c:numCache>
                      <c:formatCode>m/d/yyyy</c:formatCode>
                      <c:ptCount val="115"/>
                      <c:pt idx="0">
                        <c:v>44573</c:v>
                      </c:pt>
                      <c:pt idx="1">
                        <c:v>44576</c:v>
                      </c:pt>
                      <c:pt idx="2">
                        <c:v>44581</c:v>
                      </c:pt>
                      <c:pt idx="3">
                        <c:v>44598</c:v>
                      </c:pt>
                      <c:pt idx="4">
                        <c:v>44620</c:v>
                      </c:pt>
                      <c:pt idx="5">
                        <c:v>44625</c:v>
                      </c:pt>
                      <c:pt idx="6">
                        <c:v>44626</c:v>
                      </c:pt>
                      <c:pt idx="7">
                        <c:v>44627</c:v>
                      </c:pt>
                      <c:pt idx="8">
                        <c:v>44628</c:v>
                      </c:pt>
                      <c:pt idx="9">
                        <c:v>44629</c:v>
                      </c:pt>
                      <c:pt idx="10">
                        <c:v>44630</c:v>
                      </c:pt>
                      <c:pt idx="11">
                        <c:v>44631</c:v>
                      </c:pt>
                      <c:pt idx="12">
                        <c:v>44634</c:v>
                      </c:pt>
                      <c:pt idx="13">
                        <c:v>44635</c:v>
                      </c:pt>
                      <c:pt idx="14">
                        <c:v>44637</c:v>
                      </c:pt>
                      <c:pt idx="15">
                        <c:v>44638</c:v>
                      </c:pt>
                      <c:pt idx="16">
                        <c:v>44639</c:v>
                      </c:pt>
                      <c:pt idx="17">
                        <c:v>44641</c:v>
                      </c:pt>
                      <c:pt idx="18">
                        <c:v>44642</c:v>
                      </c:pt>
                      <c:pt idx="19">
                        <c:v>44644</c:v>
                      </c:pt>
                      <c:pt idx="20">
                        <c:v>44646</c:v>
                      </c:pt>
                      <c:pt idx="21">
                        <c:v>44647</c:v>
                      </c:pt>
                      <c:pt idx="22">
                        <c:v>44648</c:v>
                      </c:pt>
                      <c:pt idx="23">
                        <c:v>44649</c:v>
                      </c:pt>
                      <c:pt idx="24">
                        <c:v>44650</c:v>
                      </c:pt>
                      <c:pt idx="25">
                        <c:v>44651</c:v>
                      </c:pt>
                      <c:pt idx="26">
                        <c:v>44652</c:v>
                      </c:pt>
                      <c:pt idx="27">
                        <c:v>44653</c:v>
                      </c:pt>
                      <c:pt idx="28">
                        <c:v>44654</c:v>
                      </c:pt>
                      <c:pt idx="29">
                        <c:v>44655</c:v>
                      </c:pt>
                      <c:pt idx="30">
                        <c:v>44656</c:v>
                      </c:pt>
                      <c:pt idx="31">
                        <c:v>44657</c:v>
                      </c:pt>
                      <c:pt idx="32">
                        <c:v>44658</c:v>
                      </c:pt>
                      <c:pt idx="33">
                        <c:v>44659</c:v>
                      </c:pt>
                      <c:pt idx="34">
                        <c:v>44660</c:v>
                      </c:pt>
                      <c:pt idx="35">
                        <c:v>44661</c:v>
                      </c:pt>
                      <c:pt idx="36">
                        <c:v>44663</c:v>
                      </c:pt>
                      <c:pt idx="37">
                        <c:v>44664</c:v>
                      </c:pt>
                      <c:pt idx="38">
                        <c:v>44665</c:v>
                      </c:pt>
                      <c:pt idx="39">
                        <c:v>44666</c:v>
                      </c:pt>
                      <c:pt idx="40">
                        <c:v>44667</c:v>
                      </c:pt>
                      <c:pt idx="41">
                        <c:v>44668</c:v>
                      </c:pt>
                      <c:pt idx="42">
                        <c:v>44669</c:v>
                      </c:pt>
                      <c:pt idx="43">
                        <c:v>44670</c:v>
                      </c:pt>
                      <c:pt idx="44">
                        <c:v>44671</c:v>
                      </c:pt>
                      <c:pt idx="45">
                        <c:v>44672</c:v>
                      </c:pt>
                      <c:pt idx="46">
                        <c:v>44673</c:v>
                      </c:pt>
                      <c:pt idx="47">
                        <c:v>44674</c:v>
                      </c:pt>
                      <c:pt idx="48">
                        <c:v>44675</c:v>
                      </c:pt>
                      <c:pt idx="49">
                        <c:v>44676</c:v>
                      </c:pt>
                      <c:pt idx="50">
                        <c:v>44677</c:v>
                      </c:pt>
                      <c:pt idx="51">
                        <c:v>44678</c:v>
                      </c:pt>
                      <c:pt idx="52">
                        <c:v>44679</c:v>
                      </c:pt>
                      <c:pt idx="53">
                        <c:v>44680</c:v>
                      </c:pt>
                      <c:pt idx="54">
                        <c:v>44681</c:v>
                      </c:pt>
                      <c:pt idx="55">
                        <c:v>44682</c:v>
                      </c:pt>
                      <c:pt idx="56">
                        <c:v>44683</c:v>
                      </c:pt>
                      <c:pt idx="57">
                        <c:v>44684</c:v>
                      </c:pt>
                      <c:pt idx="58">
                        <c:v>44685</c:v>
                      </c:pt>
                      <c:pt idx="59">
                        <c:v>44686</c:v>
                      </c:pt>
                      <c:pt idx="60">
                        <c:v>44687</c:v>
                      </c:pt>
                      <c:pt idx="61">
                        <c:v>44688</c:v>
                      </c:pt>
                      <c:pt idx="62">
                        <c:v>44689</c:v>
                      </c:pt>
                      <c:pt idx="63">
                        <c:v>44690</c:v>
                      </c:pt>
                      <c:pt idx="64">
                        <c:v>44691</c:v>
                      </c:pt>
                      <c:pt idx="65">
                        <c:v>44692</c:v>
                      </c:pt>
                      <c:pt idx="66">
                        <c:v>44693</c:v>
                      </c:pt>
                      <c:pt idx="67">
                        <c:v>44694</c:v>
                      </c:pt>
                      <c:pt idx="68">
                        <c:v>44695</c:v>
                      </c:pt>
                      <c:pt idx="69">
                        <c:v>44696</c:v>
                      </c:pt>
                      <c:pt idx="70">
                        <c:v>44697</c:v>
                      </c:pt>
                      <c:pt idx="71">
                        <c:v>44698</c:v>
                      </c:pt>
                      <c:pt idx="72">
                        <c:v>44699</c:v>
                      </c:pt>
                      <c:pt idx="73">
                        <c:v>44700</c:v>
                      </c:pt>
                      <c:pt idx="74">
                        <c:v>44701</c:v>
                      </c:pt>
                      <c:pt idx="75">
                        <c:v>44702</c:v>
                      </c:pt>
                      <c:pt idx="76">
                        <c:v>44703</c:v>
                      </c:pt>
                      <c:pt idx="77">
                        <c:v>44704</c:v>
                      </c:pt>
                      <c:pt idx="78">
                        <c:v>44705</c:v>
                      </c:pt>
                      <c:pt idx="79">
                        <c:v>44706</c:v>
                      </c:pt>
                      <c:pt idx="80">
                        <c:v>44707</c:v>
                      </c:pt>
                      <c:pt idx="81">
                        <c:v>44708</c:v>
                      </c:pt>
                      <c:pt idx="82">
                        <c:v>44709</c:v>
                      </c:pt>
                      <c:pt idx="83">
                        <c:v>44710</c:v>
                      </c:pt>
                      <c:pt idx="84">
                        <c:v>44711</c:v>
                      </c:pt>
                      <c:pt idx="85">
                        <c:v>44712</c:v>
                      </c:pt>
                      <c:pt idx="86">
                        <c:v>44713</c:v>
                      </c:pt>
                      <c:pt idx="87">
                        <c:v>44714</c:v>
                      </c:pt>
                      <c:pt idx="88">
                        <c:v>44715</c:v>
                      </c:pt>
                      <c:pt idx="89">
                        <c:v>44716</c:v>
                      </c:pt>
                      <c:pt idx="90">
                        <c:v>44717</c:v>
                      </c:pt>
                      <c:pt idx="91">
                        <c:v>44718</c:v>
                      </c:pt>
                      <c:pt idx="92">
                        <c:v>44719</c:v>
                      </c:pt>
                      <c:pt idx="93">
                        <c:v>44720</c:v>
                      </c:pt>
                      <c:pt idx="94">
                        <c:v>44721</c:v>
                      </c:pt>
                      <c:pt idx="95">
                        <c:v>44722</c:v>
                      </c:pt>
                      <c:pt idx="96">
                        <c:v>44723</c:v>
                      </c:pt>
                      <c:pt idx="97">
                        <c:v>44724</c:v>
                      </c:pt>
                      <c:pt idx="98">
                        <c:v>44725</c:v>
                      </c:pt>
                      <c:pt idx="99">
                        <c:v>44726</c:v>
                      </c:pt>
                      <c:pt idx="100">
                        <c:v>44727</c:v>
                      </c:pt>
                      <c:pt idx="101">
                        <c:v>44728</c:v>
                      </c:pt>
                      <c:pt idx="102">
                        <c:v>44729</c:v>
                      </c:pt>
                      <c:pt idx="103">
                        <c:v>44730</c:v>
                      </c:pt>
                      <c:pt idx="104">
                        <c:v>44731</c:v>
                      </c:pt>
                      <c:pt idx="105">
                        <c:v>44732</c:v>
                      </c:pt>
                      <c:pt idx="106">
                        <c:v>44733</c:v>
                      </c:pt>
                      <c:pt idx="107">
                        <c:v>44734</c:v>
                      </c:pt>
                      <c:pt idx="108">
                        <c:v>44735</c:v>
                      </c:pt>
                      <c:pt idx="109">
                        <c:v>44736</c:v>
                      </c:pt>
                      <c:pt idx="110">
                        <c:v>44737</c:v>
                      </c:pt>
                      <c:pt idx="111">
                        <c:v>44738</c:v>
                      </c:pt>
                      <c:pt idx="112">
                        <c:v>44739</c:v>
                      </c:pt>
                      <c:pt idx="113">
                        <c:v>44740</c:v>
                      </c:pt>
                      <c:pt idx="114">
                        <c:v>44741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CohoParrByDate!$P$5:$P$119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9">
                        <c:v>1</c:v>
                      </c:pt>
                      <c:pt idx="54">
                        <c:v>1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3">
                        <c:v>1</c:v>
                      </c:pt>
                      <c:pt idx="70">
                        <c:v>1</c:v>
                      </c:pt>
                      <c:pt idx="73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9">
                        <c:v>2</c:v>
                      </c:pt>
                      <c:pt idx="81">
                        <c:v>2</c:v>
                      </c:pt>
                      <c:pt idx="82">
                        <c:v>1</c:v>
                      </c:pt>
                      <c:pt idx="83">
                        <c:v>3</c:v>
                      </c:pt>
                      <c:pt idx="84">
                        <c:v>2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6</c:v>
                      </c:pt>
                      <c:pt idx="90">
                        <c:v>1</c:v>
                      </c:pt>
                      <c:pt idx="91">
                        <c:v>3</c:v>
                      </c:pt>
                      <c:pt idx="93">
                        <c:v>1</c:v>
                      </c:pt>
                      <c:pt idx="94">
                        <c:v>2</c:v>
                      </c:pt>
                      <c:pt idx="96">
                        <c:v>2</c:v>
                      </c:pt>
                      <c:pt idx="98">
                        <c:v>2</c:v>
                      </c:pt>
                      <c:pt idx="99">
                        <c:v>3</c:v>
                      </c:pt>
                      <c:pt idx="100">
                        <c:v>2</c:v>
                      </c:pt>
                      <c:pt idx="101">
                        <c:v>2</c:v>
                      </c:pt>
                      <c:pt idx="106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C3-4664-A1F8-087D7E85719A}"/>
                  </c:ext>
                </c:extLst>
              </c15:ser>
            </c15:filteredBarSeries>
            <c15:filteredBarSeries>
              <c15:ser>
                <c:idx val="8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CohoParrByDate!$J$4</c15:sqref>
                        </c15:formulaRef>
                      </c:ext>
                    </c:extLst>
                    <c:strCache>
                      <c:ptCount val="1"/>
                      <c:pt idx="0">
                        <c:v>LMT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CohoParrByDate!$A$5:$A$119</c15:sqref>
                        </c15:formulaRef>
                      </c:ext>
                    </c:extLst>
                    <c:numCache>
                      <c:formatCode>m/d/yyyy</c:formatCode>
                      <c:ptCount val="115"/>
                      <c:pt idx="0">
                        <c:v>44573</c:v>
                      </c:pt>
                      <c:pt idx="1">
                        <c:v>44576</c:v>
                      </c:pt>
                      <c:pt idx="2">
                        <c:v>44581</c:v>
                      </c:pt>
                      <c:pt idx="3">
                        <c:v>44598</c:v>
                      </c:pt>
                      <c:pt idx="4">
                        <c:v>44620</c:v>
                      </c:pt>
                      <c:pt idx="5">
                        <c:v>44625</c:v>
                      </c:pt>
                      <c:pt idx="6">
                        <c:v>44626</c:v>
                      </c:pt>
                      <c:pt idx="7">
                        <c:v>44627</c:v>
                      </c:pt>
                      <c:pt idx="8">
                        <c:v>44628</c:v>
                      </c:pt>
                      <c:pt idx="9">
                        <c:v>44629</c:v>
                      </c:pt>
                      <c:pt idx="10">
                        <c:v>44630</c:v>
                      </c:pt>
                      <c:pt idx="11">
                        <c:v>44631</c:v>
                      </c:pt>
                      <c:pt idx="12">
                        <c:v>44634</c:v>
                      </c:pt>
                      <c:pt idx="13">
                        <c:v>44635</c:v>
                      </c:pt>
                      <c:pt idx="14">
                        <c:v>44637</c:v>
                      </c:pt>
                      <c:pt idx="15">
                        <c:v>44638</c:v>
                      </c:pt>
                      <c:pt idx="16">
                        <c:v>44639</c:v>
                      </c:pt>
                      <c:pt idx="17">
                        <c:v>44641</c:v>
                      </c:pt>
                      <c:pt idx="18">
                        <c:v>44642</c:v>
                      </c:pt>
                      <c:pt idx="19">
                        <c:v>44644</c:v>
                      </c:pt>
                      <c:pt idx="20">
                        <c:v>44646</c:v>
                      </c:pt>
                      <c:pt idx="21">
                        <c:v>44647</c:v>
                      </c:pt>
                      <c:pt idx="22">
                        <c:v>44648</c:v>
                      </c:pt>
                      <c:pt idx="23">
                        <c:v>44649</c:v>
                      </c:pt>
                      <c:pt idx="24">
                        <c:v>44650</c:v>
                      </c:pt>
                      <c:pt idx="25">
                        <c:v>44651</c:v>
                      </c:pt>
                      <c:pt idx="26">
                        <c:v>44652</c:v>
                      </c:pt>
                      <c:pt idx="27">
                        <c:v>44653</c:v>
                      </c:pt>
                      <c:pt idx="28">
                        <c:v>44654</c:v>
                      </c:pt>
                      <c:pt idx="29">
                        <c:v>44655</c:v>
                      </c:pt>
                      <c:pt idx="30">
                        <c:v>44656</c:v>
                      </c:pt>
                      <c:pt idx="31">
                        <c:v>44657</c:v>
                      </c:pt>
                      <c:pt idx="32">
                        <c:v>44658</c:v>
                      </c:pt>
                      <c:pt idx="33">
                        <c:v>44659</c:v>
                      </c:pt>
                      <c:pt idx="34">
                        <c:v>44660</c:v>
                      </c:pt>
                      <c:pt idx="35">
                        <c:v>44661</c:v>
                      </c:pt>
                      <c:pt idx="36">
                        <c:v>44663</c:v>
                      </c:pt>
                      <c:pt idx="37">
                        <c:v>44664</c:v>
                      </c:pt>
                      <c:pt idx="38">
                        <c:v>44665</c:v>
                      </c:pt>
                      <c:pt idx="39">
                        <c:v>44666</c:v>
                      </c:pt>
                      <c:pt idx="40">
                        <c:v>44667</c:v>
                      </c:pt>
                      <c:pt idx="41">
                        <c:v>44668</c:v>
                      </c:pt>
                      <c:pt idx="42">
                        <c:v>44669</c:v>
                      </c:pt>
                      <c:pt idx="43">
                        <c:v>44670</c:v>
                      </c:pt>
                      <c:pt idx="44">
                        <c:v>44671</c:v>
                      </c:pt>
                      <c:pt idx="45">
                        <c:v>44672</c:v>
                      </c:pt>
                      <c:pt idx="46">
                        <c:v>44673</c:v>
                      </c:pt>
                      <c:pt idx="47">
                        <c:v>44674</c:v>
                      </c:pt>
                      <c:pt idx="48">
                        <c:v>44675</c:v>
                      </c:pt>
                      <c:pt idx="49">
                        <c:v>44676</c:v>
                      </c:pt>
                      <c:pt idx="50">
                        <c:v>44677</c:v>
                      </c:pt>
                      <c:pt idx="51">
                        <c:v>44678</c:v>
                      </c:pt>
                      <c:pt idx="52">
                        <c:v>44679</c:v>
                      </c:pt>
                      <c:pt idx="53">
                        <c:v>44680</c:v>
                      </c:pt>
                      <c:pt idx="54">
                        <c:v>44681</c:v>
                      </c:pt>
                      <c:pt idx="55">
                        <c:v>44682</c:v>
                      </c:pt>
                      <c:pt idx="56">
                        <c:v>44683</c:v>
                      </c:pt>
                      <c:pt idx="57">
                        <c:v>44684</c:v>
                      </c:pt>
                      <c:pt idx="58">
                        <c:v>44685</c:v>
                      </c:pt>
                      <c:pt idx="59">
                        <c:v>44686</c:v>
                      </c:pt>
                      <c:pt idx="60">
                        <c:v>44687</c:v>
                      </c:pt>
                      <c:pt idx="61">
                        <c:v>44688</c:v>
                      </c:pt>
                      <c:pt idx="62">
                        <c:v>44689</c:v>
                      </c:pt>
                      <c:pt idx="63">
                        <c:v>44690</c:v>
                      </c:pt>
                      <c:pt idx="64">
                        <c:v>44691</c:v>
                      </c:pt>
                      <c:pt idx="65">
                        <c:v>44692</c:v>
                      </c:pt>
                      <c:pt idx="66">
                        <c:v>44693</c:v>
                      </c:pt>
                      <c:pt idx="67">
                        <c:v>44694</c:v>
                      </c:pt>
                      <c:pt idx="68">
                        <c:v>44695</c:v>
                      </c:pt>
                      <c:pt idx="69">
                        <c:v>44696</c:v>
                      </c:pt>
                      <c:pt idx="70">
                        <c:v>44697</c:v>
                      </c:pt>
                      <c:pt idx="71">
                        <c:v>44698</c:v>
                      </c:pt>
                      <c:pt idx="72">
                        <c:v>44699</c:v>
                      </c:pt>
                      <c:pt idx="73">
                        <c:v>44700</c:v>
                      </c:pt>
                      <c:pt idx="74">
                        <c:v>44701</c:v>
                      </c:pt>
                      <c:pt idx="75">
                        <c:v>44702</c:v>
                      </c:pt>
                      <c:pt idx="76">
                        <c:v>44703</c:v>
                      </c:pt>
                      <c:pt idx="77">
                        <c:v>44704</c:v>
                      </c:pt>
                      <c:pt idx="78">
                        <c:v>44705</c:v>
                      </c:pt>
                      <c:pt idx="79">
                        <c:v>44706</c:v>
                      </c:pt>
                      <c:pt idx="80">
                        <c:v>44707</c:v>
                      </c:pt>
                      <c:pt idx="81">
                        <c:v>44708</c:v>
                      </c:pt>
                      <c:pt idx="82">
                        <c:v>44709</c:v>
                      </c:pt>
                      <c:pt idx="83">
                        <c:v>44710</c:v>
                      </c:pt>
                      <c:pt idx="84">
                        <c:v>44711</c:v>
                      </c:pt>
                      <c:pt idx="85">
                        <c:v>44712</c:v>
                      </c:pt>
                      <c:pt idx="86">
                        <c:v>44713</c:v>
                      </c:pt>
                      <c:pt idx="87">
                        <c:v>44714</c:v>
                      </c:pt>
                      <c:pt idx="88">
                        <c:v>44715</c:v>
                      </c:pt>
                      <c:pt idx="89">
                        <c:v>44716</c:v>
                      </c:pt>
                      <c:pt idx="90">
                        <c:v>44717</c:v>
                      </c:pt>
                      <c:pt idx="91">
                        <c:v>44718</c:v>
                      </c:pt>
                      <c:pt idx="92">
                        <c:v>44719</c:v>
                      </c:pt>
                      <c:pt idx="93">
                        <c:v>44720</c:v>
                      </c:pt>
                      <c:pt idx="94">
                        <c:v>44721</c:v>
                      </c:pt>
                      <c:pt idx="95">
                        <c:v>44722</c:v>
                      </c:pt>
                      <c:pt idx="96">
                        <c:v>44723</c:v>
                      </c:pt>
                      <c:pt idx="97">
                        <c:v>44724</c:v>
                      </c:pt>
                      <c:pt idx="98">
                        <c:v>44725</c:v>
                      </c:pt>
                      <c:pt idx="99">
                        <c:v>44726</c:v>
                      </c:pt>
                      <c:pt idx="100">
                        <c:v>44727</c:v>
                      </c:pt>
                      <c:pt idx="101">
                        <c:v>44728</c:v>
                      </c:pt>
                      <c:pt idx="102">
                        <c:v>44729</c:v>
                      </c:pt>
                      <c:pt idx="103">
                        <c:v>44730</c:v>
                      </c:pt>
                      <c:pt idx="104">
                        <c:v>44731</c:v>
                      </c:pt>
                      <c:pt idx="105">
                        <c:v>44732</c:v>
                      </c:pt>
                      <c:pt idx="106">
                        <c:v>44733</c:v>
                      </c:pt>
                      <c:pt idx="107">
                        <c:v>44734</c:v>
                      </c:pt>
                      <c:pt idx="108">
                        <c:v>44735</c:v>
                      </c:pt>
                      <c:pt idx="109">
                        <c:v>44736</c:v>
                      </c:pt>
                      <c:pt idx="110">
                        <c:v>44737</c:v>
                      </c:pt>
                      <c:pt idx="111">
                        <c:v>44738</c:v>
                      </c:pt>
                      <c:pt idx="112">
                        <c:v>44739</c:v>
                      </c:pt>
                      <c:pt idx="113">
                        <c:v>44740</c:v>
                      </c:pt>
                      <c:pt idx="114">
                        <c:v>44741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CohoParrByDate!$J$5:$J$119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3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11">
                        <c:v>2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31">
                        <c:v>1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1">
                        <c:v>3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5">
                        <c:v>3</c:v>
                      </c:pt>
                      <c:pt idx="47">
                        <c:v>1</c:v>
                      </c:pt>
                      <c:pt idx="48">
                        <c:v>4</c:v>
                      </c:pt>
                      <c:pt idx="52">
                        <c:v>2</c:v>
                      </c:pt>
                      <c:pt idx="53">
                        <c:v>1</c:v>
                      </c:pt>
                      <c:pt idx="56">
                        <c:v>1</c:v>
                      </c:pt>
                      <c:pt idx="60">
                        <c:v>3</c:v>
                      </c:pt>
                      <c:pt idx="65">
                        <c:v>1</c:v>
                      </c:pt>
                      <c:pt idx="67">
                        <c:v>2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3">
                        <c:v>3</c:v>
                      </c:pt>
                      <c:pt idx="74">
                        <c:v>1</c:v>
                      </c:pt>
                      <c:pt idx="78">
                        <c:v>3</c:v>
                      </c:pt>
                      <c:pt idx="79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7C3-4664-A1F8-087D7E85719A}"/>
                  </c:ext>
                </c:extLst>
              </c15:ser>
            </c15:filteredBarSeries>
            <c15:filteredBarSeries>
              <c15:ser>
                <c:idx val="7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CohoParrByDate!$G$4</c15:sqref>
                        </c15:formulaRef>
                      </c:ext>
                    </c:extLst>
                    <c:strCache>
                      <c:ptCount val="1"/>
                      <c:pt idx="0">
                        <c:v>JCJ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CohoParrByDate!$A$5:$A$119</c15:sqref>
                        </c15:formulaRef>
                      </c:ext>
                    </c:extLst>
                    <c:numCache>
                      <c:formatCode>m/d/yyyy</c:formatCode>
                      <c:ptCount val="115"/>
                      <c:pt idx="0">
                        <c:v>44573</c:v>
                      </c:pt>
                      <c:pt idx="1">
                        <c:v>44576</c:v>
                      </c:pt>
                      <c:pt idx="2">
                        <c:v>44581</c:v>
                      </c:pt>
                      <c:pt idx="3">
                        <c:v>44598</c:v>
                      </c:pt>
                      <c:pt idx="4">
                        <c:v>44620</c:v>
                      </c:pt>
                      <c:pt idx="5">
                        <c:v>44625</c:v>
                      </c:pt>
                      <c:pt idx="6">
                        <c:v>44626</c:v>
                      </c:pt>
                      <c:pt idx="7">
                        <c:v>44627</c:v>
                      </c:pt>
                      <c:pt idx="8">
                        <c:v>44628</c:v>
                      </c:pt>
                      <c:pt idx="9">
                        <c:v>44629</c:v>
                      </c:pt>
                      <c:pt idx="10">
                        <c:v>44630</c:v>
                      </c:pt>
                      <c:pt idx="11">
                        <c:v>44631</c:v>
                      </c:pt>
                      <c:pt idx="12">
                        <c:v>44634</c:v>
                      </c:pt>
                      <c:pt idx="13">
                        <c:v>44635</c:v>
                      </c:pt>
                      <c:pt idx="14">
                        <c:v>44637</c:v>
                      </c:pt>
                      <c:pt idx="15">
                        <c:v>44638</c:v>
                      </c:pt>
                      <c:pt idx="16">
                        <c:v>44639</c:v>
                      </c:pt>
                      <c:pt idx="17">
                        <c:v>44641</c:v>
                      </c:pt>
                      <c:pt idx="18">
                        <c:v>44642</c:v>
                      </c:pt>
                      <c:pt idx="19">
                        <c:v>44644</c:v>
                      </c:pt>
                      <c:pt idx="20">
                        <c:v>44646</c:v>
                      </c:pt>
                      <c:pt idx="21">
                        <c:v>44647</c:v>
                      </c:pt>
                      <c:pt idx="22">
                        <c:v>44648</c:v>
                      </c:pt>
                      <c:pt idx="23">
                        <c:v>44649</c:v>
                      </c:pt>
                      <c:pt idx="24">
                        <c:v>44650</c:v>
                      </c:pt>
                      <c:pt idx="25">
                        <c:v>44651</c:v>
                      </c:pt>
                      <c:pt idx="26">
                        <c:v>44652</c:v>
                      </c:pt>
                      <c:pt idx="27">
                        <c:v>44653</c:v>
                      </c:pt>
                      <c:pt idx="28">
                        <c:v>44654</c:v>
                      </c:pt>
                      <c:pt idx="29">
                        <c:v>44655</c:v>
                      </c:pt>
                      <c:pt idx="30">
                        <c:v>44656</c:v>
                      </c:pt>
                      <c:pt idx="31">
                        <c:v>44657</c:v>
                      </c:pt>
                      <c:pt idx="32">
                        <c:v>44658</c:v>
                      </c:pt>
                      <c:pt idx="33">
                        <c:v>44659</c:v>
                      </c:pt>
                      <c:pt idx="34">
                        <c:v>44660</c:v>
                      </c:pt>
                      <c:pt idx="35">
                        <c:v>44661</c:v>
                      </c:pt>
                      <c:pt idx="36">
                        <c:v>44663</c:v>
                      </c:pt>
                      <c:pt idx="37">
                        <c:v>44664</c:v>
                      </c:pt>
                      <c:pt idx="38">
                        <c:v>44665</c:v>
                      </c:pt>
                      <c:pt idx="39">
                        <c:v>44666</c:v>
                      </c:pt>
                      <c:pt idx="40">
                        <c:v>44667</c:v>
                      </c:pt>
                      <c:pt idx="41">
                        <c:v>44668</c:v>
                      </c:pt>
                      <c:pt idx="42">
                        <c:v>44669</c:v>
                      </c:pt>
                      <c:pt idx="43">
                        <c:v>44670</c:v>
                      </c:pt>
                      <c:pt idx="44">
                        <c:v>44671</c:v>
                      </c:pt>
                      <c:pt idx="45">
                        <c:v>44672</c:v>
                      </c:pt>
                      <c:pt idx="46">
                        <c:v>44673</c:v>
                      </c:pt>
                      <c:pt idx="47">
                        <c:v>44674</c:v>
                      </c:pt>
                      <c:pt idx="48">
                        <c:v>44675</c:v>
                      </c:pt>
                      <c:pt idx="49">
                        <c:v>44676</c:v>
                      </c:pt>
                      <c:pt idx="50">
                        <c:v>44677</c:v>
                      </c:pt>
                      <c:pt idx="51">
                        <c:v>44678</c:v>
                      </c:pt>
                      <c:pt idx="52">
                        <c:v>44679</c:v>
                      </c:pt>
                      <c:pt idx="53">
                        <c:v>44680</c:v>
                      </c:pt>
                      <c:pt idx="54">
                        <c:v>44681</c:v>
                      </c:pt>
                      <c:pt idx="55">
                        <c:v>44682</c:v>
                      </c:pt>
                      <c:pt idx="56">
                        <c:v>44683</c:v>
                      </c:pt>
                      <c:pt idx="57">
                        <c:v>44684</c:v>
                      </c:pt>
                      <c:pt idx="58">
                        <c:v>44685</c:v>
                      </c:pt>
                      <c:pt idx="59">
                        <c:v>44686</c:v>
                      </c:pt>
                      <c:pt idx="60">
                        <c:v>44687</c:v>
                      </c:pt>
                      <c:pt idx="61">
                        <c:v>44688</c:v>
                      </c:pt>
                      <c:pt idx="62">
                        <c:v>44689</c:v>
                      </c:pt>
                      <c:pt idx="63">
                        <c:v>44690</c:v>
                      </c:pt>
                      <c:pt idx="64">
                        <c:v>44691</c:v>
                      </c:pt>
                      <c:pt idx="65">
                        <c:v>44692</c:v>
                      </c:pt>
                      <c:pt idx="66">
                        <c:v>44693</c:v>
                      </c:pt>
                      <c:pt idx="67">
                        <c:v>44694</c:v>
                      </c:pt>
                      <c:pt idx="68">
                        <c:v>44695</c:v>
                      </c:pt>
                      <c:pt idx="69">
                        <c:v>44696</c:v>
                      </c:pt>
                      <c:pt idx="70">
                        <c:v>44697</c:v>
                      </c:pt>
                      <c:pt idx="71">
                        <c:v>44698</c:v>
                      </c:pt>
                      <c:pt idx="72">
                        <c:v>44699</c:v>
                      </c:pt>
                      <c:pt idx="73">
                        <c:v>44700</c:v>
                      </c:pt>
                      <c:pt idx="74">
                        <c:v>44701</c:v>
                      </c:pt>
                      <c:pt idx="75">
                        <c:v>44702</c:v>
                      </c:pt>
                      <c:pt idx="76">
                        <c:v>44703</c:v>
                      </c:pt>
                      <c:pt idx="77">
                        <c:v>44704</c:v>
                      </c:pt>
                      <c:pt idx="78">
                        <c:v>44705</c:v>
                      </c:pt>
                      <c:pt idx="79">
                        <c:v>44706</c:v>
                      </c:pt>
                      <c:pt idx="80">
                        <c:v>44707</c:v>
                      </c:pt>
                      <c:pt idx="81">
                        <c:v>44708</c:v>
                      </c:pt>
                      <c:pt idx="82">
                        <c:v>44709</c:v>
                      </c:pt>
                      <c:pt idx="83">
                        <c:v>44710</c:v>
                      </c:pt>
                      <c:pt idx="84">
                        <c:v>44711</c:v>
                      </c:pt>
                      <c:pt idx="85">
                        <c:v>44712</c:v>
                      </c:pt>
                      <c:pt idx="86">
                        <c:v>44713</c:v>
                      </c:pt>
                      <c:pt idx="87">
                        <c:v>44714</c:v>
                      </c:pt>
                      <c:pt idx="88">
                        <c:v>44715</c:v>
                      </c:pt>
                      <c:pt idx="89">
                        <c:v>44716</c:v>
                      </c:pt>
                      <c:pt idx="90">
                        <c:v>44717</c:v>
                      </c:pt>
                      <c:pt idx="91">
                        <c:v>44718</c:v>
                      </c:pt>
                      <c:pt idx="92">
                        <c:v>44719</c:v>
                      </c:pt>
                      <c:pt idx="93">
                        <c:v>44720</c:v>
                      </c:pt>
                      <c:pt idx="94">
                        <c:v>44721</c:v>
                      </c:pt>
                      <c:pt idx="95">
                        <c:v>44722</c:v>
                      </c:pt>
                      <c:pt idx="96">
                        <c:v>44723</c:v>
                      </c:pt>
                      <c:pt idx="97">
                        <c:v>44724</c:v>
                      </c:pt>
                      <c:pt idx="98">
                        <c:v>44725</c:v>
                      </c:pt>
                      <c:pt idx="99">
                        <c:v>44726</c:v>
                      </c:pt>
                      <c:pt idx="100">
                        <c:v>44727</c:v>
                      </c:pt>
                      <c:pt idx="101">
                        <c:v>44728</c:v>
                      </c:pt>
                      <c:pt idx="102">
                        <c:v>44729</c:v>
                      </c:pt>
                      <c:pt idx="103">
                        <c:v>44730</c:v>
                      </c:pt>
                      <c:pt idx="104">
                        <c:v>44731</c:v>
                      </c:pt>
                      <c:pt idx="105">
                        <c:v>44732</c:v>
                      </c:pt>
                      <c:pt idx="106">
                        <c:v>44733</c:v>
                      </c:pt>
                      <c:pt idx="107">
                        <c:v>44734</c:v>
                      </c:pt>
                      <c:pt idx="108">
                        <c:v>44735</c:v>
                      </c:pt>
                      <c:pt idx="109">
                        <c:v>44736</c:v>
                      </c:pt>
                      <c:pt idx="110">
                        <c:v>44737</c:v>
                      </c:pt>
                      <c:pt idx="111">
                        <c:v>44738</c:v>
                      </c:pt>
                      <c:pt idx="112">
                        <c:v>44739</c:v>
                      </c:pt>
                      <c:pt idx="113">
                        <c:v>44740</c:v>
                      </c:pt>
                      <c:pt idx="114">
                        <c:v>44741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CohoParrByDate!$G$5:$G$119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28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7C3-4664-A1F8-087D7E85719A}"/>
                  </c:ext>
                </c:extLst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CohoParrByDate!$R$4</c15:sqref>
                        </c15:formulaRef>
                      </c:ext>
                    </c:extLst>
                    <c:strCache>
                      <c:ptCount val="1"/>
                      <c:pt idx="0">
                        <c:v>SWK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CohoParrByDate!$A$5:$A$119</c15:sqref>
                        </c15:formulaRef>
                      </c:ext>
                    </c:extLst>
                    <c:numCache>
                      <c:formatCode>m/d/yyyy</c:formatCode>
                      <c:ptCount val="115"/>
                      <c:pt idx="0">
                        <c:v>44573</c:v>
                      </c:pt>
                      <c:pt idx="1">
                        <c:v>44576</c:v>
                      </c:pt>
                      <c:pt idx="2">
                        <c:v>44581</c:v>
                      </c:pt>
                      <c:pt idx="3">
                        <c:v>44598</c:v>
                      </c:pt>
                      <c:pt idx="4">
                        <c:v>44620</c:v>
                      </c:pt>
                      <c:pt idx="5">
                        <c:v>44625</c:v>
                      </c:pt>
                      <c:pt idx="6">
                        <c:v>44626</c:v>
                      </c:pt>
                      <c:pt idx="7">
                        <c:v>44627</c:v>
                      </c:pt>
                      <c:pt idx="8">
                        <c:v>44628</c:v>
                      </c:pt>
                      <c:pt idx="9">
                        <c:v>44629</c:v>
                      </c:pt>
                      <c:pt idx="10">
                        <c:v>44630</c:v>
                      </c:pt>
                      <c:pt idx="11">
                        <c:v>44631</c:v>
                      </c:pt>
                      <c:pt idx="12">
                        <c:v>44634</c:v>
                      </c:pt>
                      <c:pt idx="13">
                        <c:v>44635</c:v>
                      </c:pt>
                      <c:pt idx="14">
                        <c:v>44637</c:v>
                      </c:pt>
                      <c:pt idx="15">
                        <c:v>44638</c:v>
                      </c:pt>
                      <c:pt idx="16">
                        <c:v>44639</c:v>
                      </c:pt>
                      <c:pt idx="17">
                        <c:v>44641</c:v>
                      </c:pt>
                      <c:pt idx="18">
                        <c:v>44642</c:v>
                      </c:pt>
                      <c:pt idx="19">
                        <c:v>44644</c:v>
                      </c:pt>
                      <c:pt idx="20">
                        <c:v>44646</c:v>
                      </c:pt>
                      <c:pt idx="21">
                        <c:v>44647</c:v>
                      </c:pt>
                      <c:pt idx="22">
                        <c:v>44648</c:v>
                      </c:pt>
                      <c:pt idx="23">
                        <c:v>44649</c:v>
                      </c:pt>
                      <c:pt idx="24">
                        <c:v>44650</c:v>
                      </c:pt>
                      <c:pt idx="25">
                        <c:v>44651</c:v>
                      </c:pt>
                      <c:pt idx="26">
                        <c:v>44652</c:v>
                      </c:pt>
                      <c:pt idx="27">
                        <c:v>44653</c:v>
                      </c:pt>
                      <c:pt idx="28">
                        <c:v>44654</c:v>
                      </c:pt>
                      <c:pt idx="29">
                        <c:v>44655</c:v>
                      </c:pt>
                      <c:pt idx="30">
                        <c:v>44656</c:v>
                      </c:pt>
                      <c:pt idx="31">
                        <c:v>44657</c:v>
                      </c:pt>
                      <c:pt idx="32">
                        <c:v>44658</c:v>
                      </c:pt>
                      <c:pt idx="33">
                        <c:v>44659</c:v>
                      </c:pt>
                      <c:pt idx="34">
                        <c:v>44660</c:v>
                      </c:pt>
                      <c:pt idx="35">
                        <c:v>44661</c:v>
                      </c:pt>
                      <c:pt idx="36">
                        <c:v>44663</c:v>
                      </c:pt>
                      <c:pt idx="37">
                        <c:v>44664</c:v>
                      </c:pt>
                      <c:pt idx="38">
                        <c:v>44665</c:v>
                      </c:pt>
                      <c:pt idx="39">
                        <c:v>44666</c:v>
                      </c:pt>
                      <c:pt idx="40">
                        <c:v>44667</c:v>
                      </c:pt>
                      <c:pt idx="41">
                        <c:v>44668</c:v>
                      </c:pt>
                      <c:pt idx="42">
                        <c:v>44669</c:v>
                      </c:pt>
                      <c:pt idx="43">
                        <c:v>44670</c:v>
                      </c:pt>
                      <c:pt idx="44">
                        <c:v>44671</c:v>
                      </c:pt>
                      <c:pt idx="45">
                        <c:v>44672</c:v>
                      </c:pt>
                      <c:pt idx="46">
                        <c:v>44673</c:v>
                      </c:pt>
                      <c:pt idx="47">
                        <c:v>44674</c:v>
                      </c:pt>
                      <c:pt idx="48">
                        <c:v>44675</c:v>
                      </c:pt>
                      <c:pt idx="49">
                        <c:v>44676</c:v>
                      </c:pt>
                      <c:pt idx="50">
                        <c:v>44677</c:v>
                      </c:pt>
                      <c:pt idx="51">
                        <c:v>44678</c:v>
                      </c:pt>
                      <c:pt idx="52">
                        <c:v>44679</c:v>
                      </c:pt>
                      <c:pt idx="53">
                        <c:v>44680</c:v>
                      </c:pt>
                      <c:pt idx="54">
                        <c:v>44681</c:v>
                      </c:pt>
                      <c:pt idx="55">
                        <c:v>44682</c:v>
                      </c:pt>
                      <c:pt idx="56">
                        <c:v>44683</c:v>
                      </c:pt>
                      <c:pt idx="57">
                        <c:v>44684</c:v>
                      </c:pt>
                      <c:pt idx="58">
                        <c:v>44685</c:v>
                      </c:pt>
                      <c:pt idx="59">
                        <c:v>44686</c:v>
                      </c:pt>
                      <c:pt idx="60">
                        <c:v>44687</c:v>
                      </c:pt>
                      <c:pt idx="61">
                        <c:v>44688</c:v>
                      </c:pt>
                      <c:pt idx="62">
                        <c:v>44689</c:v>
                      </c:pt>
                      <c:pt idx="63">
                        <c:v>44690</c:v>
                      </c:pt>
                      <c:pt idx="64">
                        <c:v>44691</c:v>
                      </c:pt>
                      <c:pt idx="65">
                        <c:v>44692</c:v>
                      </c:pt>
                      <c:pt idx="66">
                        <c:v>44693</c:v>
                      </c:pt>
                      <c:pt idx="67">
                        <c:v>44694</c:v>
                      </c:pt>
                      <c:pt idx="68">
                        <c:v>44695</c:v>
                      </c:pt>
                      <c:pt idx="69">
                        <c:v>44696</c:v>
                      </c:pt>
                      <c:pt idx="70">
                        <c:v>44697</c:v>
                      </c:pt>
                      <c:pt idx="71">
                        <c:v>44698</c:v>
                      </c:pt>
                      <c:pt idx="72">
                        <c:v>44699</c:v>
                      </c:pt>
                      <c:pt idx="73">
                        <c:v>44700</c:v>
                      </c:pt>
                      <c:pt idx="74">
                        <c:v>44701</c:v>
                      </c:pt>
                      <c:pt idx="75">
                        <c:v>44702</c:v>
                      </c:pt>
                      <c:pt idx="76">
                        <c:v>44703</c:v>
                      </c:pt>
                      <c:pt idx="77">
                        <c:v>44704</c:v>
                      </c:pt>
                      <c:pt idx="78">
                        <c:v>44705</c:v>
                      </c:pt>
                      <c:pt idx="79">
                        <c:v>44706</c:v>
                      </c:pt>
                      <c:pt idx="80">
                        <c:v>44707</c:v>
                      </c:pt>
                      <c:pt idx="81">
                        <c:v>44708</c:v>
                      </c:pt>
                      <c:pt idx="82">
                        <c:v>44709</c:v>
                      </c:pt>
                      <c:pt idx="83">
                        <c:v>44710</c:v>
                      </c:pt>
                      <c:pt idx="84">
                        <c:v>44711</c:v>
                      </c:pt>
                      <c:pt idx="85">
                        <c:v>44712</c:v>
                      </c:pt>
                      <c:pt idx="86">
                        <c:v>44713</c:v>
                      </c:pt>
                      <c:pt idx="87">
                        <c:v>44714</c:v>
                      </c:pt>
                      <c:pt idx="88">
                        <c:v>44715</c:v>
                      </c:pt>
                      <c:pt idx="89">
                        <c:v>44716</c:v>
                      </c:pt>
                      <c:pt idx="90">
                        <c:v>44717</c:v>
                      </c:pt>
                      <c:pt idx="91">
                        <c:v>44718</c:v>
                      </c:pt>
                      <c:pt idx="92">
                        <c:v>44719</c:v>
                      </c:pt>
                      <c:pt idx="93">
                        <c:v>44720</c:v>
                      </c:pt>
                      <c:pt idx="94">
                        <c:v>44721</c:v>
                      </c:pt>
                      <c:pt idx="95">
                        <c:v>44722</c:v>
                      </c:pt>
                      <c:pt idx="96">
                        <c:v>44723</c:v>
                      </c:pt>
                      <c:pt idx="97">
                        <c:v>44724</c:v>
                      </c:pt>
                      <c:pt idx="98">
                        <c:v>44725</c:v>
                      </c:pt>
                      <c:pt idx="99">
                        <c:v>44726</c:v>
                      </c:pt>
                      <c:pt idx="100">
                        <c:v>44727</c:v>
                      </c:pt>
                      <c:pt idx="101">
                        <c:v>44728</c:v>
                      </c:pt>
                      <c:pt idx="102">
                        <c:v>44729</c:v>
                      </c:pt>
                      <c:pt idx="103">
                        <c:v>44730</c:v>
                      </c:pt>
                      <c:pt idx="104">
                        <c:v>44731</c:v>
                      </c:pt>
                      <c:pt idx="105">
                        <c:v>44732</c:v>
                      </c:pt>
                      <c:pt idx="106">
                        <c:v>44733</c:v>
                      </c:pt>
                      <c:pt idx="107">
                        <c:v>44734</c:v>
                      </c:pt>
                      <c:pt idx="108">
                        <c:v>44735</c:v>
                      </c:pt>
                      <c:pt idx="109">
                        <c:v>44736</c:v>
                      </c:pt>
                      <c:pt idx="110">
                        <c:v>44737</c:v>
                      </c:pt>
                      <c:pt idx="111">
                        <c:v>44738</c:v>
                      </c:pt>
                      <c:pt idx="112">
                        <c:v>44739</c:v>
                      </c:pt>
                      <c:pt idx="113">
                        <c:v>44740</c:v>
                      </c:pt>
                      <c:pt idx="114">
                        <c:v>44741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CohoParrByDate!$R$5:$R$119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23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43">
                        <c:v>1</c:v>
                      </c:pt>
                      <c:pt idx="47">
                        <c:v>1</c:v>
                      </c:pt>
                      <c:pt idx="50">
                        <c:v>1</c:v>
                      </c:pt>
                      <c:pt idx="61">
                        <c:v>1</c:v>
                      </c:pt>
                      <c:pt idx="62">
                        <c:v>2</c:v>
                      </c:pt>
                      <c:pt idx="64">
                        <c:v>1</c:v>
                      </c:pt>
                      <c:pt idx="66">
                        <c:v>1</c:v>
                      </c:pt>
                      <c:pt idx="67">
                        <c:v>3</c:v>
                      </c:pt>
                      <c:pt idx="68">
                        <c:v>4</c:v>
                      </c:pt>
                      <c:pt idx="69">
                        <c:v>2</c:v>
                      </c:pt>
                      <c:pt idx="71">
                        <c:v>2</c:v>
                      </c:pt>
                      <c:pt idx="72">
                        <c:v>3</c:v>
                      </c:pt>
                      <c:pt idx="73">
                        <c:v>4</c:v>
                      </c:pt>
                      <c:pt idx="74">
                        <c:v>6</c:v>
                      </c:pt>
                      <c:pt idx="75">
                        <c:v>5</c:v>
                      </c:pt>
                      <c:pt idx="76">
                        <c:v>19</c:v>
                      </c:pt>
                      <c:pt idx="77">
                        <c:v>7</c:v>
                      </c:pt>
                      <c:pt idx="78">
                        <c:v>14</c:v>
                      </c:pt>
                      <c:pt idx="79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7C3-4664-A1F8-087D7E85719A}"/>
                  </c:ext>
                </c:extLst>
              </c15:ser>
            </c15:filteredBarSeries>
            <c15:filteredBarSeries>
              <c15:ser>
                <c:idx val="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CohoParrByDate!$D$4</c15:sqref>
                        </c15:formulaRef>
                      </c:ext>
                    </c:extLst>
                    <c:strCache>
                      <c:ptCount val="1"/>
                      <c:pt idx="0">
                        <c:v>2BC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CohoParrByDate!$A$5:$A$119</c15:sqref>
                        </c15:formulaRef>
                      </c:ext>
                    </c:extLst>
                    <c:numCache>
                      <c:formatCode>m/d/yyyy</c:formatCode>
                      <c:ptCount val="115"/>
                      <c:pt idx="0">
                        <c:v>44573</c:v>
                      </c:pt>
                      <c:pt idx="1">
                        <c:v>44576</c:v>
                      </c:pt>
                      <c:pt idx="2">
                        <c:v>44581</c:v>
                      </c:pt>
                      <c:pt idx="3">
                        <c:v>44598</c:v>
                      </c:pt>
                      <c:pt idx="4">
                        <c:v>44620</c:v>
                      </c:pt>
                      <c:pt idx="5">
                        <c:v>44625</c:v>
                      </c:pt>
                      <c:pt idx="6">
                        <c:v>44626</c:v>
                      </c:pt>
                      <c:pt idx="7">
                        <c:v>44627</c:v>
                      </c:pt>
                      <c:pt idx="8">
                        <c:v>44628</c:v>
                      </c:pt>
                      <c:pt idx="9">
                        <c:v>44629</c:v>
                      </c:pt>
                      <c:pt idx="10">
                        <c:v>44630</c:v>
                      </c:pt>
                      <c:pt idx="11">
                        <c:v>44631</c:v>
                      </c:pt>
                      <c:pt idx="12">
                        <c:v>44634</c:v>
                      </c:pt>
                      <c:pt idx="13">
                        <c:v>44635</c:v>
                      </c:pt>
                      <c:pt idx="14">
                        <c:v>44637</c:v>
                      </c:pt>
                      <c:pt idx="15">
                        <c:v>44638</c:v>
                      </c:pt>
                      <c:pt idx="16">
                        <c:v>44639</c:v>
                      </c:pt>
                      <c:pt idx="17">
                        <c:v>44641</c:v>
                      </c:pt>
                      <c:pt idx="18">
                        <c:v>44642</c:v>
                      </c:pt>
                      <c:pt idx="19">
                        <c:v>44644</c:v>
                      </c:pt>
                      <c:pt idx="20">
                        <c:v>44646</c:v>
                      </c:pt>
                      <c:pt idx="21">
                        <c:v>44647</c:v>
                      </c:pt>
                      <c:pt idx="22">
                        <c:v>44648</c:v>
                      </c:pt>
                      <c:pt idx="23">
                        <c:v>44649</c:v>
                      </c:pt>
                      <c:pt idx="24">
                        <c:v>44650</c:v>
                      </c:pt>
                      <c:pt idx="25">
                        <c:v>44651</c:v>
                      </c:pt>
                      <c:pt idx="26">
                        <c:v>44652</c:v>
                      </c:pt>
                      <c:pt idx="27">
                        <c:v>44653</c:v>
                      </c:pt>
                      <c:pt idx="28">
                        <c:v>44654</c:v>
                      </c:pt>
                      <c:pt idx="29">
                        <c:v>44655</c:v>
                      </c:pt>
                      <c:pt idx="30">
                        <c:v>44656</c:v>
                      </c:pt>
                      <c:pt idx="31">
                        <c:v>44657</c:v>
                      </c:pt>
                      <c:pt idx="32">
                        <c:v>44658</c:v>
                      </c:pt>
                      <c:pt idx="33">
                        <c:v>44659</c:v>
                      </c:pt>
                      <c:pt idx="34">
                        <c:v>44660</c:v>
                      </c:pt>
                      <c:pt idx="35">
                        <c:v>44661</c:v>
                      </c:pt>
                      <c:pt idx="36">
                        <c:v>44663</c:v>
                      </c:pt>
                      <c:pt idx="37">
                        <c:v>44664</c:v>
                      </c:pt>
                      <c:pt idx="38">
                        <c:v>44665</c:v>
                      </c:pt>
                      <c:pt idx="39">
                        <c:v>44666</c:v>
                      </c:pt>
                      <c:pt idx="40">
                        <c:v>44667</c:v>
                      </c:pt>
                      <c:pt idx="41">
                        <c:v>44668</c:v>
                      </c:pt>
                      <c:pt idx="42">
                        <c:v>44669</c:v>
                      </c:pt>
                      <c:pt idx="43">
                        <c:v>44670</c:v>
                      </c:pt>
                      <c:pt idx="44">
                        <c:v>44671</c:v>
                      </c:pt>
                      <c:pt idx="45">
                        <c:v>44672</c:v>
                      </c:pt>
                      <c:pt idx="46">
                        <c:v>44673</c:v>
                      </c:pt>
                      <c:pt idx="47">
                        <c:v>44674</c:v>
                      </c:pt>
                      <c:pt idx="48">
                        <c:v>44675</c:v>
                      </c:pt>
                      <c:pt idx="49">
                        <c:v>44676</c:v>
                      </c:pt>
                      <c:pt idx="50">
                        <c:v>44677</c:v>
                      </c:pt>
                      <c:pt idx="51">
                        <c:v>44678</c:v>
                      </c:pt>
                      <c:pt idx="52">
                        <c:v>44679</c:v>
                      </c:pt>
                      <c:pt idx="53">
                        <c:v>44680</c:v>
                      </c:pt>
                      <c:pt idx="54">
                        <c:v>44681</c:v>
                      </c:pt>
                      <c:pt idx="55">
                        <c:v>44682</c:v>
                      </c:pt>
                      <c:pt idx="56">
                        <c:v>44683</c:v>
                      </c:pt>
                      <c:pt idx="57">
                        <c:v>44684</c:v>
                      </c:pt>
                      <c:pt idx="58">
                        <c:v>44685</c:v>
                      </c:pt>
                      <c:pt idx="59">
                        <c:v>44686</c:v>
                      </c:pt>
                      <c:pt idx="60">
                        <c:v>44687</c:v>
                      </c:pt>
                      <c:pt idx="61">
                        <c:v>44688</c:v>
                      </c:pt>
                      <c:pt idx="62">
                        <c:v>44689</c:v>
                      </c:pt>
                      <c:pt idx="63">
                        <c:v>44690</c:v>
                      </c:pt>
                      <c:pt idx="64">
                        <c:v>44691</c:v>
                      </c:pt>
                      <c:pt idx="65">
                        <c:v>44692</c:v>
                      </c:pt>
                      <c:pt idx="66">
                        <c:v>44693</c:v>
                      </c:pt>
                      <c:pt idx="67">
                        <c:v>44694</c:v>
                      </c:pt>
                      <c:pt idx="68">
                        <c:v>44695</c:v>
                      </c:pt>
                      <c:pt idx="69">
                        <c:v>44696</c:v>
                      </c:pt>
                      <c:pt idx="70">
                        <c:v>44697</c:v>
                      </c:pt>
                      <c:pt idx="71">
                        <c:v>44698</c:v>
                      </c:pt>
                      <c:pt idx="72">
                        <c:v>44699</c:v>
                      </c:pt>
                      <c:pt idx="73">
                        <c:v>44700</c:v>
                      </c:pt>
                      <c:pt idx="74">
                        <c:v>44701</c:v>
                      </c:pt>
                      <c:pt idx="75">
                        <c:v>44702</c:v>
                      </c:pt>
                      <c:pt idx="76">
                        <c:v>44703</c:v>
                      </c:pt>
                      <c:pt idx="77">
                        <c:v>44704</c:v>
                      </c:pt>
                      <c:pt idx="78">
                        <c:v>44705</c:v>
                      </c:pt>
                      <c:pt idx="79">
                        <c:v>44706</c:v>
                      </c:pt>
                      <c:pt idx="80">
                        <c:v>44707</c:v>
                      </c:pt>
                      <c:pt idx="81">
                        <c:v>44708</c:v>
                      </c:pt>
                      <c:pt idx="82">
                        <c:v>44709</c:v>
                      </c:pt>
                      <c:pt idx="83">
                        <c:v>44710</c:v>
                      </c:pt>
                      <c:pt idx="84">
                        <c:v>44711</c:v>
                      </c:pt>
                      <c:pt idx="85">
                        <c:v>44712</c:v>
                      </c:pt>
                      <c:pt idx="86">
                        <c:v>44713</c:v>
                      </c:pt>
                      <c:pt idx="87">
                        <c:v>44714</c:v>
                      </c:pt>
                      <c:pt idx="88">
                        <c:v>44715</c:v>
                      </c:pt>
                      <c:pt idx="89">
                        <c:v>44716</c:v>
                      </c:pt>
                      <c:pt idx="90">
                        <c:v>44717</c:v>
                      </c:pt>
                      <c:pt idx="91">
                        <c:v>44718</c:v>
                      </c:pt>
                      <c:pt idx="92">
                        <c:v>44719</c:v>
                      </c:pt>
                      <c:pt idx="93">
                        <c:v>44720</c:v>
                      </c:pt>
                      <c:pt idx="94">
                        <c:v>44721</c:v>
                      </c:pt>
                      <c:pt idx="95">
                        <c:v>44722</c:v>
                      </c:pt>
                      <c:pt idx="96">
                        <c:v>44723</c:v>
                      </c:pt>
                      <c:pt idx="97">
                        <c:v>44724</c:v>
                      </c:pt>
                      <c:pt idx="98">
                        <c:v>44725</c:v>
                      </c:pt>
                      <c:pt idx="99">
                        <c:v>44726</c:v>
                      </c:pt>
                      <c:pt idx="100">
                        <c:v>44727</c:v>
                      </c:pt>
                      <c:pt idx="101">
                        <c:v>44728</c:v>
                      </c:pt>
                      <c:pt idx="102">
                        <c:v>44729</c:v>
                      </c:pt>
                      <c:pt idx="103">
                        <c:v>44730</c:v>
                      </c:pt>
                      <c:pt idx="104">
                        <c:v>44731</c:v>
                      </c:pt>
                      <c:pt idx="105">
                        <c:v>44732</c:v>
                      </c:pt>
                      <c:pt idx="106">
                        <c:v>44733</c:v>
                      </c:pt>
                      <c:pt idx="107">
                        <c:v>44734</c:v>
                      </c:pt>
                      <c:pt idx="108">
                        <c:v>44735</c:v>
                      </c:pt>
                      <c:pt idx="109">
                        <c:v>44736</c:v>
                      </c:pt>
                      <c:pt idx="110">
                        <c:v>44737</c:v>
                      </c:pt>
                      <c:pt idx="111">
                        <c:v>44738</c:v>
                      </c:pt>
                      <c:pt idx="112">
                        <c:v>44739</c:v>
                      </c:pt>
                      <c:pt idx="113">
                        <c:v>44740</c:v>
                      </c:pt>
                      <c:pt idx="114">
                        <c:v>44741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CohoParrByDate!$D$5:$D$119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7">
                        <c:v>4</c:v>
                      </c:pt>
                      <c:pt idx="9">
                        <c:v>1</c:v>
                      </c:pt>
                      <c:pt idx="10">
                        <c:v>3</c:v>
                      </c:pt>
                      <c:pt idx="12">
                        <c:v>4</c:v>
                      </c:pt>
                      <c:pt idx="13">
                        <c:v>1</c:v>
                      </c:pt>
                      <c:pt idx="15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22">
                        <c:v>1</c:v>
                      </c:pt>
                      <c:pt idx="23">
                        <c:v>4</c:v>
                      </c:pt>
                      <c:pt idx="24">
                        <c:v>2</c:v>
                      </c:pt>
                      <c:pt idx="25">
                        <c:v>1</c:v>
                      </c:pt>
                      <c:pt idx="26">
                        <c:v>2</c:v>
                      </c:pt>
                      <c:pt idx="29">
                        <c:v>2</c:v>
                      </c:pt>
                      <c:pt idx="30">
                        <c:v>1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1</c:v>
                      </c:pt>
                      <c:pt idx="35">
                        <c:v>2</c:v>
                      </c:pt>
                      <c:pt idx="37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6">
                        <c:v>1</c:v>
                      </c:pt>
                      <c:pt idx="47">
                        <c:v>2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2">
                        <c:v>1</c:v>
                      </c:pt>
                      <c:pt idx="54">
                        <c:v>2</c:v>
                      </c:pt>
                      <c:pt idx="55">
                        <c:v>2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1</c:v>
                      </c:pt>
                      <c:pt idx="63">
                        <c:v>1</c:v>
                      </c:pt>
                      <c:pt idx="64">
                        <c:v>6</c:v>
                      </c:pt>
                      <c:pt idx="68">
                        <c:v>1</c:v>
                      </c:pt>
                      <c:pt idx="69">
                        <c:v>2</c:v>
                      </c:pt>
                      <c:pt idx="70">
                        <c:v>5</c:v>
                      </c:pt>
                      <c:pt idx="71">
                        <c:v>4</c:v>
                      </c:pt>
                      <c:pt idx="72">
                        <c:v>4</c:v>
                      </c:pt>
                      <c:pt idx="75">
                        <c:v>1</c:v>
                      </c:pt>
                      <c:pt idx="76">
                        <c:v>4</c:v>
                      </c:pt>
                      <c:pt idx="77">
                        <c:v>5</c:v>
                      </c:pt>
                      <c:pt idx="78">
                        <c:v>5</c:v>
                      </c:pt>
                      <c:pt idx="79">
                        <c:v>18</c:v>
                      </c:pt>
                      <c:pt idx="80">
                        <c:v>8</c:v>
                      </c:pt>
                      <c:pt idx="81">
                        <c:v>4</c:v>
                      </c:pt>
                      <c:pt idx="82">
                        <c:v>6</c:v>
                      </c:pt>
                      <c:pt idx="83">
                        <c:v>2</c:v>
                      </c:pt>
                      <c:pt idx="84">
                        <c:v>3</c:v>
                      </c:pt>
                      <c:pt idx="85">
                        <c:v>4</c:v>
                      </c:pt>
                      <c:pt idx="86">
                        <c:v>2</c:v>
                      </c:pt>
                      <c:pt idx="87">
                        <c:v>3</c:v>
                      </c:pt>
                      <c:pt idx="88">
                        <c:v>8</c:v>
                      </c:pt>
                      <c:pt idx="89">
                        <c:v>4</c:v>
                      </c:pt>
                      <c:pt idx="92">
                        <c:v>2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6</c:v>
                      </c:pt>
                      <c:pt idx="96">
                        <c:v>1</c:v>
                      </c:pt>
                      <c:pt idx="97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7C3-4664-A1F8-087D7E85719A}"/>
                  </c:ext>
                </c:extLst>
              </c15:ser>
            </c15:filteredBarSeries>
            <c15:filteredBarSeries>
              <c15:ser>
                <c:idx val="0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CohoParrByDate!$B$4</c15:sqref>
                        </c15:formulaRef>
                      </c:ext>
                    </c:extLst>
                    <c:strCache>
                      <c:ptCount val="1"/>
                      <c:pt idx="0">
                        <c:v>1BC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CohoParrByDate!$A$5:$A$119</c15:sqref>
                        </c15:formulaRef>
                      </c:ext>
                    </c:extLst>
                    <c:numCache>
                      <c:formatCode>m/d/yyyy</c:formatCode>
                      <c:ptCount val="115"/>
                      <c:pt idx="0">
                        <c:v>44573</c:v>
                      </c:pt>
                      <c:pt idx="1">
                        <c:v>44576</c:v>
                      </c:pt>
                      <c:pt idx="2">
                        <c:v>44581</c:v>
                      </c:pt>
                      <c:pt idx="3">
                        <c:v>44598</c:v>
                      </c:pt>
                      <c:pt idx="4">
                        <c:v>44620</c:v>
                      </c:pt>
                      <c:pt idx="5">
                        <c:v>44625</c:v>
                      </c:pt>
                      <c:pt idx="6">
                        <c:v>44626</c:v>
                      </c:pt>
                      <c:pt idx="7">
                        <c:v>44627</c:v>
                      </c:pt>
                      <c:pt idx="8">
                        <c:v>44628</c:v>
                      </c:pt>
                      <c:pt idx="9">
                        <c:v>44629</c:v>
                      </c:pt>
                      <c:pt idx="10">
                        <c:v>44630</c:v>
                      </c:pt>
                      <c:pt idx="11">
                        <c:v>44631</c:v>
                      </c:pt>
                      <c:pt idx="12">
                        <c:v>44634</c:v>
                      </c:pt>
                      <c:pt idx="13">
                        <c:v>44635</c:v>
                      </c:pt>
                      <c:pt idx="14">
                        <c:v>44637</c:v>
                      </c:pt>
                      <c:pt idx="15">
                        <c:v>44638</c:v>
                      </c:pt>
                      <c:pt idx="16">
                        <c:v>44639</c:v>
                      </c:pt>
                      <c:pt idx="17">
                        <c:v>44641</c:v>
                      </c:pt>
                      <c:pt idx="18">
                        <c:v>44642</c:v>
                      </c:pt>
                      <c:pt idx="19">
                        <c:v>44644</c:v>
                      </c:pt>
                      <c:pt idx="20">
                        <c:v>44646</c:v>
                      </c:pt>
                      <c:pt idx="21">
                        <c:v>44647</c:v>
                      </c:pt>
                      <c:pt idx="22">
                        <c:v>44648</c:v>
                      </c:pt>
                      <c:pt idx="23">
                        <c:v>44649</c:v>
                      </c:pt>
                      <c:pt idx="24">
                        <c:v>44650</c:v>
                      </c:pt>
                      <c:pt idx="25">
                        <c:v>44651</c:v>
                      </c:pt>
                      <c:pt idx="26">
                        <c:v>44652</c:v>
                      </c:pt>
                      <c:pt idx="27">
                        <c:v>44653</c:v>
                      </c:pt>
                      <c:pt idx="28">
                        <c:v>44654</c:v>
                      </c:pt>
                      <c:pt idx="29">
                        <c:v>44655</c:v>
                      </c:pt>
                      <c:pt idx="30">
                        <c:v>44656</c:v>
                      </c:pt>
                      <c:pt idx="31">
                        <c:v>44657</c:v>
                      </c:pt>
                      <c:pt idx="32">
                        <c:v>44658</c:v>
                      </c:pt>
                      <c:pt idx="33">
                        <c:v>44659</c:v>
                      </c:pt>
                      <c:pt idx="34">
                        <c:v>44660</c:v>
                      </c:pt>
                      <c:pt idx="35">
                        <c:v>44661</c:v>
                      </c:pt>
                      <c:pt idx="36">
                        <c:v>44663</c:v>
                      </c:pt>
                      <c:pt idx="37">
                        <c:v>44664</c:v>
                      </c:pt>
                      <c:pt idx="38">
                        <c:v>44665</c:v>
                      </c:pt>
                      <c:pt idx="39">
                        <c:v>44666</c:v>
                      </c:pt>
                      <c:pt idx="40">
                        <c:v>44667</c:v>
                      </c:pt>
                      <c:pt idx="41">
                        <c:v>44668</c:v>
                      </c:pt>
                      <c:pt idx="42">
                        <c:v>44669</c:v>
                      </c:pt>
                      <c:pt idx="43">
                        <c:v>44670</c:v>
                      </c:pt>
                      <c:pt idx="44">
                        <c:v>44671</c:v>
                      </c:pt>
                      <c:pt idx="45">
                        <c:v>44672</c:v>
                      </c:pt>
                      <c:pt idx="46">
                        <c:v>44673</c:v>
                      </c:pt>
                      <c:pt idx="47">
                        <c:v>44674</c:v>
                      </c:pt>
                      <c:pt idx="48">
                        <c:v>44675</c:v>
                      </c:pt>
                      <c:pt idx="49">
                        <c:v>44676</c:v>
                      </c:pt>
                      <c:pt idx="50">
                        <c:v>44677</c:v>
                      </c:pt>
                      <c:pt idx="51">
                        <c:v>44678</c:v>
                      </c:pt>
                      <c:pt idx="52">
                        <c:v>44679</c:v>
                      </c:pt>
                      <c:pt idx="53">
                        <c:v>44680</c:v>
                      </c:pt>
                      <c:pt idx="54">
                        <c:v>44681</c:v>
                      </c:pt>
                      <c:pt idx="55">
                        <c:v>44682</c:v>
                      </c:pt>
                      <c:pt idx="56">
                        <c:v>44683</c:v>
                      </c:pt>
                      <c:pt idx="57">
                        <c:v>44684</c:v>
                      </c:pt>
                      <c:pt idx="58">
                        <c:v>44685</c:v>
                      </c:pt>
                      <c:pt idx="59">
                        <c:v>44686</c:v>
                      </c:pt>
                      <c:pt idx="60">
                        <c:v>44687</c:v>
                      </c:pt>
                      <c:pt idx="61">
                        <c:v>44688</c:v>
                      </c:pt>
                      <c:pt idx="62">
                        <c:v>44689</c:v>
                      </c:pt>
                      <c:pt idx="63">
                        <c:v>44690</c:v>
                      </c:pt>
                      <c:pt idx="64">
                        <c:v>44691</c:v>
                      </c:pt>
                      <c:pt idx="65">
                        <c:v>44692</c:v>
                      </c:pt>
                      <c:pt idx="66">
                        <c:v>44693</c:v>
                      </c:pt>
                      <c:pt idx="67">
                        <c:v>44694</c:v>
                      </c:pt>
                      <c:pt idx="68">
                        <c:v>44695</c:v>
                      </c:pt>
                      <c:pt idx="69">
                        <c:v>44696</c:v>
                      </c:pt>
                      <c:pt idx="70">
                        <c:v>44697</c:v>
                      </c:pt>
                      <c:pt idx="71">
                        <c:v>44698</c:v>
                      </c:pt>
                      <c:pt idx="72">
                        <c:v>44699</c:v>
                      </c:pt>
                      <c:pt idx="73">
                        <c:v>44700</c:v>
                      </c:pt>
                      <c:pt idx="74">
                        <c:v>44701</c:v>
                      </c:pt>
                      <c:pt idx="75">
                        <c:v>44702</c:v>
                      </c:pt>
                      <c:pt idx="76">
                        <c:v>44703</c:v>
                      </c:pt>
                      <c:pt idx="77">
                        <c:v>44704</c:v>
                      </c:pt>
                      <c:pt idx="78">
                        <c:v>44705</c:v>
                      </c:pt>
                      <c:pt idx="79">
                        <c:v>44706</c:v>
                      </c:pt>
                      <c:pt idx="80">
                        <c:v>44707</c:v>
                      </c:pt>
                      <c:pt idx="81">
                        <c:v>44708</c:v>
                      </c:pt>
                      <c:pt idx="82">
                        <c:v>44709</c:v>
                      </c:pt>
                      <c:pt idx="83">
                        <c:v>44710</c:v>
                      </c:pt>
                      <c:pt idx="84">
                        <c:v>44711</c:v>
                      </c:pt>
                      <c:pt idx="85">
                        <c:v>44712</c:v>
                      </c:pt>
                      <c:pt idx="86">
                        <c:v>44713</c:v>
                      </c:pt>
                      <c:pt idx="87">
                        <c:v>44714</c:v>
                      </c:pt>
                      <c:pt idx="88">
                        <c:v>44715</c:v>
                      </c:pt>
                      <c:pt idx="89">
                        <c:v>44716</c:v>
                      </c:pt>
                      <c:pt idx="90">
                        <c:v>44717</c:v>
                      </c:pt>
                      <c:pt idx="91">
                        <c:v>44718</c:v>
                      </c:pt>
                      <c:pt idx="92">
                        <c:v>44719</c:v>
                      </c:pt>
                      <c:pt idx="93">
                        <c:v>44720</c:v>
                      </c:pt>
                      <c:pt idx="94">
                        <c:v>44721</c:v>
                      </c:pt>
                      <c:pt idx="95">
                        <c:v>44722</c:v>
                      </c:pt>
                      <c:pt idx="96">
                        <c:v>44723</c:v>
                      </c:pt>
                      <c:pt idx="97">
                        <c:v>44724</c:v>
                      </c:pt>
                      <c:pt idx="98">
                        <c:v>44725</c:v>
                      </c:pt>
                      <c:pt idx="99">
                        <c:v>44726</c:v>
                      </c:pt>
                      <c:pt idx="100">
                        <c:v>44727</c:v>
                      </c:pt>
                      <c:pt idx="101">
                        <c:v>44728</c:v>
                      </c:pt>
                      <c:pt idx="102">
                        <c:v>44729</c:v>
                      </c:pt>
                      <c:pt idx="103">
                        <c:v>44730</c:v>
                      </c:pt>
                      <c:pt idx="104">
                        <c:v>44731</c:v>
                      </c:pt>
                      <c:pt idx="105">
                        <c:v>44732</c:v>
                      </c:pt>
                      <c:pt idx="106">
                        <c:v>44733</c:v>
                      </c:pt>
                      <c:pt idx="107">
                        <c:v>44734</c:v>
                      </c:pt>
                      <c:pt idx="108">
                        <c:v>44735</c:v>
                      </c:pt>
                      <c:pt idx="109">
                        <c:v>44736</c:v>
                      </c:pt>
                      <c:pt idx="110">
                        <c:v>44737</c:v>
                      </c:pt>
                      <c:pt idx="111">
                        <c:v>44738</c:v>
                      </c:pt>
                      <c:pt idx="112">
                        <c:v>44739</c:v>
                      </c:pt>
                      <c:pt idx="113">
                        <c:v>44740</c:v>
                      </c:pt>
                      <c:pt idx="114">
                        <c:v>44741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CohoParrByDate!$B$5:$B$119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8">
                        <c:v>1</c:v>
                      </c:pt>
                      <c:pt idx="19">
                        <c:v>1</c:v>
                      </c:pt>
                      <c:pt idx="27">
                        <c:v>1</c:v>
                      </c:pt>
                      <c:pt idx="31">
                        <c:v>3</c:v>
                      </c:pt>
                      <c:pt idx="36">
                        <c:v>1</c:v>
                      </c:pt>
                      <c:pt idx="38">
                        <c:v>1</c:v>
                      </c:pt>
                      <c:pt idx="47">
                        <c:v>1</c:v>
                      </c:pt>
                      <c:pt idx="48">
                        <c:v>5</c:v>
                      </c:pt>
                      <c:pt idx="49">
                        <c:v>1</c:v>
                      </c:pt>
                      <c:pt idx="78">
                        <c:v>3</c:v>
                      </c:pt>
                      <c:pt idx="79">
                        <c:v>1</c:v>
                      </c:pt>
                      <c:pt idx="82">
                        <c:v>2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1">
                        <c:v>1</c:v>
                      </c:pt>
                      <c:pt idx="93">
                        <c:v>1</c:v>
                      </c:pt>
                      <c:pt idx="96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7C3-4664-A1F8-087D7E85719A}"/>
                  </c:ext>
                </c:extLst>
              </c15:ser>
            </c15:filteredBarSeries>
            <c15:filteredBarSeries>
              <c15:ser>
                <c:idx val="1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CohoParrByDate!$C$4</c15:sqref>
                        </c15:formulaRef>
                      </c:ext>
                    </c:extLst>
                    <c:strCache>
                      <c:ptCount val="1"/>
                      <c:pt idx="0">
                        <c:v>1LC</c:v>
                      </c:pt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CohoParrByDate!$A$5:$A$119</c15:sqref>
                        </c15:formulaRef>
                      </c:ext>
                    </c:extLst>
                    <c:numCache>
                      <c:formatCode>m/d/yyyy</c:formatCode>
                      <c:ptCount val="115"/>
                      <c:pt idx="0">
                        <c:v>44573</c:v>
                      </c:pt>
                      <c:pt idx="1">
                        <c:v>44576</c:v>
                      </c:pt>
                      <c:pt idx="2">
                        <c:v>44581</c:v>
                      </c:pt>
                      <c:pt idx="3">
                        <c:v>44598</c:v>
                      </c:pt>
                      <c:pt idx="4">
                        <c:v>44620</c:v>
                      </c:pt>
                      <c:pt idx="5">
                        <c:v>44625</c:v>
                      </c:pt>
                      <c:pt idx="6">
                        <c:v>44626</c:v>
                      </c:pt>
                      <c:pt idx="7">
                        <c:v>44627</c:v>
                      </c:pt>
                      <c:pt idx="8">
                        <c:v>44628</c:v>
                      </c:pt>
                      <c:pt idx="9">
                        <c:v>44629</c:v>
                      </c:pt>
                      <c:pt idx="10">
                        <c:v>44630</c:v>
                      </c:pt>
                      <c:pt idx="11">
                        <c:v>44631</c:v>
                      </c:pt>
                      <c:pt idx="12">
                        <c:v>44634</c:v>
                      </c:pt>
                      <c:pt idx="13">
                        <c:v>44635</c:v>
                      </c:pt>
                      <c:pt idx="14">
                        <c:v>44637</c:v>
                      </c:pt>
                      <c:pt idx="15">
                        <c:v>44638</c:v>
                      </c:pt>
                      <c:pt idx="16">
                        <c:v>44639</c:v>
                      </c:pt>
                      <c:pt idx="17">
                        <c:v>44641</c:v>
                      </c:pt>
                      <c:pt idx="18">
                        <c:v>44642</c:v>
                      </c:pt>
                      <c:pt idx="19">
                        <c:v>44644</c:v>
                      </c:pt>
                      <c:pt idx="20">
                        <c:v>44646</c:v>
                      </c:pt>
                      <c:pt idx="21">
                        <c:v>44647</c:v>
                      </c:pt>
                      <c:pt idx="22">
                        <c:v>44648</c:v>
                      </c:pt>
                      <c:pt idx="23">
                        <c:v>44649</c:v>
                      </c:pt>
                      <c:pt idx="24">
                        <c:v>44650</c:v>
                      </c:pt>
                      <c:pt idx="25">
                        <c:v>44651</c:v>
                      </c:pt>
                      <c:pt idx="26">
                        <c:v>44652</c:v>
                      </c:pt>
                      <c:pt idx="27">
                        <c:v>44653</c:v>
                      </c:pt>
                      <c:pt idx="28">
                        <c:v>44654</c:v>
                      </c:pt>
                      <c:pt idx="29">
                        <c:v>44655</c:v>
                      </c:pt>
                      <c:pt idx="30">
                        <c:v>44656</c:v>
                      </c:pt>
                      <c:pt idx="31">
                        <c:v>44657</c:v>
                      </c:pt>
                      <c:pt idx="32">
                        <c:v>44658</c:v>
                      </c:pt>
                      <c:pt idx="33">
                        <c:v>44659</c:v>
                      </c:pt>
                      <c:pt idx="34">
                        <c:v>44660</c:v>
                      </c:pt>
                      <c:pt idx="35">
                        <c:v>44661</c:v>
                      </c:pt>
                      <c:pt idx="36">
                        <c:v>44663</c:v>
                      </c:pt>
                      <c:pt idx="37">
                        <c:v>44664</c:v>
                      </c:pt>
                      <c:pt idx="38">
                        <c:v>44665</c:v>
                      </c:pt>
                      <c:pt idx="39">
                        <c:v>44666</c:v>
                      </c:pt>
                      <c:pt idx="40">
                        <c:v>44667</c:v>
                      </c:pt>
                      <c:pt idx="41">
                        <c:v>44668</c:v>
                      </c:pt>
                      <c:pt idx="42">
                        <c:v>44669</c:v>
                      </c:pt>
                      <c:pt idx="43">
                        <c:v>44670</c:v>
                      </c:pt>
                      <c:pt idx="44">
                        <c:v>44671</c:v>
                      </c:pt>
                      <c:pt idx="45">
                        <c:v>44672</c:v>
                      </c:pt>
                      <c:pt idx="46">
                        <c:v>44673</c:v>
                      </c:pt>
                      <c:pt idx="47">
                        <c:v>44674</c:v>
                      </c:pt>
                      <c:pt idx="48">
                        <c:v>44675</c:v>
                      </c:pt>
                      <c:pt idx="49">
                        <c:v>44676</c:v>
                      </c:pt>
                      <c:pt idx="50">
                        <c:v>44677</c:v>
                      </c:pt>
                      <c:pt idx="51">
                        <c:v>44678</c:v>
                      </c:pt>
                      <c:pt idx="52">
                        <c:v>44679</c:v>
                      </c:pt>
                      <c:pt idx="53">
                        <c:v>44680</c:v>
                      </c:pt>
                      <c:pt idx="54">
                        <c:v>44681</c:v>
                      </c:pt>
                      <c:pt idx="55">
                        <c:v>44682</c:v>
                      </c:pt>
                      <c:pt idx="56">
                        <c:v>44683</c:v>
                      </c:pt>
                      <c:pt idx="57">
                        <c:v>44684</c:v>
                      </c:pt>
                      <c:pt idx="58">
                        <c:v>44685</c:v>
                      </c:pt>
                      <c:pt idx="59">
                        <c:v>44686</c:v>
                      </c:pt>
                      <c:pt idx="60">
                        <c:v>44687</c:v>
                      </c:pt>
                      <c:pt idx="61">
                        <c:v>44688</c:v>
                      </c:pt>
                      <c:pt idx="62">
                        <c:v>44689</c:v>
                      </c:pt>
                      <c:pt idx="63">
                        <c:v>44690</c:v>
                      </c:pt>
                      <c:pt idx="64">
                        <c:v>44691</c:v>
                      </c:pt>
                      <c:pt idx="65">
                        <c:v>44692</c:v>
                      </c:pt>
                      <c:pt idx="66">
                        <c:v>44693</c:v>
                      </c:pt>
                      <c:pt idx="67">
                        <c:v>44694</c:v>
                      </c:pt>
                      <c:pt idx="68">
                        <c:v>44695</c:v>
                      </c:pt>
                      <c:pt idx="69">
                        <c:v>44696</c:v>
                      </c:pt>
                      <c:pt idx="70">
                        <c:v>44697</c:v>
                      </c:pt>
                      <c:pt idx="71">
                        <c:v>44698</c:v>
                      </c:pt>
                      <c:pt idx="72">
                        <c:v>44699</c:v>
                      </c:pt>
                      <c:pt idx="73">
                        <c:v>44700</c:v>
                      </c:pt>
                      <c:pt idx="74">
                        <c:v>44701</c:v>
                      </c:pt>
                      <c:pt idx="75">
                        <c:v>44702</c:v>
                      </c:pt>
                      <c:pt idx="76">
                        <c:v>44703</c:v>
                      </c:pt>
                      <c:pt idx="77">
                        <c:v>44704</c:v>
                      </c:pt>
                      <c:pt idx="78">
                        <c:v>44705</c:v>
                      </c:pt>
                      <c:pt idx="79">
                        <c:v>44706</c:v>
                      </c:pt>
                      <c:pt idx="80">
                        <c:v>44707</c:v>
                      </c:pt>
                      <c:pt idx="81">
                        <c:v>44708</c:v>
                      </c:pt>
                      <c:pt idx="82">
                        <c:v>44709</c:v>
                      </c:pt>
                      <c:pt idx="83">
                        <c:v>44710</c:v>
                      </c:pt>
                      <c:pt idx="84">
                        <c:v>44711</c:v>
                      </c:pt>
                      <c:pt idx="85">
                        <c:v>44712</c:v>
                      </c:pt>
                      <c:pt idx="86">
                        <c:v>44713</c:v>
                      </c:pt>
                      <c:pt idx="87">
                        <c:v>44714</c:v>
                      </c:pt>
                      <c:pt idx="88">
                        <c:v>44715</c:v>
                      </c:pt>
                      <c:pt idx="89">
                        <c:v>44716</c:v>
                      </c:pt>
                      <c:pt idx="90">
                        <c:v>44717</c:v>
                      </c:pt>
                      <c:pt idx="91">
                        <c:v>44718</c:v>
                      </c:pt>
                      <c:pt idx="92">
                        <c:v>44719</c:v>
                      </c:pt>
                      <c:pt idx="93">
                        <c:v>44720</c:v>
                      </c:pt>
                      <c:pt idx="94">
                        <c:v>44721</c:v>
                      </c:pt>
                      <c:pt idx="95">
                        <c:v>44722</c:v>
                      </c:pt>
                      <c:pt idx="96">
                        <c:v>44723</c:v>
                      </c:pt>
                      <c:pt idx="97">
                        <c:v>44724</c:v>
                      </c:pt>
                      <c:pt idx="98">
                        <c:v>44725</c:v>
                      </c:pt>
                      <c:pt idx="99">
                        <c:v>44726</c:v>
                      </c:pt>
                      <c:pt idx="100">
                        <c:v>44727</c:v>
                      </c:pt>
                      <c:pt idx="101">
                        <c:v>44728</c:v>
                      </c:pt>
                      <c:pt idx="102">
                        <c:v>44729</c:v>
                      </c:pt>
                      <c:pt idx="103">
                        <c:v>44730</c:v>
                      </c:pt>
                      <c:pt idx="104">
                        <c:v>44731</c:v>
                      </c:pt>
                      <c:pt idx="105">
                        <c:v>44732</c:v>
                      </c:pt>
                      <c:pt idx="106">
                        <c:v>44733</c:v>
                      </c:pt>
                      <c:pt idx="107">
                        <c:v>44734</c:v>
                      </c:pt>
                      <c:pt idx="108">
                        <c:v>44735</c:v>
                      </c:pt>
                      <c:pt idx="109">
                        <c:v>44736</c:v>
                      </c:pt>
                      <c:pt idx="110">
                        <c:v>44737</c:v>
                      </c:pt>
                      <c:pt idx="111">
                        <c:v>44738</c:v>
                      </c:pt>
                      <c:pt idx="112">
                        <c:v>44739</c:v>
                      </c:pt>
                      <c:pt idx="113">
                        <c:v>44740</c:v>
                      </c:pt>
                      <c:pt idx="114">
                        <c:v>44741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CohoParrByDate!$C$5:$C$119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28">
                        <c:v>1</c:v>
                      </c:pt>
                      <c:pt idx="5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7C3-4664-A1F8-087D7E85719A}"/>
                  </c:ext>
                </c:extLst>
              </c15:ser>
            </c15:filteredBarSeries>
          </c:ext>
        </c:extLst>
      </c:barChart>
      <c:dateAx>
        <c:axId val="1668592"/>
        <c:scaling>
          <c:orientation val="minMax"/>
          <c:min val="44682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  <c:majorTimeUnit val="days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Juvenile Sockeye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'SockeyeByDate&amp;ObsSite'!$C$3</c:f>
              <c:strCache>
                <c:ptCount val="1"/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'SockeyeByDate&amp;ObsSite'!$C$4:$C$73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0-FAF3-4FF7-AB31-485FF5A3DA3B}"/>
            </c:ext>
          </c:extLst>
        </c:ser>
        <c:ser>
          <c:idx val="3"/>
          <c:order val="1"/>
          <c:tx>
            <c:strRef>
              <c:f>'SockeyeByDate&amp;ObsSite'!$B$3</c:f>
              <c:strCache>
                <c:ptCount val="1"/>
                <c:pt idx="0">
                  <c:v>PRO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'SockeyeByDate&amp;ObsSite'!$B$4:$B$73</c:f>
              <c:numCache>
                <c:formatCode>General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3-4FF7-AB31-485FF5A3DA3B}"/>
            </c:ext>
          </c:extLst>
        </c:ser>
        <c:ser>
          <c:idx val="5"/>
          <c:order val="2"/>
          <c:tx>
            <c:strRef>
              <c:f>'SockeyeByDate&amp;ObsSite'!$D$3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'SockeyeByDate&amp;ObsSite'!$D$4:$D$73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2-FAF3-4FF7-AB31-485FF5A3DA3B}"/>
            </c:ext>
          </c:extLst>
        </c:ser>
        <c:ser>
          <c:idx val="0"/>
          <c:order val="3"/>
          <c:tx>
            <c:strRef>
              <c:f>'SockeyeByDate&amp;ObsSite'!$G$3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'SockeyeByDate&amp;ObsSite'!$G$4:$G$73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3-FAF3-4FF7-AB31-485FF5A3DA3B}"/>
            </c:ext>
          </c:extLst>
        </c:ser>
        <c:ser>
          <c:idx val="1"/>
          <c:order val="4"/>
          <c:tx>
            <c:strRef>
              <c:f>'SockeyeByDate&amp;ObsSite'!$H$3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'SockeyeByDate&amp;ObsSite'!$H$4:$H$73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4-FAF3-4FF7-AB31-485FF5A3DA3B}"/>
            </c:ext>
          </c:extLst>
        </c:ser>
        <c:ser>
          <c:idx val="4"/>
          <c:order val="5"/>
          <c:tx>
            <c:strRef>
              <c:f>'SockeyeByDate&amp;ObsSite'!$E$3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'SockeyeByDate&amp;ObsSite'!$E$4:$E$73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5-FAF3-4FF7-AB31-485FF5A3D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9136"/>
        <c:axId val="1669680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'SockeyeByDate&amp;ObsSite'!$L$3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'SockeyeByDate&amp;ObsSite'!$L$4:$L$73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AF3-4FF7-AB31-485FF5A3DA3B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AF3-4FF7-AB31-485FF5A3DA3B}"/>
                  </c:ext>
                </c:extLst>
              </c15:ser>
            </c15:filteredBarSeries>
          </c:ext>
        </c:extLst>
      </c:barChart>
      <c:dateAx>
        <c:axId val="166913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9680"/>
        <c:crosses val="autoZero"/>
        <c:auto val="1"/>
        <c:lblOffset val="100"/>
        <c:baseTimeUnit val="days"/>
      </c:dateAx>
      <c:valAx>
        <c:axId val="166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Sockeye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SockeyeByDate!$C$5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84A5-4673-97D0-A33BA2AD3DCC}"/>
              </c:ext>
            </c:extLst>
          </c:dPt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SockeyeByDate!$C$6:$C$120</c:f>
              <c:numCache>
                <c:formatCode>General</c:formatCode>
                <c:ptCount val="115"/>
                <c:pt idx="22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4A5-4673-97D0-A33BA2AD3DCC}"/>
            </c:ext>
          </c:extLst>
        </c:ser>
        <c:ser>
          <c:idx val="3"/>
          <c:order val="1"/>
          <c:tx>
            <c:strRef>
              <c:f>SockeyeByDate!$B$5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SockeyeByDate!$B$6:$B$120</c:f>
              <c:numCache>
                <c:formatCode>General</c:formatCode>
                <c:ptCount val="115"/>
                <c:pt idx="20">
                  <c:v>1</c:v>
                </c:pt>
                <c:pt idx="22">
                  <c:v>2</c:v>
                </c:pt>
                <c:pt idx="23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4A5-4673-97D0-A33BA2AD3DCC}"/>
            </c:ext>
          </c:extLst>
        </c:ser>
        <c:ser>
          <c:idx val="12"/>
          <c:order val="2"/>
          <c:tx>
            <c:strRef>
              <c:f>SockeyeByDate!$D$5</c:f>
              <c:strCache>
                <c:ptCount val="1"/>
                <c:pt idx="0">
                  <c:v>CLE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SockeyeByDate!$D$6:$D$120</c:f>
              <c:numCache>
                <c:formatCode>General</c:formatCode>
                <c:ptCount val="115"/>
                <c:pt idx="0">
                  <c:v>1</c:v>
                </c:pt>
                <c:pt idx="1">
                  <c:v>49</c:v>
                </c:pt>
                <c:pt idx="2">
                  <c:v>5</c:v>
                </c:pt>
                <c:pt idx="3">
                  <c:v>25</c:v>
                </c:pt>
                <c:pt idx="4">
                  <c:v>6</c:v>
                </c:pt>
                <c:pt idx="5">
                  <c:v>13</c:v>
                </c:pt>
                <c:pt idx="6">
                  <c:v>3</c:v>
                </c:pt>
                <c:pt idx="7">
                  <c:v>3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5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4A5-4673-97D0-A33BA2AD3DCC}"/>
            </c:ext>
          </c:extLst>
        </c:ser>
        <c:ser>
          <c:idx val="8"/>
          <c:order val="3"/>
          <c:tx>
            <c:strRef>
              <c:f>SockeyeByDate!$E$5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SockeyeByDate!$E$6:$E$120</c:f>
              <c:numCache>
                <c:formatCode>General</c:formatCode>
                <c:ptCount val="115"/>
                <c:pt idx="16">
                  <c:v>1</c:v>
                </c:pt>
                <c:pt idx="20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8">
                  <c:v>1</c:v>
                </c:pt>
                <c:pt idx="29">
                  <c:v>2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4A5-4673-97D0-A33BA2AD3DCC}"/>
            </c:ext>
          </c:extLst>
        </c:ser>
        <c:ser>
          <c:idx val="0"/>
          <c:order val="4"/>
          <c:tx>
            <c:strRef>
              <c:f>SockeyeByDate!$F$5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SockeyeByDate!$F$6:$F$120</c:f>
              <c:numCache>
                <c:formatCode>General</c:formatCode>
                <c:ptCount val="115"/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6">
                  <c:v>1</c:v>
                </c:pt>
                <c:pt idx="2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4A5-4673-97D0-A33BA2AD3DCC}"/>
            </c:ext>
          </c:extLst>
        </c:ser>
        <c:ser>
          <c:idx val="6"/>
          <c:order val="5"/>
          <c:tx>
            <c:strRef>
              <c:f>SockeyeByDate!$H$5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SockeyeByDate!$H$6:$H$120</c:f>
              <c:numCache>
                <c:formatCode>General</c:formatCode>
                <c:ptCount val="115"/>
                <c:pt idx="1">
                  <c:v>1</c:v>
                </c:pt>
                <c:pt idx="2">
                  <c:v>1</c:v>
                </c:pt>
                <c:pt idx="3">
                  <c:v>12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4A5-4673-97D0-A33BA2AD3DCC}"/>
            </c:ext>
          </c:extLst>
        </c:ser>
        <c:ser>
          <c:idx val="5"/>
          <c:order val="6"/>
          <c:tx>
            <c:strRef>
              <c:f>SockeyeByDate!$G$5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SockeyeByDate!$G$6:$G$120</c:f>
              <c:numCache>
                <c:formatCode>General</c:formatCode>
                <c:ptCount val="115"/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12</c:v>
                </c:pt>
                <c:pt idx="5">
                  <c:v>23</c:v>
                </c:pt>
                <c:pt idx="6">
                  <c:v>34</c:v>
                </c:pt>
                <c:pt idx="7">
                  <c:v>53</c:v>
                </c:pt>
                <c:pt idx="8">
                  <c:v>35</c:v>
                </c:pt>
                <c:pt idx="9">
                  <c:v>24</c:v>
                </c:pt>
                <c:pt idx="10">
                  <c:v>4</c:v>
                </c:pt>
                <c:pt idx="11">
                  <c:v>3</c:v>
                </c:pt>
                <c:pt idx="13">
                  <c:v>1</c:v>
                </c:pt>
                <c:pt idx="14">
                  <c:v>1</c:v>
                </c:pt>
                <c:pt idx="16">
                  <c:v>3</c:v>
                </c:pt>
                <c:pt idx="17">
                  <c:v>1</c:v>
                </c:pt>
                <c:pt idx="3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4A5-4673-97D0-A33BA2AD3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13"/>
                <c:order val="7"/>
                <c:tx>
                  <c:strRef>
                    <c:extLst>
                      <c:ext uri="{02D57815-91ED-43cb-92C2-25804820EDAC}">
                        <c15:formulaRef>
                          <c15:sqref>SockeyeByDate!$K$5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SockeyeByDate!$K$6:$K$120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84A5-4673-97D0-A33BA2AD3DCC}"/>
                  </c:ext>
                </c:extLst>
              </c15:ser>
            </c15:filteredBarSeries>
            <c15:filteredBar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A5-4673-97D0-A33BA2AD3DCC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SockeyeByDate!$S$6:$S$120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A5-4673-97D0-A33BA2AD3D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SockeyeByDate!$L$6:$L$120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A5-4673-97D0-A33BA2AD3DCC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2"/>
        <c:major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 Summer Chinook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'SummersByDate&amp;ObsSite'!$G$3</c:f>
              <c:strCache>
                <c:ptCount val="1"/>
                <c:pt idx="0">
                  <c:v>TWX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  <c:pt idx="0">
                  <c:v>44308</c:v>
                </c:pt>
                <c:pt idx="1">
                  <c:v>44309</c:v>
                </c:pt>
                <c:pt idx="2">
                  <c:v>44310</c:v>
                </c:pt>
                <c:pt idx="3">
                  <c:v>44311</c:v>
                </c:pt>
                <c:pt idx="4">
                  <c:v>44312</c:v>
                </c:pt>
                <c:pt idx="5">
                  <c:v>44313</c:v>
                </c:pt>
                <c:pt idx="6">
                  <c:v>44314</c:v>
                </c:pt>
                <c:pt idx="7">
                  <c:v>44315</c:v>
                </c:pt>
                <c:pt idx="8">
                  <c:v>44316</c:v>
                </c:pt>
                <c:pt idx="9">
                  <c:v>44317</c:v>
                </c:pt>
                <c:pt idx="10">
                  <c:v>44318</c:v>
                </c:pt>
                <c:pt idx="11">
                  <c:v>44319</c:v>
                </c:pt>
                <c:pt idx="12">
                  <c:v>44320</c:v>
                </c:pt>
                <c:pt idx="13">
                  <c:v>44321</c:v>
                </c:pt>
                <c:pt idx="14">
                  <c:v>44322</c:v>
                </c:pt>
                <c:pt idx="15">
                  <c:v>44323</c:v>
                </c:pt>
                <c:pt idx="16">
                  <c:v>44324</c:v>
                </c:pt>
                <c:pt idx="17">
                  <c:v>44325</c:v>
                </c:pt>
                <c:pt idx="18">
                  <c:v>44326</c:v>
                </c:pt>
                <c:pt idx="19">
                  <c:v>44327</c:v>
                </c:pt>
                <c:pt idx="20">
                  <c:v>44328</c:v>
                </c:pt>
                <c:pt idx="21">
                  <c:v>44329</c:v>
                </c:pt>
                <c:pt idx="22">
                  <c:v>44330</c:v>
                </c:pt>
                <c:pt idx="23">
                  <c:v>44331</c:v>
                </c:pt>
                <c:pt idx="24">
                  <c:v>44332</c:v>
                </c:pt>
                <c:pt idx="25">
                  <c:v>44333</c:v>
                </c:pt>
                <c:pt idx="26">
                  <c:v>44334</c:v>
                </c:pt>
                <c:pt idx="27">
                  <c:v>44335</c:v>
                </c:pt>
                <c:pt idx="28">
                  <c:v>44336</c:v>
                </c:pt>
                <c:pt idx="29">
                  <c:v>44337</c:v>
                </c:pt>
                <c:pt idx="30">
                  <c:v>44338</c:v>
                </c:pt>
                <c:pt idx="31">
                  <c:v>44339</c:v>
                </c:pt>
                <c:pt idx="32">
                  <c:v>44340</c:v>
                </c:pt>
                <c:pt idx="33">
                  <c:v>44342</c:v>
                </c:pt>
                <c:pt idx="34">
                  <c:v>44343</c:v>
                </c:pt>
                <c:pt idx="35">
                  <c:v>44344</c:v>
                </c:pt>
                <c:pt idx="36">
                  <c:v>44345</c:v>
                </c:pt>
                <c:pt idx="37">
                  <c:v>44346</c:v>
                </c:pt>
                <c:pt idx="38">
                  <c:v>44347</c:v>
                </c:pt>
                <c:pt idx="39">
                  <c:v>44348</c:v>
                </c:pt>
                <c:pt idx="40">
                  <c:v>44349</c:v>
                </c:pt>
                <c:pt idx="41">
                  <c:v>44350</c:v>
                </c:pt>
                <c:pt idx="42">
                  <c:v>44351</c:v>
                </c:pt>
                <c:pt idx="43">
                  <c:v>44352</c:v>
                </c:pt>
                <c:pt idx="44">
                  <c:v>44353</c:v>
                </c:pt>
                <c:pt idx="45">
                  <c:v>44354</c:v>
                </c:pt>
                <c:pt idx="46">
                  <c:v>44355</c:v>
                </c:pt>
                <c:pt idx="47">
                  <c:v>44356</c:v>
                </c:pt>
                <c:pt idx="48">
                  <c:v>44357</c:v>
                </c:pt>
                <c:pt idx="49">
                  <c:v>44358</c:v>
                </c:pt>
                <c:pt idx="50">
                  <c:v>44359</c:v>
                </c:pt>
                <c:pt idx="51">
                  <c:v>44360</c:v>
                </c:pt>
                <c:pt idx="52">
                  <c:v>44361</c:v>
                </c:pt>
                <c:pt idx="53">
                  <c:v>44362</c:v>
                </c:pt>
                <c:pt idx="54">
                  <c:v>44363</c:v>
                </c:pt>
                <c:pt idx="55">
                  <c:v>44364</c:v>
                </c:pt>
                <c:pt idx="56">
                  <c:v>44365</c:v>
                </c:pt>
                <c:pt idx="57">
                  <c:v>44366</c:v>
                </c:pt>
                <c:pt idx="58">
                  <c:v>44367</c:v>
                </c:pt>
                <c:pt idx="59">
                  <c:v>44368</c:v>
                </c:pt>
                <c:pt idx="60">
                  <c:v>44369</c:v>
                </c:pt>
                <c:pt idx="61">
                  <c:v>44370</c:v>
                </c:pt>
                <c:pt idx="62">
                  <c:v>44371</c:v>
                </c:pt>
                <c:pt idx="63">
                  <c:v>44372</c:v>
                </c:pt>
                <c:pt idx="64">
                  <c:v>44373</c:v>
                </c:pt>
                <c:pt idx="65">
                  <c:v>44374</c:v>
                </c:pt>
                <c:pt idx="66">
                  <c:v>44376</c:v>
                </c:pt>
                <c:pt idx="67">
                  <c:v>44399</c:v>
                </c:pt>
                <c:pt idx="68">
                  <c:v>44400</c:v>
                </c:pt>
                <c:pt idx="69">
                  <c:v>44401</c:v>
                </c:pt>
                <c:pt idx="70">
                  <c:v>44402</c:v>
                </c:pt>
                <c:pt idx="71">
                  <c:v>44403</c:v>
                </c:pt>
                <c:pt idx="72">
                  <c:v>44405</c:v>
                </c:pt>
                <c:pt idx="73">
                  <c:v>44408</c:v>
                </c:pt>
                <c:pt idx="74">
                  <c:v>44409</c:v>
                </c:pt>
                <c:pt idx="75">
                  <c:v>44410</c:v>
                </c:pt>
                <c:pt idx="76">
                  <c:v>44411</c:v>
                </c:pt>
                <c:pt idx="77">
                  <c:v>44412</c:v>
                </c:pt>
                <c:pt idx="78">
                  <c:v>44414</c:v>
                </c:pt>
                <c:pt idx="79">
                  <c:v>44415</c:v>
                </c:pt>
                <c:pt idx="80">
                  <c:v>44416</c:v>
                </c:pt>
                <c:pt idx="81">
                  <c:v>44417</c:v>
                </c:pt>
                <c:pt idx="82">
                  <c:v>44418</c:v>
                </c:pt>
                <c:pt idx="83">
                  <c:v>44419</c:v>
                </c:pt>
                <c:pt idx="84">
                  <c:v>44420</c:v>
                </c:pt>
                <c:pt idx="85">
                  <c:v>44421</c:v>
                </c:pt>
                <c:pt idx="86">
                  <c:v>44422</c:v>
                </c:pt>
              </c:numCache>
            </c:numRef>
          </c:cat>
          <c:val>
            <c:numRef>
              <c:f>'SummersByDate&amp;ObsSite'!$G$4:$G$90</c:f>
              <c:numCache>
                <c:formatCode>General</c:formatCode>
                <c:ptCount val="87"/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8">
                  <c:v>4</c:v>
                </c:pt>
                <c:pt idx="21">
                  <c:v>1</c:v>
                </c:pt>
                <c:pt idx="24">
                  <c:v>2</c:v>
                </c:pt>
                <c:pt idx="26">
                  <c:v>1</c:v>
                </c:pt>
                <c:pt idx="27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4</c:v>
                </c:pt>
                <c:pt idx="52">
                  <c:v>1</c:v>
                </c:pt>
                <c:pt idx="5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F3-4551-A464-13C58BFC7127}"/>
            </c:ext>
          </c:extLst>
        </c:ser>
        <c:ser>
          <c:idx val="1"/>
          <c:order val="1"/>
          <c:tx>
            <c:strRef>
              <c:f>'SummersByDate&amp;ObsSite'!$F$3</c:f>
              <c:strCache>
                <c:ptCount val="1"/>
                <c:pt idx="0">
                  <c:v>BCC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  <c:pt idx="0">
                  <c:v>44308</c:v>
                </c:pt>
                <c:pt idx="1">
                  <c:v>44309</c:v>
                </c:pt>
                <c:pt idx="2">
                  <c:v>44310</c:v>
                </c:pt>
                <c:pt idx="3">
                  <c:v>44311</c:v>
                </c:pt>
                <c:pt idx="4">
                  <c:v>44312</c:v>
                </c:pt>
                <c:pt idx="5">
                  <c:v>44313</c:v>
                </c:pt>
                <c:pt idx="6">
                  <c:v>44314</c:v>
                </c:pt>
                <c:pt idx="7">
                  <c:v>44315</c:v>
                </c:pt>
                <c:pt idx="8">
                  <c:v>44316</c:v>
                </c:pt>
                <c:pt idx="9">
                  <c:v>44317</c:v>
                </c:pt>
                <c:pt idx="10">
                  <c:v>44318</c:v>
                </c:pt>
                <c:pt idx="11">
                  <c:v>44319</c:v>
                </c:pt>
                <c:pt idx="12">
                  <c:v>44320</c:v>
                </c:pt>
                <c:pt idx="13">
                  <c:v>44321</c:v>
                </c:pt>
                <c:pt idx="14">
                  <c:v>44322</c:v>
                </c:pt>
                <c:pt idx="15">
                  <c:v>44323</c:v>
                </c:pt>
                <c:pt idx="16">
                  <c:v>44324</c:v>
                </c:pt>
                <c:pt idx="17">
                  <c:v>44325</c:v>
                </c:pt>
                <c:pt idx="18">
                  <c:v>44326</c:v>
                </c:pt>
                <c:pt idx="19">
                  <c:v>44327</c:v>
                </c:pt>
                <c:pt idx="20">
                  <c:v>44328</c:v>
                </c:pt>
                <c:pt idx="21">
                  <c:v>44329</c:v>
                </c:pt>
                <c:pt idx="22">
                  <c:v>44330</c:v>
                </c:pt>
                <c:pt idx="23">
                  <c:v>44331</c:v>
                </c:pt>
                <c:pt idx="24">
                  <c:v>44332</c:v>
                </c:pt>
                <c:pt idx="25">
                  <c:v>44333</c:v>
                </c:pt>
                <c:pt idx="26">
                  <c:v>44334</c:v>
                </c:pt>
                <c:pt idx="27">
                  <c:v>44335</c:v>
                </c:pt>
                <c:pt idx="28">
                  <c:v>44336</c:v>
                </c:pt>
                <c:pt idx="29">
                  <c:v>44337</c:v>
                </c:pt>
                <c:pt idx="30">
                  <c:v>44338</c:v>
                </c:pt>
                <c:pt idx="31">
                  <c:v>44339</c:v>
                </c:pt>
                <c:pt idx="32">
                  <c:v>44340</c:v>
                </c:pt>
                <c:pt idx="33">
                  <c:v>44342</c:v>
                </c:pt>
                <c:pt idx="34">
                  <c:v>44343</c:v>
                </c:pt>
                <c:pt idx="35">
                  <c:v>44344</c:v>
                </c:pt>
                <c:pt idx="36">
                  <c:v>44345</c:v>
                </c:pt>
                <c:pt idx="37">
                  <c:v>44346</c:v>
                </c:pt>
                <c:pt idx="38">
                  <c:v>44347</c:v>
                </c:pt>
                <c:pt idx="39">
                  <c:v>44348</c:v>
                </c:pt>
                <c:pt idx="40">
                  <c:v>44349</c:v>
                </c:pt>
                <c:pt idx="41">
                  <c:v>44350</c:v>
                </c:pt>
                <c:pt idx="42">
                  <c:v>44351</c:v>
                </c:pt>
                <c:pt idx="43">
                  <c:v>44352</c:v>
                </c:pt>
                <c:pt idx="44">
                  <c:v>44353</c:v>
                </c:pt>
                <c:pt idx="45">
                  <c:v>44354</c:v>
                </c:pt>
                <c:pt idx="46">
                  <c:v>44355</c:v>
                </c:pt>
                <c:pt idx="47">
                  <c:v>44356</c:v>
                </c:pt>
                <c:pt idx="48">
                  <c:v>44357</c:v>
                </c:pt>
                <c:pt idx="49">
                  <c:v>44358</c:v>
                </c:pt>
                <c:pt idx="50">
                  <c:v>44359</c:v>
                </c:pt>
                <c:pt idx="51">
                  <c:v>44360</c:v>
                </c:pt>
                <c:pt idx="52">
                  <c:v>44361</c:v>
                </c:pt>
                <c:pt idx="53">
                  <c:v>44362</c:v>
                </c:pt>
                <c:pt idx="54">
                  <c:v>44363</c:v>
                </c:pt>
                <c:pt idx="55">
                  <c:v>44364</c:v>
                </c:pt>
                <c:pt idx="56">
                  <c:v>44365</c:v>
                </c:pt>
                <c:pt idx="57">
                  <c:v>44366</c:v>
                </c:pt>
                <c:pt idx="58">
                  <c:v>44367</c:v>
                </c:pt>
                <c:pt idx="59">
                  <c:v>44368</c:v>
                </c:pt>
                <c:pt idx="60">
                  <c:v>44369</c:v>
                </c:pt>
                <c:pt idx="61">
                  <c:v>44370</c:v>
                </c:pt>
                <c:pt idx="62">
                  <c:v>44371</c:v>
                </c:pt>
                <c:pt idx="63">
                  <c:v>44372</c:v>
                </c:pt>
                <c:pt idx="64">
                  <c:v>44373</c:v>
                </c:pt>
                <c:pt idx="65">
                  <c:v>44374</c:v>
                </c:pt>
                <c:pt idx="66">
                  <c:v>44376</c:v>
                </c:pt>
                <c:pt idx="67">
                  <c:v>44399</c:v>
                </c:pt>
                <c:pt idx="68">
                  <c:v>44400</c:v>
                </c:pt>
                <c:pt idx="69">
                  <c:v>44401</c:v>
                </c:pt>
                <c:pt idx="70">
                  <c:v>44402</c:v>
                </c:pt>
                <c:pt idx="71">
                  <c:v>44403</c:v>
                </c:pt>
                <c:pt idx="72">
                  <c:v>44405</c:v>
                </c:pt>
                <c:pt idx="73">
                  <c:v>44408</c:v>
                </c:pt>
                <c:pt idx="74">
                  <c:v>44409</c:v>
                </c:pt>
                <c:pt idx="75">
                  <c:v>44410</c:v>
                </c:pt>
                <c:pt idx="76">
                  <c:v>44411</c:v>
                </c:pt>
                <c:pt idx="77">
                  <c:v>44412</c:v>
                </c:pt>
                <c:pt idx="78">
                  <c:v>44414</c:v>
                </c:pt>
                <c:pt idx="79">
                  <c:v>44415</c:v>
                </c:pt>
                <c:pt idx="80">
                  <c:v>44416</c:v>
                </c:pt>
                <c:pt idx="81">
                  <c:v>44417</c:v>
                </c:pt>
                <c:pt idx="82">
                  <c:v>44418</c:v>
                </c:pt>
                <c:pt idx="83">
                  <c:v>44419</c:v>
                </c:pt>
                <c:pt idx="84">
                  <c:v>44420</c:v>
                </c:pt>
                <c:pt idx="85">
                  <c:v>44421</c:v>
                </c:pt>
                <c:pt idx="86">
                  <c:v>44422</c:v>
                </c:pt>
              </c:numCache>
            </c:numRef>
          </c:cat>
          <c:val>
            <c:numRef>
              <c:f>'SummersByDate&amp;ObsSite'!$F$4:$F$90</c:f>
              <c:numCache>
                <c:formatCode>General</c:formatCode>
                <c:ptCount val="87"/>
                <c:pt idx="6">
                  <c:v>8</c:v>
                </c:pt>
                <c:pt idx="7">
                  <c:v>6</c:v>
                </c:pt>
                <c:pt idx="8">
                  <c:v>24</c:v>
                </c:pt>
                <c:pt idx="9">
                  <c:v>18</c:v>
                </c:pt>
                <c:pt idx="10">
                  <c:v>17</c:v>
                </c:pt>
                <c:pt idx="11">
                  <c:v>48</c:v>
                </c:pt>
                <c:pt idx="12">
                  <c:v>78</c:v>
                </c:pt>
                <c:pt idx="13">
                  <c:v>37</c:v>
                </c:pt>
                <c:pt idx="14">
                  <c:v>42</c:v>
                </c:pt>
                <c:pt idx="15">
                  <c:v>23</c:v>
                </c:pt>
                <c:pt idx="16">
                  <c:v>16</c:v>
                </c:pt>
                <c:pt idx="17">
                  <c:v>16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1</c:v>
                </c:pt>
                <c:pt idx="34">
                  <c:v>2</c:v>
                </c:pt>
                <c:pt idx="36">
                  <c:v>1</c:v>
                </c:pt>
                <c:pt idx="39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5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7</c:v>
                </c:pt>
                <c:pt idx="56">
                  <c:v>3</c:v>
                </c:pt>
                <c:pt idx="57">
                  <c:v>3</c:v>
                </c:pt>
                <c:pt idx="58">
                  <c:v>5</c:v>
                </c:pt>
                <c:pt idx="59">
                  <c:v>4</c:v>
                </c:pt>
                <c:pt idx="60">
                  <c:v>2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7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F3-4551-A464-13C58BFC7127}"/>
            </c:ext>
          </c:extLst>
        </c:ser>
        <c:ser>
          <c:idx val="4"/>
          <c:order val="2"/>
          <c:tx>
            <c:strRef>
              <c:f>'SummersByDate&amp;ObsSite'!$E$3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  <c:pt idx="0">
                  <c:v>44308</c:v>
                </c:pt>
                <c:pt idx="1">
                  <c:v>44309</c:v>
                </c:pt>
                <c:pt idx="2">
                  <c:v>44310</c:v>
                </c:pt>
                <c:pt idx="3">
                  <c:v>44311</c:v>
                </c:pt>
                <c:pt idx="4">
                  <c:v>44312</c:v>
                </c:pt>
                <c:pt idx="5">
                  <c:v>44313</c:v>
                </c:pt>
                <c:pt idx="6">
                  <c:v>44314</c:v>
                </c:pt>
                <c:pt idx="7">
                  <c:v>44315</c:v>
                </c:pt>
                <c:pt idx="8">
                  <c:v>44316</c:v>
                </c:pt>
                <c:pt idx="9">
                  <c:v>44317</c:v>
                </c:pt>
                <c:pt idx="10">
                  <c:v>44318</c:v>
                </c:pt>
                <c:pt idx="11">
                  <c:v>44319</c:v>
                </c:pt>
                <c:pt idx="12">
                  <c:v>44320</c:v>
                </c:pt>
                <c:pt idx="13">
                  <c:v>44321</c:v>
                </c:pt>
                <c:pt idx="14">
                  <c:v>44322</c:v>
                </c:pt>
                <c:pt idx="15">
                  <c:v>44323</c:v>
                </c:pt>
                <c:pt idx="16">
                  <c:v>44324</c:v>
                </c:pt>
                <c:pt idx="17">
                  <c:v>44325</c:v>
                </c:pt>
                <c:pt idx="18">
                  <c:v>44326</c:v>
                </c:pt>
                <c:pt idx="19">
                  <c:v>44327</c:v>
                </c:pt>
                <c:pt idx="20">
                  <c:v>44328</c:v>
                </c:pt>
                <c:pt idx="21">
                  <c:v>44329</c:v>
                </c:pt>
                <c:pt idx="22">
                  <c:v>44330</c:v>
                </c:pt>
                <c:pt idx="23">
                  <c:v>44331</c:v>
                </c:pt>
                <c:pt idx="24">
                  <c:v>44332</c:v>
                </c:pt>
                <c:pt idx="25">
                  <c:v>44333</c:v>
                </c:pt>
                <c:pt idx="26">
                  <c:v>44334</c:v>
                </c:pt>
                <c:pt idx="27">
                  <c:v>44335</c:v>
                </c:pt>
                <c:pt idx="28">
                  <c:v>44336</c:v>
                </c:pt>
                <c:pt idx="29">
                  <c:v>44337</c:v>
                </c:pt>
                <c:pt idx="30">
                  <c:v>44338</c:v>
                </c:pt>
                <c:pt idx="31">
                  <c:v>44339</c:v>
                </c:pt>
                <c:pt idx="32">
                  <c:v>44340</c:v>
                </c:pt>
                <c:pt idx="33">
                  <c:v>44342</c:v>
                </c:pt>
                <c:pt idx="34">
                  <c:v>44343</c:v>
                </c:pt>
                <c:pt idx="35">
                  <c:v>44344</c:v>
                </c:pt>
                <c:pt idx="36">
                  <c:v>44345</c:v>
                </c:pt>
                <c:pt idx="37">
                  <c:v>44346</c:v>
                </c:pt>
                <c:pt idx="38">
                  <c:v>44347</c:v>
                </c:pt>
                <c:pt idx="39">
                  <c:v>44348</c:v>
                </c:pt>
                <c:pt idx="40">
                  <c:v>44349</c:v>
                </c:pt>
                <c:pt idx="41">
                  <c:v>44350</c:v>
                </c:pt>
                <c:pt idx="42">
                  <c:v>44351</c:v>
                </c:pt>
                <c:pt idx="43">
                  <c:v>44352</c:v>
                </c:pt>
                <c:pt idx="44">
                  <c:v>44353</c:v>
                </c:pt>
                <c:pt idx="45">
                  <c:v>44354</c:v>
                </c:pt>
                <c:pt idx="46">
                  <c:v>44355</c:v>
                </c:pt>
                <c:pt idx="47">
                  <c:v>44356</c:v>
                </c:pt>
                <c:pt idx="48">
                  <c:v>44357</c:v>
                </c:pt>
                <c:pt idx="49">
                  <c:v>44358</c:v>
                </c:pt>
                <c:pt idx="50">
                  <c:v>44359</c:v>
                </c:pt>
                <c:pt idx="51">
                  <c:v>44360</c:v>
                </c:pt>
                <c:pt idx="52">
                  <c:v>44361</c:v>
                </c:pt>
                <c:pt idx="53">
                  <c:v>44362</c:v>
                </c:pt>
                <c:pt idx="54">
                  <c:v>44363</c:v>
                </c:pt>
                <c:pt idx="55">
                  <c:v>44364</c:v>
                </c:pt>
                <c:pt idx="56">
                  <c:v>44365</c:v>
                </c:pt>
                <c:pt idx="57">
                  <c:v>44366</c:v>
                </c:pt>
                <c:pt idx="58">
                  <c:v>44367</c:v>
                </c:pt>
                <c:pt idx="59">
                  <c:v>44368</c:v>
                </c:pt>
                <c:pt idx="60">
                  <c:v>44369</c:v>
                </c:pt>
                <c:pt idx="61">
                  <c:v>44370</c:v>
                </c:pt>
                <c:pt idx="62">
                  <c:v>44371</c:v>
                </c:pt>
                <c:pt idx="63">
                  <c:v>44372</c:v>
                </c:pt>
                <c:pt idx="64">
                  <c:v>44373</c:v>
                </c:pt>
                <c:pt idx="65">
                  <c:v>44374</c:v>
                </c:pt>
                <c:pt idx="66">
                  <c:v>44376</c:v>
                </c:pt>
                <c:pt idx="67">
                  <c:v>44399</c:v>
                </c:pt>
                <c:pt idx="68">
                  <c:v>44400</c:v>
                </c:pt>
                <c:pt idx="69">
                  <c:v>44401</c:v>
                </c:pt>
                <c:pt idx="70">
                  <c:v>44402</c:v>
                </c:pt>
                <c:pt idx="71">
                  <c:v>44403</c:v>
                </c:pt>
                <c:pt idx="72">
                  <c:v>44405</c:v>
                </c:pt>
                <c:pt idx="73">
                  <c:v>44408</c:v>
                </c:pt>
                <c:pt idx="74">
                  <c:v>44409</c:v>
                </c:pt>
                <c:pt idx="75">
                  <c:v>44410</c:v>
                </c:pt>
                <c:pt idx="76">
                  <c:v>44411</c:v>
                </c:pt>
                <c:pt idx="77">
                  <c:v>44412</c:v>
                </c:pt>
                <c:pt idx="78">
                  <c:v>44414</c:v>
                </c:pt>
                <c:pt idx="79">
                  <c:v>44415</c:v>
                </c:pt>
                <c:pt idx="80">
                  <c:v>44416</c:v>
                </c:pt>
                <c:pt idx="81">
                  <c:v>44417</c:v>
                </c:pt>
                <c:pt idx="82">
                  <c:v>44418</c:v>
                </c:pt>
                <c:pt idx="83">
                  <c:v>44419</c:v>
                </c:pt>
                <c:pt idx="84">
                  <c:v>44420</c:v>
                </c:pt>
                <c:pt idx="85">
                  <c:v>44421</c:v>
                </c:pt>
                <c:pt idx="86">
                  <c:v>44422</c:v>
                </c:pt>
              </c:numCache>
            </c:numRef>
          </c:cat>
          <c:val>
            <c:numRef>
              <c:f>'SummersByDate&amp;ObsSite'!$E$4:$E$90</c:f>
              <c:numCache>
                <c:formatCode>General</c:formatCode>
                <c:ptCount val="87"/>
                <c:pt idx="7">
                  <c:v>1</c:v>
                </c:pt>
                <c:pt idx="8">
                  <c:v>15</c:v>
                </c:pt>
                <c:pt idx="9">
                  <c:v>7</c:v>
                </c:pt>
                <c:pt idx="10">
                  <c:v>10</c:v>
                </c:pt>
                <c:pt idx="11">
                  <c:v>13</c:v>
                </c:pt>
                <c:pt idx="12">
                  <c:v>26</c:v>
                </c:pt>
                <c:pt idx="13">
                  <c:v>20</c:v>
                </c:pt>
                <c:pt idx="14">
                  <c:v>15</c:v>
                </c:pt>
                <c:pt idx="15">
                  <c:v>20</c:v>
                </c:pt>
                <c:pt idx="16">
                  <c:v>7</c:v>
                </c:pt>
                <c:pt idx="17">
                  <c:v>9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2">
                  <c:v>2</c:v>
                </c:pt>
                <c:pt idx="23">
                  <c:v>1</c:v>
                </c:pt>
                <c:pt idx="25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3">
                  <c:v>1</c:v>
                </c:pt>
                <c:pt idx="34">
                  <c:v>1</c:v>
                </c:pt>
                <c:pt idx="37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5</c:v>
                </c:pt>
                <c:pt idx="45">
                  <c:v>5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50">
                  <c:v>2</c:v>
                </c:pt>
                <c:pt idx="51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3">
                  <c:v>2</c:v>
                </c:pt>
                <c:pt idx="65">
                  <c:v>1</c:v>
                </c:pt>
                <c:pt idx="6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F3-4551-A464-13C58BFC7127}"/>
            </c:ext>
          </c:extLst>
        </c:ser>
        <c:ser>
          <c:idx val="5"/>
          <c:order val="3"/>
          <c:tx>
            <c:strRef>
              <c:f>'SummersByDate&amp;ObsSite'!$D$3</c:f>
              <c:strCache>
                <c:ptCount val="1"/>
                <c:pt idx="0">
                  <c:v>JDJ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  <c:pt idx="0">
                  <c:v>44308</c:v>
                </c:pt>
                <c:pt idx="1">
                  <c:v>44309</c:v>
                </c:pt>
                <c:pt idx="2">
                  <c:v>44310</c:v>
                </c:pt>
                <c:pt idx="3">
                  <c:v>44311</c:v>
                </c:pt>
                <c:pt idx="4">
                  <c:v>44312</c:v>
                </c:pt>
                <c:pt idx="5">
                  <c:v>44313</c:v>
                </c:pt>
                <c:pt idx="6">
                  <c:v>44314</c:v>
                </c:pt>
                <c:pt idx="7">
                  <c:v>44315</c:v>
                </c:pt>
                <c:pt idx="8">
                  <c:v>44316</c:v>
                </c:pt>
                <c:pt idx="9">
                  <c:v>44317</c:v>
                </c:pt>
                <c:pt idx="10">
                  <c:v>44318</c:v>
                </c:pt>
                <c:pt idx="11">
                  <c:v>44319</c:v>
                </c:pt>
                <c:pt idx="12">
                  <c:v>44320</c:v>
                </c:pt>
                <c:pt idx="13">
                  <c:v>44321</c:v>
                </c:pt>
                <c:pt idx="14">
                  <c:v>44322</c:v>
                </c:pt>
                <c:pt idx="15">
                  <c:v>44323</c:v>
                </c:pt>
                <c:pt idx="16">
                  <c:v>44324</c:v>
                </c:pt>
                <c:pt idx="17">
                  <c:v>44325</c:v>
                </c:pt>
                <c:pt idx="18">
                  <c:v>44326</c:v>
                </c:pt>
                <c:pt idx="19">
                  <c:v>44327</c:v>
                </c:pt>
                <c:pt idx="20">
                  <c:v>44328</c:v>
                </c:pt>
                <c:pt idx="21">
                  <c:v>44329</c:v>
                </c:pt>
                <c:pt idx="22">
                  <c:v>44330</c:v>
                </c:pt>
                <c:pt idx="23">
                  <c:v>44331</c:v>
                </c:pt>
                <c:pt idx="24">
                  <c:v>44332</c:v>
                </c:pt>
                <c:pt idx="25">
                  <c:v>44333</c:v>
                </c:pt>
                <c:pt idx="26">
                  <c:v>44334</c:v>
                </c:pt>
                <c:pt idx="27">
                  <c:v>44335</c:v>
                </c:pt>
                <c:pt idx="28">
                  <c:v>44336</c:v>
                </c:pt>
                <c:pt idx="29">
                  <c:v>44337</c:v>
                </c:pt>
                <c:pt idx="30">
                  <c:v>44338</c:v>
                </c:pt>
                <c:pt idx="31">
                  <c:v>44339</c:v>
                </c:pt>
                <c:pt idx="32">
                  <c:v>44340</c:v>
                </c:pt>
                <c:pt idx="33">
                  <c:v>44342</c:v>
                </c:pt>
                <c:pt idx="34">
                  <c:v>44343</c:v>
                </c:pt>
                <c:pt idx="35">
                  <c:v>44344</c:v>
                </c:pt>
                <c:pt idx="36">
                  <c:v>44345</c:v>
                </c:pt>
                <c:pt idx="37">
                  <c:v>44346</c:v>
                </c:pt>
                <c:pt idx="38">
                  <c:v>44347</c:v>
                </c:pt>
                <c:pt idx="39">
                  <c:v>44348</c:v>
                </c:pt>
                <c:pt idx="40">
                  <c:v>44349</c:v>
                </c:pt>
                <c:pt idx="41">
                  <c:v>44350</c:v>
                </c:pt>
                <c:pt idx="42">
                  <c:v>44351</c:v>
                </c:pt>
                <c:pt idx="43">
                  <c:v>44352</c:v>
                </c:pt>
                <c:pt idx="44">
                  <c:v>44353</c:v>
                </c:pt>
                <c:pt idx="45">
                  <c:v>44354</c:v>
                </c:pt>
                <c:pt idx="46">
                  <c:v>44355</c:v>
                </c:pt>
                <c:pt idx="47">
                  <c:v>44356</c:v>
                </c:pt>
                <c:pt idx="48">
                  <c:v>44357</c:v>
                </c:pt>
                <c:pt idx="49">
                  <c:v>44358</c:v>
                </c:pt>
                <c:pt idx="50">
                  <c:v>44359</c:v>
                </c:pt>
                <c:pt idx="51">
                  <c:v>44360</c:v>
                </c:pt>
                <c:pt idx="52">
                  <c:v>44361</c:v>
                </c:pt>
                <c:pt idx="53">
                  <c:v>44362</c:v>
                </c:pt>
                <c:pt idx="54">
                  <c:v>44363</c:v>
                </c:pt>
                <c:pt idx="55">
                  <c:v>44364</c:v>
                </c:pt>
                <c:pt idx="56">
                  <c:v>44365</c:v>
                </c:pt>
                <c:pt idx="57">
                  <c:v>44366</c:v>
                </c:pt>
                <c:pt idx="58">
                  <c:v>44367</c:v>
                </c:pt>
                <c:pt idx="59">
                  <c:v>44368</c:v>
                </c:pt>
                <c:pt idx="60">
                  <c:v>44369</c:v>
                </c:pt>
                <c:pt idx="61">
                  <c:v>44370</c:v>
                </c:pt>
                <c:pt idx="62">
                  <c:v>44371</c:v>
                </c:pt>
                <c:pt idx="63">
                  <c:v>44372</c:v>
                </c:pt>
                <c:pt idx="64">
                  <c:v>44373</c:v>
                </c:pt>
                <c:pt idx="65">
                  <c:v>44374</c:v>
                </c:pt>
                <c:pt idx="66">
                  <c:v>44376</c:v>
                </c:pt>
                <c:pt idx="67">
                  <c:v>44399</c:v>
                </c:pt>
                <c:pt idx="68">
                  <c:v>44400</c:v>
                </c:pt>
                <c:pt idx="69">
                  <c:v>44401</c:v>
                </c:pt>
                <c:pt idx="70">
                  <c:v>44402</c:v>
                </c:pt>
                <c:pt idx="71">
                  <c:v>44403</c:v>
                </c:pt>
                <c:pt idx="72">
                  <c:v>44405</c:v>
                </c:pt>
                <c:pt idx="73">
                  <c:v>44408</c:v>
                </c:pt>
                <c:pt idx="74">
                  <c:v>44409</c:v>
                </c:pt>
                <c:pt idx="75">
                  <c:v>44410</c:v>
                </c:pt>
                <c:pt idx="76">
                  <c:v>44411</c:v>
                </c:pt>
                <c:pt idx="77">
                  <c:v>44412</c:v>
                </c:pt>
                <c:pt idx="78">
                  <c:v>44414</c:v>
                </c:pt>
                <c:pt idx="79">
                  <c:v>44415</c:v>
                </c:pt>
                <c:pt idx="80">
                  <c:v>44416</c:v>
                </c:pt>
                <c:pt idx="81">
                  <c:v>44417</c:v>
                </c:pt>
                <c:pt idx="82">
                  <c:v>44418</c:v>
                </c:pt>
                <c:pt idx="83">
                  <c:v>44419</c:v>
                </c:pt>
                <c:pt idx="84">
                  <c:v>44420</c:v>
                </c:pt>
                <c:pt idx="85">
                  <c:v>44421</c:v>
                </c:pt>
                <c:pt idx="86">
                  <c:v>44422</c:v>
                </c:pt>
              </c:numCache>
            </c:numRef>
          </c:cat>
          <c:val>
            <c:numRef>
              <c:f>'SummersByDate&amp;ObsSite'!$D$4:$D$90</c:f>
              <c:numCache>
                <c:formatCode>General</c:formatCode>
                <c:ptCount val="87"/>
                <c:pt idx="5">
                  <c:v>2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18</c:v>
                </c:pt>
                <c:pt idx="10">
                  <c:v>24</c:v>
                </c:pt>
                <c:pt idx="11">
                  <c:v>30</c:v>
                </c:pt>
                <c:pt idx="12">
                  <c:v>24</c:v>
                </c:pt>
                <c:pt idx="13">
                  <c:v>23</c:v>
                </c:pt>
                <c:pt idx="14">
                  <c:v>20</c:v>
                </c:pt>
                <c:pt idx="15">
                  <c:v>7</c:v>
                </c:pt>
                <c:pt idx="16">
                  <c:v>12</c:v>
                </c:pt>
                <c:pt idx="17">
                  <c:v>10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30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5</c:v>
                </c:pt>
                <c:pt idx="37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4</c:v>
                </c:pt>
                <c:pt idx="43">
                  <c:v>20</c:v>
                </c:pt>
                <c:pt idx="44">
                  <c:v>9</c:v>
                </c:pt>
                <c:pt idx="45">
                  <c:v>16</c:v>
                </c:pt>
                <c:pt idx="46">
                  <c:v>15</c:v>
                </c:pt>
                <c:pt idx="47">
                  <c:v>14</c:v>
                </c:pt>
                <c:pt idx="48">
                  <c:v>11</c:v>
                </c:pt>
                <c:pt idx="49">
                  <c:v>8</c:v>
                </c:pt>
                <c:pt idx="50">
                  <c:v>7</c:v>
                </c:pt>
                <c:pt idx="51">
                  <c:v>4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5</c:v>
                </c:pt>
                <c:pt idx="56">
                  <c:v>3</c:v>
                </c:pt>
                <c:pt idx="57">
                  <c:v>3</c:v>
                </c:pt>
                <c:pt idx="58">
                  <c:v>1</c:v>
                </c:pt>
                <c:pt idx="59">
                  <c:v>4</c:v>
                </c:pt>
                <c:pt idx="61">
                  <c:v>4</c:v>
                </c:pt>
                <c:pt idx="62">
                  <c:v>2</c:v>
                </c:pt>
                <c:pt idx="63">
                  <c:v>3</c:v>
                </c:pt>
                <c:pt idx="64">
                  <c:v>3</c:v>
                </c:pt>
                <c:pt idx="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F3-4551-A464-13C58BFC7127}"/>
            </c:ext>
          </c:extLst>
        </c:ser>
        <c:ser>
          <c:idx val="6"/>
          <c:order val="4"/>
          <c:tx>
            <c:strRef>
              <c:f>'SummersByDate&amp;ObsSite'!$C$3</c:f>
              <c:strCache>
                <c:ptCount val="1"/>
                <c:pt idx="0">
                  <c:v>MCJ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  <c:pt idx="0">
                  <c:v>44308</c:v>
                </c:pt>
                <c:pt idx="1">
                  <c:v>44309</c:v>
                </c:pt>
                <c:pt idx="2">
                  <c:v>44310</c:v>
                </c:pt>
                <c:pt idx="3">
                  <c:v>44311</c:v>
                </c:pt>
                <c:pt idx="4">
                  <c:v>44312</c:v>
                </c:pt>
                <c:pt idx="5">
                  <c:v>44313</c:v>
                </c:pt>
                <c:pt idx="6">
                  <c:v>44314</c:v>
                </c:pt>
                <c:pt idx="7">
                  <c:v>44315</c:v>
                </c:pt>
                <c:pt idx="8">
                  <c:v>44316</c:v>
                </c:pt>
                <c:pt idx="9">
                  <c:v>44317</c:v>
                </c:pt>
                <c:pt idx="10">
                  <c:v>44318</c:v>
                </c:pt>
                <c:pt idx="11">
                  <c:v>44319</c:v>
                </c:pt>
                <c:pt idx="12">
                  <c:v>44320</c:v>
                </c:pt>
                <c:pt idx="13">
                  <c:v>44321</c:v>
                </c:pt>
                <c:pt idx="14">
                  <c:v>44322</c:v>
                </c:pt>
                <c:pt idx="15">
                  <c:v>44323</c:v>
                </c:pt>
                <c:pt idx="16">
                  <c:v>44324</c:v>
                </c:pt>
                <c:pt idx="17">
                  <c:v>44325</c:v>
                </c:pt>
                <c:pt idx="18">
                  <c:v>44326</c:v>
                </c:pt>
                <c:pt idx="19">
                  <c:v>44327</c:v>
                </c:pt>
                <c:pt idx="20">
                  <c:v>44328</c:v>
                </c:pt>
                <c:pt idx="21">
                  <c:v>44329</c:v>
                </c:pt>
                <c:pt idx="22">
                  <c:v>44330</c:v>
                </c:pt>
                <c:pt idx="23">
                  <c:v>44331</c:v>
                </c:pt>
                <c:pt idx="24">
                  <c:v>44332</c:v>
                </c:pt>
                <c:pt idx="25">
                  <c:v>44333</c:v>
                </c:pt>
                <c:pt idx="26">
                  <c:v>44334</c:v>
                </c:pt>
                <c:pt idx="27">
                  <c:v>44335</c:v>
                </c:pt>
                <c:pt idx="28">
                  <c:v>44336</c:v>
                </c:pt>
                <c:pt idx="29">
                  <c:v>44337</c:v>
                </c:pt>
                <c:pt idx="30">
                  <c:v>44338</c:v>
                </c:pt>
                <c:pt idx="31">
                  <c:v>44339</c:v>
                </c:pt>
                <c:pt idx="32">
                  <c:v>44340</c:v>
                </c:pt>
                <c:pt idx="33">
                  <c:v>44342</c:v>
                </c:pt>
                <c:pt idx="34">
                  <c:v>44343</c:v>
                </c:pt>
                <c:pt idx="35">
                  <c:v>44344</c:v>
                </c:pt>
                <c:pt idx="36">
                  <c:v>44345</c:v>
                </c:pt>
                <c:pt idx="37">
                  <c:v>44346</c:v>
                </c:pt>
                <c:pt idx="38">
                  <c:v>44347</c:v>
                </c:pt>
                <c:pt idx="39">
                  <c:v>44348</c:v>
                </c:pt>
                <c:pt idx="40">
                  <c:v>44349</c:v>
                </c:pt>
                <c:pt idx="41">
                  <c:v>44350</c:v>
                </c:pt>
                <c:pt idx="42">
                  <c:v>44351</c:v>
                </c:pt>
                <c:pt idx="43">
                  <c:v>44352</c:v>
                </c:pt>
                <c:pt idx="44">
                  <c:v>44353</c:v>
                </c:pt>
                <c:pt idx="45">
                  <c:v>44354</c:v>
                </c:pt>
                <c:pt idx="46">
                  <c:v>44355</c:v>
                </c:pt>
                <c:pt idx="47">
                  <c:v>44356</c:v>
                </c:pt>
                <c:pt idx="48">
                  <c:v>44357</c:v>
                </c:pt>
                <c:pt idx="49">
                  <c:v>44358</c:v>
                </c:pt>
                <c:pt idx="50">
                  <c:v>44359</c:v>
                </c:pt>
                <c:pt idx="51">
                  <c:v>44360</c:v>
                </c:pt>
                <c:pt idx="52">
                  <c:v>44361</c:v>
                </c:pt>
                <c:pt idx="53">
                  <c:v>44362</c:v>
                </c:pt>
                <c:pt idx="54">
                  <c:v>44363</c:v>
                </c:pt>
                <c:pt idx="55">
                  <c:v>44364</c:v>
                </c:pt>
                <c:pt idx="56">
                  <c:v>44365</c:v>
                </c:pt>
                <c:pt idx="57">
                  <c:v>44366</c:v>
                </c:pt>
                <c:pt idx="58">
                  <c:v>44367</c:v>
                </c:pt>
                <c:pt idx="59">
                  <c:v>44368</c:v>
                </c:pt>
                <c:pt idx="60">
                  <c:v>44369</c:v>
                </c:pt>
                <c:pt idx="61">
                  <c:v>44370</c:v>
                </c:pt>
                <c:pt idx="62">
                  <c:v>44371</c:v>
                </c:pt>
                <c:pt idx="63">
                  <c:v>44372</c:v>
                </c:pt>
                <c:pt idx="64">
                  <c:v>44373</c:v>
                </c:pt>
                <c:pt idx="65">
                  <c:v>44374</c:v>
                </c:pt>
                <c:pt idx="66">
                  <c:v>44376</c:v>
                </c:pt>
                <c:pt idx="67">
                  <c:v>44399</c:v>
                </c:pt>
                <c:pt idx="68">
                  <c:v>44400</c:v>
                </c:pt>
                <c:pt idx="69">
                  <c:v>44401</c:v>
                </c:pt>
                <c:pt idx="70">
                  <c:v>44402</c:v>
                </c:pt>
                <c:pt idx="71">
                  <c:v>44403</c:v>
                </c:pt>
                <c:pt idx="72">
                  <c:v>44405</c:v>
                </c:pt>
                <c:pt idx="73">
                  <c:v>44408</c:v>
                </c:pt>
                <c:pt idx="74">
                  <c:v>44409</c:v>
                </c:pt>
                <c:pt idx="75">
                  <c:v>44410</c:v>
                </c:pt>
                <c:pt idx="76">
                  <c:v>44411</c:v>
                </c:pt>
                <c:pt idx="77">
                  <c:v>44412</c:v>
                </c:pt>
                <c:pt idx="78">
                  <c:v>44414</c:v>
                </c:pt>
                <c:pt idx="79">
                  <c:v>44415</c:v>
                </c:pt>
                <c:pt idx="80">
                  <c:v>44416</c:v>
                </c:pt>
                <c:pt idx="81">
                  <c:v>44417</c:v>
                </c:pt>
                <c:pt idx="82">
                  <c:v>44418</c:v>
                </c:pt>
                <c:pt idx="83">
                  <c:v>44419</c:v>
                </c:pt>
                <c:pt idx="84">
                  <c:v>44420</c:v>
                </c:pt>
                <c:pt idx="85">
                  <c:v>44421</c:v>
                </c:pt>
                <c:pt idx="86">
                  <c:v>44422</c:v>
                </c:pt>
              </c:numCache>
            </c:numRef>
          </c:cat>
          <c:val>
            <c:numRef>
              <c:f>'SummersByDate&amp;ObsSite'!$C$4:$C$90</c:f>
              <c:numCache>
                <c:formatCode>General</c:formatCode>
                <c:ptCount val="87"/>
                <c:pt idx="0">
                  <c:v>8</c:v>
                </c:pt>
                <c:pt idx="1">
                  <c:v>17</c:v>
                </c:pt>
                <c:pt idx="2">
                  <c:v>56</c:v>
                </c:pt>
                <c:pt idx="3">
                  <c:v>43</c:v>
                </c:pt>
                <c:pt idx="4">
                  <c:v>40</c:v>
                </c:pt>
                <c:pt idx="5">
                  <c:v>30</c:v>
                </c:pt>
                <c:pt idx="6">
                  <c:v>22</c:v>
                </c:pt>
                <c:pt idx="7">
                  <c:v>15</c:v>
                </c:pt>
                <c:pt idx="8">
                  <c:v>15</c:v>
                </c:pt>
                <c:pt idx="9">
                  <c:v>11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5</c:v>
                </c:pt>
                <c:pt idx="42">
                  <c:v>12</c:v>
                </c:pt>
                <c:pt idx="43">
                  <c:v>16</c:v>
                </c:pt>
                <c:pt idx="44">
                  <c:v>14</c:v>
                </c:pt>
                <c:pt idx="45">
                  <c:v>3</c:v>
                </c:pt>
                <c:pt idx="46">
                  <c:v>5</c:v>
                </c:pt>
                <c:pt idx="47">
                  <c:v>4</c:v>
                </c:pt>
                <c:pt idx="48">
                  <c:v>3</c:v>
                </c:pt>
                <c:pt idx="49">
                  <c:v>1</c:v>
                </c:pt>
                <c:pt idx="50">
                  <c:v>4</c:v>
                </c:pt>
                <c:pt idx="51">
                  <c:v>2</c:v>
                </c:pt>
                <c:pt idx="52">
                  <c:v>1</c:v>
                </c:pt>
                <c:pt idx="53">
                  <c:v>8</c:v>
                </c:pt>
                <c:pt idx="54">
                  <c:v>6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3-4551-A464-13C58BFC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224"/>
        <c:axId val="1676208"/>
        <c:extLst>
          <c:ext xmlns:c15="http://schemas.microsoft.com/office/drawing/2012/chart" uri="{02D57815-91ED-43cb-92C2-25804820EDAC}">
            <c15:filteredBarSeries>
              <c15:ser>
                <c:idx val="3"/>
                <c:order val="5"/>
                <c:tx>
                  <c:strRef>
                    <c:extLst>
                      <c:ext uri="{02D57815-91ED-43cb-92C2-25804820EDAC}">
                        <c15:formulaRef>
                          <c15:sqref>'SummersByDate&amp;ObsSite'!$B$3</c15:sqref>
                        </c15:formulaRef>
                      </c:ext>
                    </c:extLst>
                    <c:strCache>
                      <c:ptCount val="1"/>
                      <c:pt idx="0">
                        <c:v>PRO</c:v>
                      </c:pt>
                    </c:strCache>
                  </c:strRef>
                </c:tx>
                <c:spPr>
                  <a:solidFill>
                    <a:srgbClr val="92D050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  <c:pt idx="0">
                        <c:v>44308</c:v>
                      </c:pt>
                      <c:pt idx="1">
                        <c:v>44309</c:v>
                      </c:pt>
                      <c:pt idx="2">
                        <c:v>44310</c:v>
                      </c:pt>
                      <c:pt idx="3">
                        <c:v>44311</c:v>
                      </c:pt>
                      <c:pt idx="4">
                        <c:v>44312</c:v>
                      </c:pt>
                      <c:pt idx="5">
                        <c:v>44313</c:v>
                      </c:pt>
                      <c:pt idx="6">
                        <c:v>44314</c:v>
                      </c:pt>
                      <c:pt idx="7">
                        <c:v>44315</c:v>
                      </c:pt>
                      <c:pt idx="8">
                        <c:v>44316</c:v>
                      </c:pt>
                      <c:pt idx="9">
                        <c:v>44317</c:v>
                      </c:pt>
                      <c:pt idx="10">
                        <c:v>44318</c:v>
                      </c:pt>
                      <c:pt idx="11">
                        <c:v>44319</c:v>
                      </c:pt>
                      <c:pt idx="12">
                        <c:v>44320</c:v>
                      </c:pt>
                      <c:pt idx="13">
                        <c:v>44321</c:v>
                      </c:pt>
                      <c:pt idx="14">
                        <c:v>44322</c:v>
                      </c:pt>
                      <c:pt idx="15">
                        <c:v>44323</c:v>
                      </c:pt>
                      <c:pt idx="16">
                        <c:v>44324</c:v>
                      </c:pt>
                      <c:pt idx="17">
                        <c:v>44325</c:v>
                      </c:pt>
                      <c:pt idx="18">
                        <c:v>44326</c:v>
                      </c:pt>
                      <c:pt idx="19">
                        <c:v>44327</c:v>
                      </c:pt>
                      <c:pt idx="20">
                        <c:v>44328</c:v>
                      </c:pt>
                      <c:pt idx="21">
                        <c:v>44329</c:v>
                      </c:pt>
                      <c:pt idx="22">
                        <c:v>44330</c:v>
                      </c:pt>
                      <c:pt idx="23">
                        <c:v>44331</c:v>
                      </c:pt>
                      <c:pt idx="24">
                        <c:v>44332</c:v>
                      </c:pt>
                      <c:pt idx="25">
                        <c:v>44333</c:v>
                      </c:pt>
                      <c:pt idx="26">
                        <c:v>44334</c:v>
                      </c:pt>
                      <c:pt idx="27">
                        <c:v>44335</c:v>
                      </c:pt>
                      <c:pt idx="28">
                        <c:v>44336</c:v>
                      </c:pt>
                      <c:pt idx="29">
                        <c:v>44337</c:v>
                      </c:pt>
                      <c:pt idx="30">
                        <c:v>44338</c:v>
                      </c:pt>
                      <c:pt idx="31">
                        <c:v>44339</c:v>
                      </c:pt>
                      <c:pt idx="32">
                        <c:v>44340</c:v>
                      </c:pt>
                      <c:pt idx="33">
                        <c:v>44342</c:v>
                      </c:pt>
                      <c:pt idx="34">
                        <c:v>44343</c:v>
                      </c:pt>
                      <c:pt idx="35">
                        <c:v>44344</c:v>
                      </c:pt>
                      <c:pt idx="36">
                        <c:v>44345</c:v>
                      </c:pt>
                      <c:pt idx="37">
                        <c:v>44346</c:v>
                      </c:pt>
                      <c:pt idx="38">
                        <c:v>44347</c:v>
                      </c:pt>
                      <c:pt idx="39">
                        <c:v>44348</c:v>
                      </c:pt>
                      <c:pt idx="40">
                        <c:v>44349</c:v>
                      </c:pt>
                      <c:pt idx="41">
                        <c:v>44350</c:v>
                      </c:pt>
                      <c:pt idx="42">
                        <c:v>44351</c:v>
                      </c:pt>
                      <c:pt idx="43">
                        <c:v>44352</c:v>
                      </c:pt>
                      <c:pt idx="44">
                        <c:v>44353</c:v>
                      </c:pt>
                      <c:pt idx="45">
                        <c:v>44354</c:v>
                      </c:pt>
                      <c:pt idx="46">
                        <c:v>44355</c:v>
                      </c:pt>
                      <c:pt idx="47">
                        <c:v>44356</c:v>
                      </c:pt>
                      <c:pt idx="48">
                        <c:v>44357</c:v>
                      </c:pt>
                      <c:pt idx="49">
                        <c:v>44358</c:v>
                      </c:pt>
                      <c:pt idx="50">
                        <c:v>44359</c:v>
                      </c:pt>
                      <c:pt idx="51">
                        <c:v>44360</c:v>
                      </c:pt>
                      <c:pt idx="52">
                        <c:v>44361</c:v>
                      </c:pt>
                      <c:pt idx="53">
                        <c:v>44362</c:v>
                      </c:pt>
                      <c:pt idx="54">
                        <c:v>44363</c:v>
                      </c:pt>
                      <c:pt idx="55">
                        <c:v>44364</c:v>
                      </c:pt>
                      <c:pt idx="56">
                        <c:v>44365</c:v>
                      </c:pt>
                      <c:pt idx="57">
                        <c:v>44366</c:v>
                      </c:pt>
                      <c:pt idx="58">
                        <c:v>44367</c:v>
                      </c:pt>
                      <c:pt idx="59">
                        <c:v>44368</c:v>
                      </c:pt>
                      <c:pt idx="60">
                        <c:v>44369</c:v>
                      </c:pt>
                      <c:pt idx="61">
                        <c:v>44370</c:v>
                      </c:pt>
                      <c:pt idx="62">
                        <c:v>44371</c:v>
                      </c:pt>
                      <c:pt idx="63">
                        <c:v>44372</c:v>
                      </c:pt>
                      <c:pt idx="64">
                        <c:v>44373</c:v>
                      </c:pt>
                      <c:pt idx="65">
                        <c:v>44374</c:v>
                      </c:pt>
                      <c:pt idx="66">
                        <c:v>44376</c:v>
                      </c:pt>
                      <c:pt idx="67">
                        <c:v>44399</c:v>
                      </c:pt>
                      <c:pt idx="68">
                        <c:v>44400</c:v>
                      </c:pt>
                      <c:pt idx="69">
                        <c:v>44401</c:v>
                      </c:pt>
                      <c:pt idx="70">
                        <c:v>44402</c:v>
                      </c:pt>
                      <c:pt idx="71">
                        <c:v>44403</c:v>
                      </c:pt>
                      <c:pt idx="72">
                        <c:v>44405</c:v>
                      </c:pt>
                      <c:pt idx="73">
                        <c:v>44408</c:v>
                      </c:pt>
                      <c:pt idx="74">
                        <c:v>44409</c:v>
                      </c:pt>
                      <c:pt idx="75">
                        <c:v>44410</c:v>
                      </c:pt>
                      <c:pt idx="76">
                        <c:v>44411</c:v>
                      </c:pt>
                      <c:pt idx="77">
                        <c:v>44412</c:v>
                      </c:pt>
                      <c:pt idx="78">
                        <c:v>44414</c:v>
                      </c:pt>
                      <c:pt idx="79">
                        <c:v>44415</c:v>
                      </c:pt>
                      <c:pt idx="80">
                        <c:v>44416</c:v>
                      </c:pt>
                      <c:pt idx="81">
                        <c:v>44417</c:v>
                      </c:pt>
                      <c:pt idx="82">
                        <c:v>44418</c:v>
                      </c:pt>
                      <c:pt idx="83">
                        <c:v>44419</c:v>
                      </c:pt>
                      <c:pt idx="84">
                        <c:v>44420</c:v>
                      </c:pt>
                      <c:pt idx="85">
                        <c:v>44421</c:v>
                      </c:pt>
                      <c:pt idx="86">
                        <c:v>44422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'SummersByDate&amp;ObsSite'!$B$4:$B$90</c15:sqref>
                        </c15:formulaRef>
                      </c:ext>
                    </c:extLst>
                    <c:numCache>
                      <c:formatCode>General</c:formatCode>
                      <c:ptCount val="8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8F3-4551-A464-13C58BFC7127}"/>
                  </c:ext>
                </c:extLst>
              </c15:ser>
            </c15:filteredBarSeries>
            <c15:filteredBar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  <c:pt idx="0">
                        <c:v>44308</c:v>
                      </c:pt>
                      <c:pt idx="1">
                        <c:v>44309</c:v>
                      </c:pt>
                      <c:pt idx="2">
                        <c:v>44310</c:v>
                      </c:pt>
                      <c:pt idx="3">
                        <c:v>44311</c:v>
                      </c:pt>
                      <c:pt idx="4">
                        <c:v>44312</c:v>
                      </c:pt>
                      <c:pt idx="5">
                        <c:v>44313</c:v>
                      </c:pt>
                      <c:pt idx="6">
                        <c:v>44314</c:v>
                      </c:pt>
                      <c:pt idx="7">
                        <c:v>44315</c:v>
                      </c:pt>
                      <c:pt idx="8">
                        <c:v>44316</c:v>
                      </c:pt>
                      <c:pt idx="9">
                        <c:v>44317</c:v>
                      </c:pt>
                      <c:pt idx="10">
                        <c:v>44318</c:v>
                      </c:pt>
                      <c:pt idx="11">
                        <c:v>44319</c:v>
                      </c:pt>
                      <c:pt idx="12">
                        <c:v>44320</c:v>
                      </c:pt>
                      <c:pt idx="13">
                        <c:v>44321</c:v>
                      </c:pt>
                      <c:pt idx="14">
                        <c:v>44322</c:v>
                      </c:pt>
                      <c:pt idx="15">
                        <c:v>44323</c:v>
                      </c:pt>
                      <c:pt idx="16">
                        <c:v>44324</c:v>
                      </c:pt>
                      <c:pt idx="17">
                        <c:v>44325</c:v>
                      </c:pt>
                      <c:pt idx="18">
                        <c:v>44326</c:v>
                      </c:pt>
                      <c:pt idx="19">
                        <c:v>44327</c:v>
                      </c:pt>
                      <c:pt idx="20">
                        <c:v>44328</c:v>
                      </c:pt>
                      <c:pt idx="21">
                        <c:v>44329</c:v>
                      </c:pt>
                      <c:pt idx="22">
                        <c:v>44330</c:v>
                      </c:pt>
                      <c:pt idx="23">
                        <c:v>44331</c:v>
                      </c:pt>
                      <c:pt idx="24">
                        <c:v>44332</c:v>
                      </c:pt>
                      <c:pt idx="25">
                        <c:v>44333</c:v>
                      </c:pt>
                      <c:pt idx="26">
                        <c:v>44334</c:v>
                      </c:pt>
                      <c:pt idx="27">
                        <c:v>44335</c:v>
                      </c:pt>
                      <c:pt idx="28">
                        <c:v>44336</c:v>
                      </c:pt>
                      <c:pt idx="29">
                        <c:v>44337</c:v>
                      </c:pt>
                      <c:pt idx="30">
                        <c:v>44338</c:v>
                      </c:pt>
                      <c:pt idx="31">
                        <c:v>44339</c:v>
                      </c:pt>
                      <c:pt idx="32">
                        <c:v>44340</c:v>
                      </c:pt>
                      <c:pt idx="33">
                        <c:v>44342</c:v>
                      </c:pt>
                      <c:pt idx="34">
                        <c:v>44343</c:v>
                      </c:pt>
                      <c:pt idx="35">
                        <c:v>44344</c:v>
                      </c:pt>
                      <c:pt idx="36">
                        <c:v>44345</c:v>
                      </c:pt>
                      <c:pt idx="37">
                        <c:v>44346</c:v>
                      </c:pt>
                      <c:pt idx="38">
                        <c:v>44347</c:v>
                      </c:pt>
                      <c:pt idx="39">
                        <c:v>44348</c:v>
                      </c:pt>
                      <c:pt idx="40">
                        <c:v>44349</c:v>
                      </c:pt>
                      <c:pt idx="41">
                        <c:v>44350</c:v>
                      </c:pt>
                      <c:pt idx="42">
                        <c:v>44351</c:v>
                      </c:pt>
                      <c:pt idx="43">
                        <c:v>44352</c:v>
                      </c:pt>
                      <c:pt idx="44">
                        <c:v>44353</c:v>
                      </c:pt>
                      <c:pt idx="45">
                        <c:v>44354</c:v>
                      </c:pt>
                      <c:pt idx="46">
                        <c:v>44355</c:v>
                      </c:pt>
                      <c:pt idx="47">
                        <c:v>44356</c:v>
                      </c:pt>
                      <c:pt idx="48">
                        <c:v>44357</c:v>
                      </c:pt>
                      <c:pt idx="49">
                        <c:v>44358</c:v>
                      </c:pt>
                      <c:pt idx="50">
                        <c:v>44359</c:v>
                      </c:pt>
                      <c:pt idx="51">
                        <c:v>44360</c:v>
                      </c:pt>
                      <c:pt idx="52">
                        <c:v>44361</c:v>
                      </c:pt>
                      <c:pt idx="53">
                        <c:v>44362</c:v>
                      </c:pt>
                      <c:pt idx="54">
                        <c:v>44363</c:v>
                      </c:pt>
                      <c:pt idx="55">
                        <c:v>44364</c:v>
                      </c:pt>
                      <c:pt idx="56">
                        <c:v>44365</c:v>
                      </c:pt>
                      <c:pt idx="57">
                        <c:v>44366</c:v>
                      </c:pt>
                      <c:pt idx="58">
                        <c:v>44367</c:v>
                      </c:pt>
                      <c:pt idx="59">
                        <c:v>44368</c:v>
                      </c:pt>
                      <c:pt idx="60">
                        <c:v>44369</c:v>
                      </c:pt>
                      <c:pt idx="61">
                        <c:v>44370</c:v>
                      </c:pt>
                      <c:pt idx="62">
                        <c:v>44371</c:v>
                      </c:pt>
                      <c:pt idx="63">
                        <c:v>44372</c:v>
                      </c:pt>
                      <c:pt idx="64">
                        <c:v>44373</c:v>
                      </c:pt>
                      <c:pt idx="65">
                        <c:v>44374</c:v>
                      </c:pt>
                      <c:pt idx="66">
                        <c:v>44376</c:v>
                      </c:pt>
                      <c:pt idx="67">
                        <c:v>44399</c:v>
                      </c:pt>
                      <c:pt idx="68">
                        <c:v>44400</c:v>
                      </c:pt>
                      <c:pt idx="69">
                        <c:v>44401</c:v>
                      </c:pt>
                      <c:pt idx="70">
                        <c:v>44402</c:v>
                      </c:pt>
                      <c:pt idx="71">
                        <c:v>44403</c:v>
                      </c:pt>
                      <c:pt idx="72">
                        <c:v>44405</c:v>
                      </c:pt>
                      <c:pt idx="73">
                        <c:v>44408</c:v>
                      </c:pt>
                      <c:pt idx="74">
                        <c:v>44409</c:v>
                      </c:pt>
                      <c:pt idx="75">
                        <c:v>44410</c:v>
                      </c:pt>
                      <c:pt idx="76">
                        <c:v>44411</c:v>
                      </c:pt>
                      <c:pt idx="77">
                        <c:v>44412</c:v>
                      </c:pt>
                      <c:pt idx="78">
                        <c:v>44414</c:v>
                      </c:pt>
                      <c:pt idx="79">
                        <c:v>44415</c:v>
                      </c:pt>
                      <c:pt idx="80">
                        <c:v>44416</c:v>
                      </c:pt>
                      <c:pt idx="81">
                        <c:v>44417</c:v>
                      </c:pt>
                      <c:pt idx="82">
                        <c:v>44418</c:v>
                      </c:pt>
                      <c:pt idx="83">
                        <c:v>44419</c:v>
                      </c:pt>
                      <c:pt idx="84">
                        <c:v>44420</c:v>
                      </c:pt>
                      <c:pt idx="85">
                        <c:v>44421</c:v>
                      </c:pt>
                      <c:pt idx="86">
                        <c:v>44422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8F3-4551-A464-13C58BFC7127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  <c:pt idx="0">
                        <c:v>44308</c:v>
                      </c:pt>
                      <c:pt idx="1">
                        <c:v>44309</c:v>
                      </c:pt>
                      <c:pt idx="2">
                        <c:v>44310</c:v>
                      </c:pt>
                      <c:pt idx="3">
                        <c:v>44311</c:v>
                      </c:pt>
                      <c:pt idx="4">
                        <c:v>44312</c:v>
                      </c:pt>
                      <c:pt idx="5">
                        <c:v>44313</c:v>
                      </c:pt>
                      <c:pt idx="6">
                        <c:v>44314</c:v>
                      </c:pt>
                      <c:pt idx="7">
                        <c:v>44315</c:v>
                      </c:pt>
                      <c:pt idx="8">
                        <c:v>44316</c:v>
                      </c:pt>
                      <c:pt idx="9">
                        <c:v>44317</c:v>
                      </c:pt>
                      <c:pt idx="10">
                        <c:v>44318</c:v>
                      </c:pt>
                      <c:pt idx="11">
                        <c:v>44319</c:v>
                      </c:pt>
                      <c:pt idx="12">
                        <c:v>44320</c:v>
                      </c:pt>
                      <c:pt idx="13">
                        <c:v>44321</c:v>
                      </c:pt>
                      <c:pt idx="14">
                        <c:v>44322</c:v>
                      </c:pt>
                      <c:pt idx="15">
                        <c:v>44323</c:v>
                      </c:pt>
                      <c:pt idx="16">
                        <c:v>44324</c:v>
                      </c:pt>
                      <c:pt idx="17">
                        <c:v>44325</c:v>
                      </c:pt>
                      <c:pt idx="18">
                        <c:v>44326</c:v>
                      </c:pt>
                      <c:pt idx="19">
                        <c:v>44327</c:v>
                      </c:pt>
                      <c:pt idx="20">
                        <c:v>44328</c:v>
                      </c:pt>
                      <c:pt idx="21">
                        <c:v>44329</c:v>
                      </c:pt>
                      <c:pt idx="22">
                        <c:v>44330</c:v>
                      </c:pt>
                      <c:pt idx="23">
                        <c:v>44331</c:v>
                      </c:pt>
                      <c:pt idx="24">
                        <c:v>44332</c:v>
                      </c:pt>
                      <c:pt idx="25">
                        <c:v>44333</c:v>
                      </c:pt>
                      <c:pt idx="26">
                        <c:v>44334</c:v>
                      </c:pt>
                      <c:pt idx="27">
                        <c:v>44335</c:v>
                      </c:pt>
                      <c:pt idx="28">
                        <c:v>44336</c:v>
                      </c:pt>
                      <c:pt idx="29">
                        <c:v>44337</c:v>
                      </c:pt>
                      <c:pt idx="30">
                        <c:v>44338</c:v>
                      </c:pt>
                      <c:pt idx="31">
                        <c:v>44339</c:v>
                      </c:pt>
                      <c:pt idx="32">
                        <c:v>44340</c:v>
                      </c:pt>
                      <c:pt idx="33">
                        <c:v>44342</c:v>
                      </c:pt>
                      <c:pt idx="34">
                        <c:v>44343</c:v>
                      </c:pt>
                      <c:pt idx="35">
                        <c:v>44344</c:v>
                      </c:pt>
                      <c:pt idx="36">
                        <c:v>44345</c:v>
                      </c:pt>
                      <c:pt idx="37">
                        <c:v>44346</c:v>
                      </c:pt>
                      <c:pt idx="38">
                        <c:v>44347</c:v>
                      </c:pt>
                      <c:pt idx="39">
                        <c:v>44348</c:v>
                      </c:pt>
                      <c:pt idx="40">
                        <c:v>44349</c:v>
                      </c:pt>
                      <c:pt idx="41">
                        <c:v>44350</c:v>
                      </c:pt>
                      <c:pt idx="42">
                        <c:v>44351</c:v>
                      </c:pt>
                      <c:pt idx="43">
                        <c:v>44352</c:v>
                      </c:pt>
                      <c:pt idx="44">
                        <c:v>44353</c:v>
                      </c:pt>
                      <c:pt idx="45">
                        <c:v>44354</c:v>
                      </c:pt>
                      <c:pt idx="46">
                        <c:v>44355</c:v>
                      </c:pt>
                      <c:pt idx="47">
                        <c:v>44356</c:v>
                      </c:pt>
                      <c:pt idx="48">
                        <c:v>44357</c:v>
                      </c:pt>
                      <c:pt idx="49">
                        <c:v>44358</c:v>
                      </c:pt>
                      <c:pt idx="50">
                        <c:v>44359</c:v>
                      </c:pt>
                      <c:pt idx="51">
                        <c:v>44360</c:v>
                      </c:pt>
                      <c:pt idx="52">
                        <c:v>44361</c:v>
                      </c:pt>
                      <c:pt idx="53">
                        <c:v>44362</c:v>
                      </c:pt>
                      <c:pt idx="54">
                        <c:v>44363</c:v>
                      </c:pt>
                      <c:pt idx="55">
                        <c:v>44364</c:v>
                      </c:pt>
                      <c:pt idx="56">
                        <c:v>44365</c:v>
                      </c:pt>
                      <c:pt idx="57">
                        <c:v>44366</c:v>
                      </c:pt>
                      <c:pt idx="58">
                        <c:v>44367</c:v>
                      </c:pt>
                      <c:pt idx="59">
                        <c:v>44368</c:v>
                      </c:pt>
                      <c:pt idx="60">
                        <c:v>44369</c:v>
                      </c:pt>
                      <c:pt idx="61">
                        <c:v>44370</c:v>
                      </c:pt>
                      <c:pt idx="62">
                        <c:v>44371</c:v>
                      </c:pt>
                      <c:pt idx="63">
                        <c:v>44372</c:v>
                      </c:pt>
                      <c:pt idx="64">
                        <c:v>44373</c:v>
                      </c:pt>
                      <c:pt idx="65">
                        <c:v>44374</c:v>
                      </c:pt>
                      <c:pt idx="66">
                        <c:v>44376</c:v>
                      </c:pt>
                      <c:pt idx="67">
                        <c:v>44399</c:v>
                      </c:pt>
                      <c:pt idx="68">
                        <c:v>44400</c:v>
                      </c:pt>
                      <c:pt idx="69">
                        <c:v>44401</c:v>
                      </c:pt>
                      <c:pt idx="70">
                        <c:v>44402</c:v>
                      </c:pt>
                      <c:pt idx="71">
                        <c:v>44403</c:v>
                      </c:pt>
                      <c:pt idx="72">
                        <c:v>44405</c:v>
                      </c:pt>
                      <c:pt idx="73">
                        <c:v>44408</c:v>
                      </c:pt>
                      <c:pt idx="74">
                        <c:v>44409</c:v>
                      </c:pt>
                      <c:pt idx="75">
                        <c:v>44410</c:v>
                      </c:pt>
                      <c:pt idx="76">
                        <c:v>44411</c:v>
                      </c:pt>
                      <c:pt idx="77">
                        <c:v>44412</c:v>
                      </c:pt>
                      <c:pt idx="78">
                        <c:v>44414</c:v>
                      </c:pt>
                      <c:pt idx="79">
                        <c:v>44415</c:v>
                      </c:pt>
                      <c:pt idx="80">
                        <c:v>44416</c:v>
                      </c:pt>
                      <c:pt idx="81">
                        <c:v>44417</c:v>
                      </c:pt>
                      <c:pt idx="82">
                        <c:v>44418</c:v>
                      </c:pt>
                      <c:pt idx="83">
                        <c:v>44419</c:v>
                      </c:pt>
                      <c:pt idx="84">
                        <c:v>44420</c:v>
                      </c:pt>
                      <c:pt idx="85">
                        <c:v>44421</c:v>
                      </c:pt>
                      <c:pt idx="86">
                        <c:v>44422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F3-4551-A464-13C58BFC7127}"/>
                  </c:ext>
                </c:extLst>
              </c15:ser>
            </c15:filteredBarSeries>
          </c:ext>
        </c:extLst>
      </c:barChart>
      <c:dateAx>
        <c:axId val="167022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6208"/>
        <c:crosses val="autoZero"/>
        <c:auto val="1"/>
        <c:lblOffset val="100"/>
        <c:baseTimeUnit val="days"/>
      </c:dateAx>
      <c:valAx>
        <c:axId val="167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Releases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'SummersByDate&amp;RelSite'!$C$3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'SummersByDate&amp;RelSite'!$C$4:$C$90</c:f>
              <c:numCache>
                <c:formatCode>General</c:formatCode>
                <c:ptCount val="87"/>
                <c:pt idx="38">
                  <c:v>1</c:v>
                </c:pt>
                <c:pt idx="40">
                  <c:v>1</c:v>
                </c:pt>
                <c:pt idx="41">
                  <c:v>8</c:v>
                </c:pt>
                <c:pt idx="42">
                  <c:v>11</c:v>
                </c:pt>
                <c:pt idx="43">
                  <c:v>23</c:v>
                </c:pt>
                <c:pt idx="44">
                  <c:v>14</c:v>
                </c:pt>
                <c:pt idx="45">
                  <c:v>9</c:v>
                </c:pt>
                <c:pt idx="46">
                  <c:v>23</c:v>
                </c:pt>
                <c:pt idx="47">
                  <c:v>19</c:v>
                </c:pt>
                <c:pt idx="48">
                  <c:v>25</c:v>
                </c:pt>
                <c:pt idx="49">
                  <c:v>26</c:v>
                </c:pt>
                <c:pt idx="50">
                  <c:v>15</c:v>
                </c:pt>
                <c:pt idx="51">
                  <c:v>44</c:v>
                </c:pt>
                <c:pt idx="52">
                  <c:v>68</c:v>
                </c:pt>
                <c:pt idx="53">
                  <c:v>72</c:v>
                </c:pt>
                <c:pt idx="54">
                  <c:v>86</c:v>
                </c:pt>
                <c:pt idx="55">
                  <c:v>96</c:v>
                </c:pt>
                <c:pt idx="56">
                  <c:v>174</c:v>
                </c:pt>
                <c:pt idx="57">
                  <c:v>52</c:v>
                </c:pt>
                <c:pt idx="58">
                  <c:v>15</c:v>
                </c:pt>
                <c:pt idx="59">
                  <c:v>19</c:v>
                </c:pt>
                <c:pt idx="60">
                  <c:v>28</c:v>
                </c:pt>
                <c:pt idx="61">
                  <c:v>38</c:v>
                </c:pt>
                <c:pt idx="62">
                  <c:v>45</c:v>
                </c:pt>
                <c:pt idx="63">
                  <c:v>75</c:v>
                </c:pt>
                <c:pt idx="64">
                  <c:v>28</c:v>
                </c:pt>
                <c:pt idx="65">
                  <c:v>19</c:v>
                </c:pt>
                <c:pt idx="66">
                  <c:v>26</c:v>
                </c:pt>
                <c:pt idx="67">
                  <c:v>21</c:v>
                </c:pt>
                <c:pt idx="68">
                  <c:v>16</c:v>
                </c:pt>
                <c:pt idx="69">
                  <c:v>25</c:v>
                </c:pt>
                <c:pt idx="70">
                  <c:v>27</c:v>
                </c:pt>
                <c:pt idx="71">
                  <c:v>10</c:v>
                </c:pt>
                <c:pt idx="72">
                  <c:v>2</c:v>
                </c:pt>
                <c:pt idx="73">
                  <c:v>18</c:v>
                </c:pt>
                <c:pt idx="74">
                  <c:v>9</c:v>
                </c:pt>
                <c:pt idx="75">
                  <c:v>7</c:v>
                </c:pt>
                <c:pt idx="76">
                  <c:v>8</c:v>
                </c:pt>
                <c:pt idx="77">
                  <c:v>4</c:v>
                </c:pt>
                <c:pt idx="78">
                  <c:v>5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A-4816-8950-5EAE8C9FC554}"/>
            </c:ext>
          </c:extLst>
        </c:ser>
        <c:ser>
          <c:idx val="4"/>
          <c:order val="1"/>
          <c:tx>
            <c:strRef>
              <c:f>'SummersByDate&amp;RelSite'!$D$3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'SummersByDate&amp;RelSite'!$D$4:$D$90</c:f>
              <c:numCache>
                <c:formatCode>General</c:formatCode>
                <c:ptCount val="87"/>
                <c:pt idx="34">
                  <c:v>1</c:v>
                </c:pt>
                <c:pt idx="35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5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4</c:v>
                </c:pt>
                <c:pt idx="53">
                  <c:v>3</c:v>
                </c:pt>
                <c:pt idx="54">
                  <c:v>7</c:v>
                </c:pt>
                <c:pt idx="55">
                  <c:v>5</c:v>
                </c:pt>
                <c:pt idx="56">
                  <c:v>1</c:v>
                </c:pt>
                <c:pt idx="57">
                  <c:v>5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1</c:v>
                </c:pt>
                <c:pt idx="63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70">
                  <c:v>1</c:v>
                </c:pt>
                <c:pt idx="75">
                  <c:v>1</c:v>
                </c:pt>
                <c:pt idx="7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A-4816-8950-5EAE8C9FC554}"/>
            </c:ext>
          </c:extLst>
        </c:ser>
        <c:ser>
          <c:idx val="2"/>
          <c:order val="2"/>
          <c:tx>
            <c:strRef>
              <c:f>'SummersByDate&amp;RelSite'!$B$3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'SummersByDate&amp;RelSite'!$B$4:$B$90</c:f>
              <c:numCache>
                <c:formatCode>General</c:formatCode>
                <c:ptCount val="87"/>
                <c:pt idx="0">
                  <c:v>36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10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6</c:v>
                </c:pt>
                <c:pt idx="31">
                  <c:v>2</c:v>
                </c:pt>
                <c:pt idx="32">
                  <c:v>6</c:v>
                </c:pt>
                <c:pt idx="33">
                  <c:v>13</c:v>
                </c:pt>
                <c:pt idx="34">
                  <c:v>16</c:v>
                </c:pt>
                <c:pt idx="35">
                  <c:v>22</c:v>
                </c:pt>
                <c:pt idx="36">
                  <c:v>18</c:v>
                </c:pt>
                <c:pt idx="37">
                  <c:v>89</c:v>
                </c:pt>
                <c:pt idx="38">
                  <c:v>75</c:v>
                </c:pt>
                <c:pt idx="39">
                  <c:v>15</c:v>
                </c:pt>
                <c:pt idx="40">
                  <c:v>19</c:v>
                </c:pt>
                <c:pt idx="41">
                  <c:v>52</c:v>
                </c:pt>
                <c:pt idx="42">
                  <c:v>39</c:v>
                </c:pt>
                <c:pt idx="43">
                  <c:v>54</c:v>
                </c:pt>
                <c:pt idx="44">
                  <c:v>63</c:v>
                </c:pt>
                <c:pt idx="45">
                  <c:v>55</c:v>
                </c:pt>
                <c:pt idx="46">
                  <c:v>71</c:v>
                </c:pt>
                <c:pt idx="47">
                  <c:v>41</c:v>
                </c:pt>
                <c:pt idx="48">
                  <c:v>32</c:v>
                </c:pt>
                <c:pt idx="49">
                  <c:v>21</c:v>
                </c:pt>
                <c:pt idx="50">
                  <c:v>25</c:v>
                </c:pt>
                <c:pt idx="51">
                  <c:v>37</c:v>
                </c:pt>
                <c:pt idx="52">
                  <c:v>32</c:v>
                </c:pt>
                <c:pt idx="53">
                  <c:v>39</c:v>
                </c:pt>
                <c:pt idx="54">
                  <c:v>32</c:v>
                </c:pt>
                <c:pt idx="55">
                  <c:v>21</c:v>
                </c:pt>
                <c:pt idx="56">
                  <c:v>64</c:v>
                </c:pt>
                <c:pt idx="57">
                  <c:v>25</c:v>
                </c:pt>
                <c:pt idx="58">
                  <c:v>11</c:v>
                </c:pt>
                <c:pt idx="59">
                  <c:v>4</c:v>
                </c:pt>
                <c:pt idx="60">
                  <c:v>3</c:v>
                </c:pt>
                <c:pt idx="61">
                  <c:v>9</c:v>
                </c:pt>
                <c:pt idx="62">
                  <c:v>7</c:v>
                </c:pt>
                <c:pt idx="63">
                  <c:v>5</c:v>
                </c:pt>
                <c:pt idx="64">
                  <c:v>7</c:v>
                </c:pt>
                <c:pt idx="65">
                  <c:v>6</c:v>
                </c:pt>
                <c:pt idx="68">
                  <c:v>5</c:v>
                </c:pt>
                <c:pt idx="69">
                  <c:v>3</c:v>
                </c:pt>
                <c:pt idx="70">
                  <c:v>2</c:v>
                </c:pt>
                <c:pt idx="73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A-4816-8950-5EAE8C9F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6752"/>
        <c:axId val="1673488"/>
        <c:extLst/>
      </c:barChart>
      <c:dateAx>
        <c:axId val="1676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3488"/>
        <c:crosses val="autoZero"/>
        <c:auto val="1"/>
        <c:lblOffset val="100"/>
        <c:baseTimeUnit val="days"/>
      </c:dateAx>
      <c:valAx>
        <c:axId val="167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Prosser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Prosser'!$B$3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Prosser'!$B$4:$B$90</c:f>
              <c:numCache>
                <c:formatCode>General</c:formatCode>
                <c:ptCount val="8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  <c:pt idx="25">
                  <c:v>18</c:v>
                </c:pt>
                <c:pt idx="26">
                  <c:v>86</c:v>
                </c:pt>
                <c:pt idx="27">
                  <c:v>72</c:v>
                </c:pt>
                <c:pt idx="28">
                  <c:v>15</c:v>
                </c:pt>
                <c:pt idx="29">
                  <c:v>13</c:v>
                </c:pt>
                <c:pt idx="30">
                  <c:v>38</c:v>
                </c:pt>
                <c:pt idx="31">
                  <c:v>32</c:v>
                </c:pt>
                <c:pt idx="32">
                  <c:v>35</c:v>
                </c:pt>
                <c:pt idx="33">
                  <c:v>41</c:v>
                </c:pt>
                <c:pt idx="34">
                  <c:v>41</c:v>
                </c:pt>
                <c:pt idx="35">
                  <c:v>40</c:v>
                </c:pt>
                <c:pt idx="36">
                  <c:v>19</c:v>
                </c:pt>
                <c:pt idx="37">
                  <c:v>21</c:v>
                </c:pt>
                <c:pt idx="38">
                  <c:v>16</c:v>
                </c:pt>
                <c:pt idx="39">
                  <c:v>12</c:v>
                </c:pt>
                <c:pt idx="40">
                  <c:v>24</c:v>
                </c:pt>
                <c:pt idx="41">
                  <c:v>23</c:v>
                </c:pt>
                <c:pt idx="42">
                  <c:v>31</c:v>
                </c:pt>
                <c:pt idx="43">
                  <c:v>25</c:v>
                </c:pt>
                <c:pt idx="44">
                  <c:v>14</c:v>
                </c:pt>
                <c:pt idx="45">
                  <c:v>58</c:v>
                </c:pt>
                <c:pt idx="46">
                  <c:v>20</c:v>
                </c:pt>
                <c:pt idx="47">
                  <c:v>7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2</c:v>
                </c:pt>
                <c:pt idx="68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1-4CC0-B2E3-EF7EEB18121F}"/>
            </c:ext>
          </c:extLst>
        </c:ser>
        <c:ser>
          <c:idx val="3"/>
          <c:order val="1"/>
          <c:tx>
            <c:strRef>
              <c:f>'SummersByDate Prosser'!$C$3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Prosser'!$C$4:$C$90</c:f>
              <c:numCache>
                <c:formatCode>General</c:formatCode>
                <c:ptCount val="87"/>
                <c:pt idx="29">
                  <c:v>1</c:v>
                </c:pt>
                <c:pt idx="30">
                  <c:v>6</c:v>
                </c:pt>
                <c:pt idx="31">
                  <c:v>11</c:v>
                </c:pt>
                <c:pt idx="32">
                  <c:v>22</c:v>
                </c:pt>
                <c:pt idx="33">
                  <c:v>14</c:v>
                </c:pt>
                <c:pt idx="34">
                  <c:v>8</c:v>
                </c:pt>
                <c:pt idx="35">
                  <c:v>18</c:v>
                </c:pt>
                <c:pt idx="36">
                  <c:v>17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42</c:v>
                </c:pt>
                <c:pt idx="41">
                  <c:v>62</c:v>
                </c:pt>
                <c:pt idx="42">
                  <c:v>71</c:v>
                </c:pt>
                <c:pt idx="43">
                  <c:v>83</c:v>
                </c:pt>
                <c:pt idx="44">
                  <c:v>92</c:v>
                </c:pt>
                <c:pt idx="45">
                  <c:v>170</c:v>
                </c:pt>
                <c:pt idx="46">
                  <c:v>49</c:v>
                </c:pt>
                <c:pt idx="47">
                  <c:v>8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27</c:v>
                </c:pt>
                <c:pt idx="52">
                  <c:v>47</c:v>
                </c:pt>
                <c:pt idx="53">
                  <c:v>19</c:v>
                </c:pt>
                <c:pt idx="54">
                  <c:v>10</c:v>
                </c:pt>
                <c:pt idx="55">
                  <c:v>25</c:v>
                </c:pt>
                <c:pt idx="56">
                  <c:v>17</c:v>
                </c:pt>
                <c:pt idx="57">
                  <c:v>15</c:v>
                </c:pt>
                <c:pt idx="58">
                  <c:v>22</c:v>
                </c:pt>
                <c:pt idx="59">
                  <c:v>23</c:v>
                </c:pt>
                <c:pt idx="60">
                  <c:v>9</c:v>
                </c:pt>
                <c:pt idx="61">
                  <c:v>2</c:v>
                </c:pt>
                <c:pt idx="62">
                  <c:v>13</c:v>
                </c:pt>
                <c:pt idx="63">
                  <c:v>6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4</c:v>
                </c:pt>
                <c:pt idx="68">
                  <c:v>3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1-4CC0-B2E3-EF7EEB18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048"/>
        <c:axId val="1672944"/>
      </c:barChart>
      <c:dateAx>
        <c:axId val="166804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944"/>
        <c:crosses val="autoZero"/>
        <c:auto val="1"/>
        <c:lblOffset val="100"/>
        <c:baseTimeUnit val="days"/>
      </c:dateAx>
      <c:valAx>
        <c:axId val="167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McNary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McNary'!$B$3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McNary'!$B$4:$B$90</c:f>
              <c:numCache>
                <c:formatCode>General</c:formatCode>
                <c:ptCount val="87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2</c:v>
                </c:pt>
                <c:pt idx="24">
                  <c:v>2</c:v>
                </c:pt>
                <c:pt idx="26">
                  <c:v>3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C-45B7-BE45-1164795FF053}"/>
            </c:ext>
          </c:extLst>
        </c:ser>
        <c:ser>
          <c:idx val="3"/>
          <c:order val="1"/>
          <c:tx>
            <c:strRef>
              <c:f>'SummersByDate McNary'!$C$3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McNary'!$C$4:$C$90</c:f>
              <c:numCache>
                <c:formatCode>General</c:formatCode>
                <c:ptCount val="87"/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7">
                  <c:v>2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11</c:v>
                </c:pt>
                <c:pt idx="27">
                  <c:v>6</c:v>
                </c:pt>
                <c:pt idx="28">
                  <c:v>4</c:v>
                </c:pt>
                <c:pt idx="32">
                  <c:v>1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C-45B7-BE45-1164795FF053}"/>
            </c:ext>
          </c:extLst>
        </c:ser>
        <c:ser>
          <c:idx val="4"/>
          <c:order val="2"/>
          <c:tx>
            <c:strRef>
              <c:f>'SummersByDate McNary'!$D$3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McNary'!$D$4:$D$90</c:f>
              <c:numCache>
                <c:formatCode>General</c:formatCode>
                <c:ptCount val="87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7">
                  <c:v>1</c:v>
                </c:pt>
                <c:pt idx="30">
                  <c:v>1</c:v>
                </c:pt>
                <c:pt idx="31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C-45B7-BE45-1164795F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4240"/>
        <c:axId val="1670768"/>
      </c:barChart>
      <c:dateAx>
        <c:axId val="16642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0768"/>
        <c:crosses val="autoZero"/>
        <c:auto val="1"/>
        <c:lblOffset val="100"/>
        <c:baseTimeUnit val="days"/>
      </c:dateAx>
      <c:valAx>
        <c:axId val="167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'FallSubsByDate&amp;ObsSite'!$B$3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'FallSubsByDate&amp;ObsSite'!$B$4:$B$80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5ECA-4EE4-9130-F34BB3B366D9}"/>
            </c:ext>
          </c:extLst>
        </c:ser>
        <c:ser>
          <c:idx val="3"/>
          <c:order val="1"/>
          <c:tx>
            <c:strRef>
              <c:f>'FallSubsByDate&amp;ObsSite'!$C$3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'FallSubsByDate&amp;ObsSite'!$C$4:$C$80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5ECA-4EE4-9130-F34BB3B366D9}"/>
            </c:ext>
          </c:extLst>
        </c:ser>
        <c:ser>
          <c:idx val="4"/>
          <c:order val="2"/>
          <c:tx>
            <c:strRef>
              <c:f>'FallSubsByDate&amp;ObsSite'!$D$3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'FallSubsByDate&amp;ObsSite'!$D$4:$D$80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5ECA-4EE4-9130-F34BB3B366D9}"/>
            </c:ext>
          </c:extLst>
        </c:ser>
        <c:ser>
          <c:idx val="5"/>
          <c:order val="3"/>
          <c:tx>
            <c:strRef>
              <c:f>'FallSubsByDate&amp;ObsSite'!$E$3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'FallSubsByDate&amp;ObsSite'!$E$4:$E$80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5ECA-4EE4-9130-F34BB3B366D9}"/>
            </c:ext>
          </c:extLst>
        </c:ser>
        <c:ser>
          <c:idx val="6"/>
          <c:order val="4"/>
          <c:tx>
            <c:strRef>
              <c:f>'FallSubsByDate&amp;ObsSite'!$F$3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'FallSubsByDate&amp;ObsSite'!$F$4:$F$80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5ECA-4EE4-9130-F34BB3B366D9}"/>
            </c:ext>
          </c:extLst>
        </c:ser>
        <c:ser>
          <c:idx val="7"/>
          <c:order val="5"/>
          <c:tx>
            <c:strRef>
              <c:f>'FallSubsByDate&amp;ObsSite'!$G$3</c:f>
              <c:strCache>
                <c:ptCount val="1"/>
                <c:pt idx="0">
                  <c:v>TWX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'FallSubsByDate&amp;ObsSite'!$G$4:$G$80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5ECA-4EE4-9130-F34BB3B3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7840"/>
        <c:axId val="1671312"/>
      </c:barChart>
      <c:catAx>
        <c:axId val="16778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312"/>
        <c:crosses val="autoZero"/>
        <c:auto val="1"/>
        <c:lblAlgn val="ctr"/>
        <c:lblOffset val="100"/>
        <c:tickLblSkip val="7"/>
        <c:noMultiLvlLbl val="1"/>
      </c:catAx>
      <c:valAx>
        <c:axId val="167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Experimental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'FallSubsByDate&amp;RelSite'!$B$3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'FallSubsByDate&amp;RelSite'!$B$6:$B$82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3F26-45EC-82F9-E40C29D0E37E}"/>
            </c:ext>
          </c:extLst>
        </c:ser>
        <c:ser>
          <c:idx val="4"/>
          <c:order val="1"/>
          <c:tx>
            <c:strRef>
              <c:f>'FallSubsByDate&amp;RelSite'!$D$3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'FallSubsByDate&amp;RelSite'!$D$6:$D$82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3F26-45EC-82F9-E40C29D0E37E}"/>
            </c:ext>
          </c:extLst>
        </c:ser>
        <c:ser>
          <c:idx val="3"/>
          <c:order val="2"/>
          <c:tx>
            <c:strRef>
              <c:f>'FallSubsByDate&amp;RelSite'!$C$3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'FallSubsByDate&amp;RelSite'!$C$6:$C$82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3F26-45EC-82F9-E40C29D0E37E}"/>
            </c:ext>
          </c:extLst>
        </c:ser>
        <c:ser>
          <c:idx val="5"/>
          <c:order val="3"/>
          <c:tx>
            <c:strRef>
              <c:f>'FallSubsByDate&amp;RelSite'!$E$5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'FallSubsByDate&amp;RelSite'!$E$6:$E$82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3F26-45EC-82F9-E40C29D0E37E}"/>
            </c:ext>
          </c:extLst>
        </c:ser>
        <c:ser>
          <c:idx val="6"/>
          <c:order val="4"/>
          <c:tx>
            <c:strRef>
              <c:f>'FallSubsByDate&amp;RelSite'!$F$5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'FallSubsByDate&amp;RelSite'!$F$6:$F$82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3F26-45EC-82F9-E40C29D0E37E}"/>
            </c:ext>
          </c:extLst>
        </c:ser>
        <c:ser>
          <c:idx val="7"/>
          <c:order val="5"/>
          <c:tx>
            <c:strRef>
              <c:f>'FallSubsByDate&amp;RelSite'!$G$5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'FallSubsByDate&amp;RelSite'!$G$6:$G$82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3F26-45EC-82F9-E40C29D0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64"/>
        <c:axId val="1671856"/>
      </c:barChart>
      <c:catAx>
        <c:axId val="167566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856"/>
        <c:crosses val="autoZero"/>
        <c:auto val="1"/>
        <c:lblAlgn val="ctr"/>
        <c:lblOffset val="100"/>
        <c:tickLblSkip val="7"/>
        <c:noMultiLvlLbl val="1"/>
      </c:catAx>
      <c:valAx>
        <c:axId val="167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Detections of Fall Chinook</a:t>
            </a:r>
            <a:r>
              <a:rPr lang="en-US" baseline="0"/>
              <a:t> 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'FallYearlingsByDate '!$B$3</c:f>
              <c:strCache>
                <c:ptCount val="1"/>
                <c:pt idx="0">
                  <c:v>TAN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'!$B$4:$B$59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C977-429B-8AAD-242F8E21F671}"/>
            </c:ext>
          </c:extLst>
        </c:ser>
        <c:ser>
          <c:idx val="1"/>
          <c:order val="1"/>
          <c:tx>
            <c:strRef>
              <c:f>'FallYearlingsByDate '!$C$3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'!$C$4:$C$59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C977-429B-8AAD-242F8E21F671}"/>
            </c:ext>
          </c:extLst>
        </c:ser>
        <c:ser>
          <c:idx val="2"/>
          <c:order val="2"/>
          <c:tx>
            <c:strRef>
              <c:f>'FallYearlingsByDate '!$D$3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'!$D$4:$D$59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2-C977-429B-8AAD-242F8E21F671}"/>
            </c:ext>
          </c:extLst>
        </c:ser>
        <c:ser>
          <c:idx val="3"/>
          <c:order val="3"/>
          <c:tx>
            <c:strRef>
              <c:f>'FallYearlingsByDate '!$E$3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'!$E$4:$E$59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3-C977-429B-8AAD-242F8E21F671}"/>
            </c:ext>
          </c:extLst>
        </c:ser>
        <c:ser>
          <c:idx val="4"/>
          <c:order val="4"/>
          <c:tx>
            <c:strRef>
              <c:f>'FallYearlingsByDate '!$F$3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'!$F$4:$F$59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4-C977-429B-8AAD-242F8E21F671}"/>
            </c:ext>
          </c:extLst>
        </c:ser>
        <c:ser>
          <c:idx val="5"/>
          <c:order val="5"/>
          <c:tx>
            <c:strRef>
              <c:f>'FallYearlingsByDate '!$G$3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'!$G$4:$G$59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5-C977-429B-8AAD-242F8E21F671}"/>
            </c:ext>
          </c:extLst>
        </c:ser>
        <c:ser>
          <c:idx val="6"/>
          <c:order val="6"/>
          <c:tx>
            <c:strRef>
              <c:f>'FallYearlingsByDate '!$H$3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'!$H$4:$H$59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6-C977-429B-8AAD-242F8E21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384"/>
        <c:axId val="1664784"/>
      </c:barChart>
      <c:catAx>
        <c:axId val="16783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4784"/>
        <c:crosses val="autoZero"/>
        <c:auto val="1"/>
        <c:lblAlgn val="ctr"/>
        <c:lblOffset val="100"/>
        <c:noMultiLvlLbl val="1"/>
      </c:catAx>
      <c:valAx>
        <c:axId val="166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9562-4989-9BED-A1DBA29AB10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9562-4989-9BED-A1DBA29AB10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9562-4989-9BED-A1DBA29AB10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9562-4989-9BED-A1DBA29AB10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9562-4989-9BED-A1DBA29AB10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9562-4989-9BED-A1DBA29A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6960"/>
        <c:axId val="1667504"/>
      </c:barChart>
      <c:catAx>
        <c:axId val="166696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7504"/>
        <c:crosses val="autoZero"/>
        <c:auto val="1"/>
        <c:lblAlgn val="ctr"/>
        <c:lblOffset val="100"/>
        <c:tickLblSkip val="7"/>
        <c:noMultiLvlLbl val="1"/>
      </c:catAx>
      <c:valAx>
        <c:axId val="166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view3D>
      <c:rotX val="15"/>
      <c:rotY val="5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781B-4442-81A3-8D13CB9CF4D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781B-4442-81A3-8D13CB9CF4D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781B-4442-81A3-8D13CB9CF4D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781B-4442-81A3-8D13CB9CF4D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781B-4442-81A3-8D13CB9CF4D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781B-4442-81A3-8D13CB9C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296"/>
        <c:axId val="1674032"/>
        <c:axId val="2782896"/>
      </c:area3DChart>
      <c:catAx>
        <c:axId val="1677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4032"/>
        <c:crosses val="autoZero"/>
        <c:auto val="1"/>
        <c:lblAlgn val="ctr"/>
        <c:lblOffset val="100"/>
        <c:tickLblSkip val="7"/>
        <c:noMultiLvlLbl val="1"/>
      </c:catAx>
      <c:valAx>
        <c:axId val="167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296"/>
        <c:crosses val="autoZero"/>
        <c:crossBetween val="midCat"/>
      </c:valAx>
      <c:serAx>
        <c:axId val="278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03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Experimental Fall Chinook</a:t>
            </a:r>
            <a:r>
              <a:rPr lang="en-US" sz="1600" baseline="0"/>
              <a:t> Detected at McNary Proportioned by Release Site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CA6E-4774-A689-CC4C6D93CE33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CA6E-4774-A689-CC4C6D93CE33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CA6E-4774-A689-CC4C6D93CE33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CA6E-4774-A689-CC4C6D93CE33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CA6E-4774-A689-CC4C6D93CE33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CA6E-4774-A689-CC4C6D93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576"/>
        <c:axId val="1672400"/>
      </c:areaChart>
      <c:catAx>
        <c:axId val="167457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400"/>
        <c:crosses val="autoZero"/>
        <c:auto val="1"/>
        <c:lblAlgn val="ctr"/>
        <c:lblOffset val="100"/>
        <c:tickLblSkip val="7"/>
        <c:noMultiLvlLbl val="1"/>
      </c:catAx>
      <c:valAx>
        <c:axId val="167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74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MY2019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6847964776732E-2"/>
          <c:y val="9.8161151037172753E-2"/>
          <c:w val="0.85032624537153867"/>
          <c:h val="0.8312769660090932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O_mykiss!$BT$4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O_mykiss!$BT$5:$BT$164</c:f>
              <c:numCache>
                <c:formatCode>General</c:formatCode>
                <c:ptCount val="160"/>
                <c:pt idx="72">
                  <c:v>1</c:v>
                </c:pt>
                <c:pt idx="74">
                  <c:v>1</c:v>
                </c:pt>
                <c:pt idx="8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9-4F70-BDA3-75AA1EC8C0A0}"/>
            </c:ext>
          </c:extLst>
        </c:ser>
        <c:ser>
          <c:idx val="4"/>
          <c:order val="1"/>
          <c:tx>
            <c:strRef>
              <c:f>O_mykiss!$BU$4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O_mykiss!$BU$5:$BU$164</c:f>
              <c:numCache>
                <c:formatCode>General</c:formatCode>
                <c:ptCount val="160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5">
                  <c:v>1</c:v>
                </c:pt>
                <c:pt idx="41">
                  <c:v>1</c:v>
                </c:pt>
                <c:pt idx="42">
                  <c:v>2</c:v>
                </c:pt>
                <c:pt idx="54">
                  <c:v>2</c:v>
                </c:pt>
                <c:pt idx="58">
                  <c:v>1</c:v>
                </c:pt>
                <c:pt idx="64">
                  <c:v>1</c:v>
                </c:pt>
                <c:pt idx="65">
                  <c:v>1</c:v>
                </c:pt>
                <c:pt idx="71">
                  <c:v>1</c:v>
                </c:pt>
                <c:pt idx="7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9-4F70-BDA3-75AA1EC8C0A0}"/>
            </c:ext>
          </c:extLst>
        </c:ser>
        <c:ser>
          <c:idx val="5"/>
          <c:order val="2"/>
          <c:tx>
            <c:strRef>
              <c:f>O_mykiss!$BV$4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O_mykiss!$BV$5:$BV$164</c:f>
              <c:numCache>
                <c:formatCode>General</c:formatCode>
                <c:ptCount val="160"/>
                <c:pt idx="53">
                  <c:v>1</c:v>
                </c:pt>
                <c:pt idx="72">
                  <c:v>1</c:v>
                </c:pt>
                <c:pt idx="75">
                  <c:v>1</c:v>
                </c:pt>
                <c:pt idx="79">
                  <c:v>1</c:v>
                </c:pt>
                <c:pt idx="80">
                  <c:v>1</c:v>
                </c:pt>
                <c:pt idx="82">
                  <c:v>1</c:v>
                </c:pt>
                <c:pt idx="89">
                  <c:v>1</c:v>
                </c:pt>
                <c:pt idx="9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9-4F70-BDA3-75AA1EC8C0A0}"/>
            </c:ext>
          </c:extLst>
        </c:ser>
        <c:ser>
          <c:idx val="6"/>
          <c:order val="3"/>
          <c:tx>
            <c:strRef>
              <c:f>O_mykiss!$BW$4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O_mykiss!$BW$5:$BW$164</c:f>
              <c:numCache>
                <c:formatCode>General</c:formatCode>
                <c:ptCount val="160"/>
                <c:pt idx="39">
                  <c:v>1</c:v>
                </c:pt>
                <c:pt idx="49">
                  <c:v>1</c:v>
                </c:pt>
                <c:pt idx="53">
                  <c:v>1</c:v>
                </c:pt>
                <c:pt idx="68">
                  <c:v>1</c:v>
                </c:pt>
                <c:pt idx="69">
                  <c:v>1</c:v>
                </c:pt>
                <c:pt idx="72">
                  <c:v>1</c:v>
                </c:pt>
                <c:pt idx="74">
                  <c:v>1</c:v>
                </c:pt>
                <c:pt idx="80">
                  <c:v>1</c:v>
                </c:pt>
                <c:pt idx="82">
                  <c:v>1</c:v>
                </c:pt>
                <c:pt idx="8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9-4F70-BDA3-75AA1EC8C0A0}"/>
            </c:ext>
          </c:extLst>
        </c:ser>
        <c:ser>
          <c:idx val="8"/>
          <c:order val="4"/>
          <c:tx>
            <c:strRef>
              <c:f>O_mykiss!$BX$4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O_mykiss!$BX$5:$BX$164</c:f>
              <c:numCache>
                <c:formatCode>General</c:formatCode>
                <c:ptCount val="160"/>
                <c:pt idx="48">
                  <c:v>1</c:v>
                </c:pt>
                <c:pt idx="69">
                  <c:v>2</c:v>
                </c:pt>
                <c:pt idx="70">
                  <c:v>1</c:v>
                </c:pt>
                <c:pt idx="74">
                  <c:v>1</c:v>
                </c:pt>
                <c:pt idx="75">
                  <c:v>1</c:v>
                </c:pt>
                <c:pt idx="83">
                  <c:v>1</c:v>
                </c:pt>
                <c:pt idx="8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9-4F70-BDA3-75AA1EC8C0A0}"/>
            </c:ext>
          </c:extLst>
        </c:ser>
        <c:ser>
          <c:idx val="0"/>
          <c:order val="5"/>
          <c:tx>
            <c:strRef>
              <c:f>O_mykiss!$BY$4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O_mykiss!$BY$5:$BY$164</c:f>
              <c:numCache>
                <c:formatCode>General</c:formatCode>
                <c:ptCount val="160"/>
                <c:pt idx="66">
                  <c:v>2</c:v>
                </c:pt>
                <c:pt idx="72">
                  <c:v>1</c:v>
                </c:pt>
                <c:pt idx="77">
                  <c:v>1</c:v>
                </c:pt>
                <c:pt idx="81">
                  <c:v>2</c:v>
                </c:pt>
                <c:pt idx="9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E9-4F70-BDA3-75AA1EC8C0A0}"/>
            </c:ext>
          </c:extLst>
        </c:ser>
        <c:ser>
          <c:idx val="1"/>
          <c:order val="6"/>
          <c:tx>
            <c:strRef>
              <c:f>O_mykiss!$BZ$4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O_mykiss!$BZ$5:$BZ$164</c:f>
              <c:numCache>
                <c:formatCode>General</c:formatCode>
                <c:ptCount val="160"/>
                <c:pt idx="14">
                  <c:v>1</c:v>
                </c:pt>
                <c:pt idx="28">
                  <c:v>1</c:v>
                </c:pt>
                <c:pt idx="37">
                  <c:v>1</c:v>
                </c:pt>
                <c:pt idx="40">
                  <c:v>1</c:v>
                </c:pt>
                <c:pt idx="47">
                  <c:v>1</c:v>
                </c:pt>
                <c:pt idx="68">
                  <c:v>1</c:v>
                </c:pt>
                <c:pt idx="7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9-4F70-BDA3-75AA1EC8C0A0}"/>
            </c:ext>
          </c:extLst>
        </c:ser>
        <c:ser>
          <c:idx val="3"/>
          <c:order val="7"/>
          <c:tx>
            <c:strRef>
              <c:f>O_mykiss!$CA$4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O_mykiss!$CA$5:$CA$164</c:f>
              <c:numCache>
                <c:formatCode>General</c:formatCode>
                <c:ptCount val="160"/>
                <c:pt idx="27">
                  <c:v>1</c:v>
                </c:pt>
                <c:pt idx="44">
                  <c:v>1</c:v>
                </c:pt>
                <c:pt idx="48">
                  <c:v>3</c:v>
                </c:pt>
                <c:pt idx="51">
                  <c:v>1</c:v>
                </c:pt>
                <c:pt idx="57">
                  <c:v>1</c:v>
                </c:pt>
                <c:pt idx="59">
                  <c:v>1</c:v>
                </c:pt>
                <c:pt idx="62">
                  <c:v>1</c:v>
                </c:pt>
                <c:pt idx="63">
                  <c:v>1</c:v>
                </c:pt>
                <c:pt idx="67">
                  <c:v>1</c:v>
                </c:pt>
                <c:pt idx="77">
                  <c:v>1</c:v>
                </c:pt>
                <c:pt idx="7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9-4F70-BDA3-75AA1EC8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928"/>
        <c:axId val="1679472"/>
      </c:barChart>
      <c:dateAx>
        <c:axId val="1678928"/>
        <c:scaling>
          <c:orientation val="minMax"/>
          <c:max val="43646"/>
          <c:min val="43497"/>
        </c:scaling>
        <c:delete val="0"/>
        <c:axPos val="b"/>
        <c:numFmt formatCode="m/d;@" sourceLinked="0"/>
        <c:majorTickMark val="out"/>
        <c:minorTickMark val="none"/>
        <c:tickLblPos val="nextTo"/>
        <c:crossAx val="1679472"/>
        <c:crosses val="autoZero"/>
        <c:auto val="1"/>
        <c:lblOffset val="100"/>
        <c:baseTimeUnit val="days"/>
        <c:majorUnit val="14"/>
      </c:dateAx>
      <c:valAx>
        <c:axId val="1679472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 MY2018 </a:t>
            </a:r>
            <a:r>
              <a:rPr lang="en-US" i="1"/>
              <a:t>O. mykiss </a:t>
            </a:r>
            <a:r>
              <a:rPr lang="en-US"/>
              <a:t>at Bonneville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O_mykiss!$CU$4</c:f>
              <c:strCache>
                <c:ptCount val="1"/>
                <c:pt idx="0">
                  <c:v>AHTANC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O_mykiss!$CU$5:$CU$164</c:f>
              <c:numCache>
                <c:formatCode>General</c:formatCode>
                <c:ptCount val="160"/>
                <c:pt idx="2">
                  <c:v>1</c:v>
                </c:pt>
                <c:pt idx="5">
                  <c:v>1</c:v>
                </c:pt>
                <c:pt idx="6">
                  <c:v>2</c:v>
                </c:pt>
                <c:pt idx="10">
                  <c:v>1</c:v>
                </c:pt>
                <c:pt idx="11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9">
                  <c:v>1</c:v>
                </c:pt>
                <c:pt idx="25">
                  <c:v>1</c:v>
                </c:pt>
                <c:pt idx="26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1-44C3-839B-2154FC6C47CC}"/>
            </c:ext>
          </c:extLst>
        </c:ser>
        <c:ser>
          <c:idx val="7"/>
          <c:order val="1"/>
          <c:tx>
            <c:strRef>
              <c:f>O_mykiss!$CV$4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O_mykiss!$CV$5:$CV$164</c:f>
              <c:numCache>
                <c:formatCode>General</c:formatCode>
                <c:ptCount val="160"/>
                <c:pt idx="9">
                  <c:v>1</c:v>
                </c:pt>
                <c:pt idx="22">
                  <c:v>2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1-44C3-839B-2154FC6C47CC}"/>
            </c:ext>
          </c:extLst>
        </c:ser>
        <c:ser>
          <c:idx val="0"/>
          <c:order val="2"/>
          <c:tx>
            <c:strRef>
              <c:f>O_mykiss!$CW$4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O_mykiss!$CW$5:$CW$164</c:f>
              <c:numCache>
                <c:formatCode>General</c:formatCode>
                <c:ptCount val="160"/>
                <c:pt idx="13">
                  <c:v>1</c:v>
                </c:pt>
                <c:pt idx="15">
                  <c:v>2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1-44C3-839B-2154FC6C47CC}"/>
            </c:ext>
          </c:extLst>
        </c:ser>
        <c:ser>
          <c:idx val="1"/>
          <c:order val="3"/>
          <c:tx>
            <c:strRef>
              <c:f>O_mykiss!$CX$4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O_mykiss!$CX$5:$CX$164</c:f>
              <c:numCache>
                <c:formatCode>General</c:formatCode>
                <c:ptCount val="160"/>
                <c:pt idx="14">
                  <c:v>1</c:v>
                </c:pt>
                <c:pt idx="18">
                  <c:v>1</c:v>
                </c:pt>
                <c:pt idx="26">
                  <c:v>1</c:v>
                </c:pt>
                <c:pt idx="35">
                  <c:v>1</c:v>
                </c:pt>
                <c:pt idx="37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1-44C3-839B-2154FC6C47CC}"/>
            </c:ext>
          </c:extLst>
        </c:ser>
        <c:ser>
          <c:idx val="3"/>
          <c:order val="4"/>
          <c:tx>
            <c:strRef>
              <c:f>O_mykiss!$CY$4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O_mykiss!$CY$5:$CY$164</c:f>
              <c:numCache>
                <c:formatCode>General</c:formatCode>
                <c:ptCount val="160"/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1-44C3-839B-2154FC6C47CC}"/>
            </c:ext>
          </c:extLst>
        </c:ser>
        <c:ser>
          <c:idx val="4"/>
          <c:order val="5"/>
          <c:tx>
            <c:strRef>
              <c:f>O_mykiss!$CZ$4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O_mykiss!$CZ$5:$CZ$164</c:f>
              <c:numCache>
                <c:formatCode>General</c:formatCode>
                <c:ptCount val="160"/>
              </c:numCache>
            </c:numRef>
          </c:val>
          <c:extLst>
            <c:ext xmlns:c16="http://schemas.microsoft.com/office/drawing/2014/chart" uri="{C3380CC4-5D6E-409C-BE32-E72D297353CC}">
              <c16:uniqueId val="{00000005-F391-44C3-839B-2154FC6C47CC}"/>
            </c:ext>
          </c:extLst>
        </c:ser>
        <c:ser>
          <c:idx val="6"/>
          <c:order val="6"/>
          <c:tx>
            <c:strRef>
              <c:f>O_mykiss!$DA$4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O_mykiss!$DA$5:$DA$164</c:f>
              <c:numCache>
                <c:formatCode>General</c:formatCode>
                <c:ptCount val="160"/>
              </c:numCache>
            </c:numRef>
          </c:val>
          <c:extLst>
            <c:ext xmlns:c16="http://schemas.microsoft.com/office/drawing/2014/chart" uri="{C3380CC4-5D6E-409C-BE32-E72D297353CC}">
              <c16:uniqueId val="{00000006-F391-44C3-839B-2154FC6C47CC}"/>
            </c:ext>
          </c:extLst>
        </c:ser>
        <c:ser>
          <c:idx val="8"/>
          <c:order val="7"/>
          <c:tx>
            <c:strRef>
              <c:f>O_mykiss!$DB$4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O_mykiss!$DB$5:$DB$164</c:f>
              <c:numCache>
                <c:formatCode>General</c:formatCode>
                <c:ptCount val="160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9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2">
                  <c:v>1</c:v>
                </c:pt>
                <c:pt idx="34">
                  <c:v>1</c:v>
                </c:pt>
                <c:pt idx="35">
                  <c:v>1</c:v>
                </c:pt>
                <c:pt idx="37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91-44C3-839B-2154FC6C47CC}"/>
            </c:ext>
          </c:extLst>
        </c:ser>
        <c:ser>
          <c:idx val="9"/>
          <c:order val="8"/>
          <c:tx>
            <c:strRef>
              <c:f>O_mykiss!$DC$4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O_mykiss!$DC$5:$DC$164</c:f>
              <c:numCache>
                <c:formatCode>General</c:formatCode>
                <c:ptCount val="160"/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26">
                  <c:v>1</c:v>
                </c:pt>
                <c:pt idx="28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91-44C3-839B-2154FC6C47CC}"/>
            </c:ext>
          </c:extLst>
        </c:ser>
        <c:ser>
          <c:idx val="10"/>
          <c:order val="9"/>
          <c:tx>
            <c:strRef>
              <c:f>O_mykiss!$DD$4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O_mykiss!$DD$5:$DD$164</c:f>
              <c:numCache>
                <c:formatCode>General</c:formatCode>
                <c:ptCount val="160"/>
                <c:pt idx="10">
                  <c:v>1</c:v>
                </c:pt>
                <c:pt idx="12">
                  <c:v>1</c:v>
                </c:pt>
                <c:pt idx="13">
                  <c:v>2</c:v>
                </c:pt>
                <c:pt idx="16">
                  <c:v>1</c:v>
                </c:pt>
                <c:pt idx="20">
                  <c:v>1</c:v>
                </c:pt>
                <c:pt idx="27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91-44C3-839B-2154FC6C47CC}"/>
            </c:ext>
          </c:extLst>
        </c:ser>
        <c:ser>
          <c:idx val="11"/>
          <c:order val="10"/>
          <c:tx>
            <c:strRef>
              <c:f>O_mykiss!$DE$4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O_mykiss!$DE$5:$DE$164</c:f>
              <c:numCache>
                <c:formatCode>General</c:formatCode>
                <c:ptCount val="160"/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91-44C3-839B-2154FC6C47CC}"/>
            </c:ext>
          </c:extLst>
        </c:ser>
        <c:ser>
          <c:idx val="12"/>
          <c:order val="11"/>
          <c:tx>
            <c:strRef>
              <c:f>O_mykiss!$DF$4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O_mykiss!$DF$5:$DF$164</c:f>
              <c:numCache>
                <c:formatCode>General</c:formatCode>
                <c:ptCount val="160"/>
                <c:pt idx="13">
                  <c:v>1</c:v>
                </c:pt>
                <c:pt idx="14">
                  <c:v>1</c:v>
                </c:pt>
                <c:pt idx="16">
                  <c:v>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91-44C3-839B-2154FC6C47CC}"/>
            </c:ext>
          </c:extLst>
        </c:ser>
        <c:ser>
          <c:idx val="13"/>
          <c:order val="12"/>
          <c:tx>
            <c:strRef>
              <c:f>O_mykiss!$DG$4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O_mykiss!$DG$5:$DG$164</c:f>
              <c:numCache>
                <c:formatCode>General</c:formatCode>
                <c:ptCount val="160"/>
                <c:pt idx="8">
                  <c:v>1</c:v>
                </c:pt>
                <c:pt idx="10">
                  <c:v>1</c:v>
                </c:pt>
                <c:pt idx="13">
                  <c:v>1</c:v>
                </c:pt>
                <c:pt idx="16">
                  <c:v>2</c:v>
                </c:pt>
                <c:pt idx="21">
                  <c:v>1</c:v>
                </c:pt>
                <c:pt idx="26">
                  <c:v>2</c:v>
                </c:pt>
                <c:pt idx="27">
                  <c:v>1</c:v>
                </c:pt>
                <c:pt idx="30">
                  <c:v>3</c:v>
                </c:pt>
                <c:pt idx="35">
                  <c:v>1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91-44C3-839B-2154FC6C47CC}"/>
            </c:ext>
          </c:extLst>
        </c:ser>
        <c:ser>
          <c:idx val="14"/>
          <c:order val="13"/>
          <c:tx>
            <c:strRef>
              <c:f>O_mykiss!$DH$4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O_mykiss!$DH$5:$DH$164</c:f>
              <c:numCache>
                <c:formatCode>General</c:formatCode>
                <c:ptCount val="160"/>
                <c:pt idx="7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1</c:v>
                </c:pt>
                <c:pt idx="23">
                  <c:v>1</c:v>
                </c:pt>
                <c:pt idx="27">
                  <c:v>1</c:v>
                </c:pt>
                <c:pt idx="28">
                  <c:v>1</c:v>
                </c:pt>
                <c:pt idx="35">
                  <c:v>2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91-44C3-839B-2154FC6C47CC}"/>
            </c:ext>
          </c:extLst>
        </c:ser>
        <c:ser>
          <c:idx val="15"/>
          <c:order val="14"/>
          <c:tx>
            <c:strRef>
              <c:f>O_mykiss!$DI$4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O_mykiss!$DI$5:$DI$164</c:f>
              <c:numCache>
                <c:formatCode>General</c:formatCode>
                <c:ptCount val="160"/>
                <c:pt idx="9">
                  <c:v>2</c:v>
                </c:pt>
                <c:pt idx="12">
                  <c:v>1</c:v>
                </c:pt>
                <c:pt idx="14">
                  <c:v>3</c:v>
                </c:pt>
                <c:pt idx="16">
                  <c:v>2</c:v>
                </c:pt>
                <c:pt idx="18">
                  <c:v>1</c:v>
                </c:pt>
                <c:pt idx="21">
                  <c:v>1</c:v>
                </c:pt>
                <c:pt idx="27">
                  <c:v>2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91-44C3-839B-2154FC6C47CC}"/>
            </c:ext>
          </c:extLst>
        </c:ser>
        <c:ser>
          <c:idx val="16"/>
          <c:order val="15"/>
          <c:tx>
            <c:strRef>
              <c:f>O_mykiss!$DJ$4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O_mykiss!$DJ$5:$DJ$164</c:f>
              <c:numCache>
                <c:formatCode>General</c:formatCode>
                <c:ptCount val="160"/>
                <c:pt idx="9">
                  <c:v>1</c:v>
                </c:pt>
                <c:pt idx="16">
                  <c:v>2</c:v>
                </c:pt>
                <c:pt idx="17">
                  <c:v>2</c:v>
                </c:pt>
                <c:pt idx="22">
                  <c:v>1</c:v>
                </c:pt>
                <c:pt idx="27">
                  <c:v>1</c:v>
                </c:pt>
                <c:pt idx="28">
                  <c:v>1</c:v>
                </c:pt>
                <c:pt idx="34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91-44C3-839B-2154FC6C47CC}"/>
            </c:ext>
          </c:extLst>
        </c:ser>
        <c:ser>
          <c:idx val="17"/>
          <c:order val="16"/>
          <c:tx>
            <c:strRef>
              <c:f>O_mykiss!$DK$4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O_mykiss!$DK$5:$DK$164</c:f>
              <c:numCache>
                <c:formatCode>General</c:formatCode>
                <c:ptCount val="160"/>
                <c:pt idx="8">
                  <c:v>1</c:v>
                </c:pt>
                <c:pt idx="16">
                  <c:v>4</c:v>
                </c:pt>
                <c:pt idx="17">
                  <c:v>2</c:v>
                </c:pt>
                <c:pt idx="35">
                  <c:v>1</c:v>
                </c:pt>
                <c:pt idx="37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91-44C3-839B-2154FC6C47CC}"/>
            </c:ext>
          </c:extLst>
        </c:ser>
        <c:ser>
          <c:idx val="18"/>
          <c:order val="17"/>
          <c:tx>
            <c:strRef>
              <c:f>O_mykiss!$DL$4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O_mykiss!$DL$5:$DL$164</c:f>
              <c:numCache>
                <c:formatCode>General</c:formatCode>
                <c:ptCount val="160"/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9">
                  <c:v>1</c:v>
                </c:pt>
                <c:pt idx="2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91-44C3-839B-2154FC6C47CC}"/>
            </c:ext>
          </c:extLst>
        </c:ser>
        <c:ser>
          <c:idx val="19"/>
          <c:order val="18"/>
          <c:tx>
            <c:strRef>
              <c:f>O_mykiss!$DM$4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O_mykiss!$DM$5:$DM$164</c:f>
              <c:numCache>
                <c:formatCode>General</c:formatCode>
                <c:ptCount val="160"/>
                <c:pt idx="3">
                  <c:v>1</c:v>
                </c:pt>
                <c:pt idx="4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7">
                  <c:v>1</c:v>
                </c:pt>
                <c:pt idx="19">
                  <c:v>1</c:v>
                </c:pt>
                <c:pt idx="29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91-44C3-839B-2154FC6C47CC}"/>
            </c:ext>
          </c:extLst>
        </c:ser>
        <c:ser>
          <c:idx val="20"/>
          <c:order val="19"/>
          <c:tx>
            <c:strRef>
              <c:f>O_mykiss!$DN$4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O_mykiss!$DN$5:$DN$164</c:f>
              <c:numCache>
                <c:formatCode>General</c:formatCode>
                <c:ptCount val="160"/>
                <c:pt idx="12">
                  <c:v>1</c:v>
                </c:pt>
                <c:pt idx="33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91-44C3-839B-2154FC6C47CC}"/>
            </c:ext>
          </c:extLst>
        </c:ser>
        <c:ser>
          <c:idx val="21"/>
          <c:order val="20"/>
          <c:tx>
            <c:strRef>
              <c:f>O_mykiss!$DO$4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O_mykiss!$DO$5:$DO$164</c:f>
              <c:numCache>
                <c:formatCode>General</c:formatCode>
                <c:ptCount val="160"/>
                <c:pt idx="18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391-44C3-839B-2154FC6C47CC}"/>
            </c:ext>
          </c:extLst>
        </c:ser>
        <c:ser>
          <c:idx val="22"/>
          <c:order val="21"/>
          <c:tx>
            <c:strRef>
              <c:f>O_mykiss!$DP$4</c:f>
              <c:strCache>
                <c:ptCount val="1"/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O_mykiss!$DP$5:$DP$164</c:f>
              <c:numCache>
                <c:formatCode>General</c:formatCode>
                <c:ptCount val="160"/>
              </c:numCache>
            </c:numRef>
          </c:val>
          <c:extLst>
            <c:ext xmlns:c16="http://schemas.microsoft.com/office/drawing/2014/chart" uri="{C3380CC4-5D6E-409C-BE32-E72D297353CC}">
              <c16:uniqueId val="{00000015-F391-44C3-839B-2154FC6C47CC}"/>
            </c:ext>
          </c:extLst>
        </c:ser>
        <c:ser>
          <c:idx val="23"/>
          <c:order val="22"/>
          <c:tx>
            <c:strRef>
              <c:f>O_mykiss!$DQ$4</c:f>
              <c:strCache>
                <c:ptCount val="1"/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O_mykiss!$DQ$5:$DQ$164</c:f>
              <c:numCache>
                <c:formatCode>General</c:formatCode>
                <c:ptCount val="160"/>
              </c:numCache>
            </c:numRef>
          </c:val>
          <c:extLst>
            <c:ext xmlns:c16="http://schemas.microsoft.com/office/drawing/2014/chart" uri="{C3380CC4-5D6E-409C-BE32-E72D297353CC}">
              <c16:uniqueId val="{00000016-F391-44C3-839B-2154FC6C47CC}"/>
            </c:ext>
          </c:extLst>
        </c:ser>
        <c:ser>
          <c:idx val="24"/>
          <c:order val="23"/>
          <c:tx>
            <c:strRef>
              <c:f>O_mykiss!$DR$4</c:f>
              <c:strCache>
                <c:ptCount val="1"/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O_mykiss!$DR$5:$DR$164</c:f>
              <c:numCache>
                <c:formatCode>General</c:formatCode>
                <c:ptCount val="160"/>
              </c:numCache>
            </c:numRef>
          </c:val>
          <c:extLst>
            <c:ext xmlns:c16="http://schemas.microsoft.com/office/drawing/2014/chart" uri="{C3380CC4-5D6E-409C-BE32-E72D297353CC}">
              <c16:uniqueId val="{00000017-F391-44C3-839B-2154FC6C47CC}"/>
            </c:ext>
          </c:extLst>
        </c:ser>
        <c:ser>
          <c:idx val="25"/>
          <c:order val="24"/>
          <c:tx>
            <c:strRef>
              <c:f>O_mykiss!$DS$4</c:f>
              <c:strCache>
                <c:ptCount val="1"/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O_mykiss!$DS$5:$DS$164</c:f>
              <c:numCache>
                <c:formatCode>General</c:formatCode>
                <c:ptCount val="160"/>
              </c:numCache>
            </c:numRef>
          </c:val>
          <c:extLst>
            <c:ext xmlns:c16="http://schemas.microsoft.com/office/drawing/2014/chart" uri="{C3380CC4-5D6E-409C-BE32-E72D297353CC}">
              <c16:uniqueId val="{00000018-F391-44C3-839B-2154FC6C47CC}"/>
            </c:ext>
          </c:extLst>
        </c:ser>
        <c:ser>
          <c:idx val="26"/>
          <c:order val="25"/>
          <c:tx>
            <c:strRef>
              <c:f>O_mykiss!$DT$4</c:f>
              <c:strCache>
                <c:ptCount val="1"/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O_mykiss!$DT$5:$DT$164</c:f>
              <c:numCache>
                <c:formatCode>General</c:formatCode>
                <c:ptCount val="160"/>
              </c:numCache>
            </c:numRef>
          </c:val>
          <c:extLst>
            <c:ext xmlns:c16="http://schemas.microsoft.com/office/drawing/2014/chart" uri="{C3380CC4-5D6E-409C-BE32-E72D297353CC}">
              <c16:uniqueId val="{00000019-F391-44C3-839B-2154FC6C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5328"/>
        <c:axId val="1665872"/>
      </c:barChart>
      <c:dateAx>
        <c:axId val="166532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5872"/>
        <c:crosses val="autoZero"/>
        <c:auto val="1"/>
        <c:lblOffset val="100"/>
        <c:baseTimeUnit val="days"/>
      </c:dateAx>
      <c:valAx>
        <c:axId val="166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MY2022 </a:t>
            </a:r>
            <a:r>
              <a:rPr lang="en-US" sz="1600" i="1"/>
              <a:t>O. mykiss </a:t>
            </a:r>
            <a:r>
              <a:rPr lang="en-US" sz="1600"/>
              <a:t>at Prosser: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O_mykiss!$BI$4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O_mykiss!$BH$5:$BH$165</c:f>
              <c:numCache>
                <c:formatCode>m/d/yyyy</c:formatCode>
                <c:ptCount val="161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O_mykiss!$BI$5:$BI$164</c:f>
              <c:numCache>
                <c:formatCode>General</c:formatCode>
                <c:ptCount val="160"/>
                <c:pt idx="13">
                  <c:v>1</c:v>
                </c:pt>
                <c:pt idx="16">
                  <c:v>1</c:v>
                </c:pt>
                <c:pt idx="17">
                  <c:v>1</c:v>
                </c:pt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9">
                  <c:v>1</c:v>
                </c:pt>
                <c:pt idx="30">
                  <c:v>1</c:v>
                </c:pt>
                <c:pt idx="33">
                  <c:v>1</c:v>
                </c:pt>
                <c:pt idx="36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7">
                  <c:v>3</c:v>
                </c:pt>
                <c:pt idx="48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4">
                  <c:v>2</c:v>
                </c:pt>
                <c:pt idx="55">
                  <c:v>1</c:v>
                </c:pt>
                <c:pt idx="58">
                  <c:v>2</c:v>
                </c:pt>
                <c:pt idx="61">
                  <c:v>1</c:v>
                </c:pt>
                <c:pt idx="65">
                  <c:v>1</c:v>
                </c:pt>
                <c:pt idx="67">
                  <c:v>3</c:v>
                </c:pt>
                <c:pt idx="68">
                  <c:v>2</c:v>
                </c:pt>
                <c:pt idx="72">
                  <c:v>1</c:v>
                </c:pt>
                <c:pt idx="85">
                  <c:v>1</c:v>
                </c:pt>
                <c:pt idx="86">
                  <c:v>1</c:v>
                </c:pt>
                <c:pt idx="8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D75-B4BE-43DD4CDE5D72}"/>
            </c:ext>
          </c:extLst>
        </c:ser>
        <c:ser>
          <c:idx val="7"/>
          <c:order val="1"/>
          <c:tx>
            <c:strRef>
              <c:f>O_mykiss!$BJ$4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O_mykiss!$BH$5:$BH$165</c:f>
              <c:numCache>
                <c:formatCode>m/d/yyyy</c:formatCode>
                <c:ptCount val="161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O_mykiss!$BJ$5:$BJ$164</c:f>
              <c:numCache>
                <c:formatCode>General</c:formatCode>
                <c:ptCount val="160"/>
                <c:pt idx="42">
                  <c:v>1</c:v>
                </c:pt>
                <c:pt idx="78">
                  <c:v>1</c:v>
                </c:pt>
                <c:pt idx="8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D75-B4BE-43DD4CDE5D72}"/>
            </c:ext>
          </c:extLst>
        </c:ser>
        <c:ser>
          <c:idx val="2"/>
          <c:order val="2"/>
          <c:tx>
            <c:strRef>
              <c:f>O_mykiss!$CZ$4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O_mykiss!$BH$5:$BH$165</c:f>
              <c:numCache>
                <c:formatCode>m/d/yyyy</c:formatCode>
                <c:ptCount val="161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O_mykiss!$CZ$5:$CZ$164</c:f>
              <c:numCache>
                <c:formatCode>General</c:formatCode>
                <c:ptCount val="160"/>
              </c:numCache>
            </c:numRef>
          </c:val>
          <c:extLst>
            <c:ext xmlns:c16="http://schemas.microsoft.com/office/drawing/2014/chart" uri="{C3380CC4-5D6E-409C-BE32-E72D297353CC}">
              <c16:uniqueId val="{00000002-7847-4D75-B4BE-43DD4CDE5D72}"/>
            </c:ext>
          </c:extLst>
        </c:ser>
        <c:ser>
          <c:idx val="1"/>
          <c:order val="3"/>
          <c:tx>
            <c:strRef>
              <c:f>O_mykiss!$BU$4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val>
            <c:numRef>
              <c:f>O_mykiss!$BU$5:$BU$167</c:f>
              <c:numCache>
                <c:formatCode>General</c:formatCode>
                <c:ptCount val="163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5">
                  <c:v>1</c:v>
                </c:pt>
                <c:pt idx="41">
                  <c:v>1</c:v>
                </c:pt>
                <c:pt idx="42">
                  <c:v>2</c:v>
                </c:pt>
                <c:pt idx="54">
                  <c:v>2</c:v>
                </c:pt>
                <c:pt idx="58">
                  <c:v>1</c:v>
                </c:pt>
                <c:pt idx="64">
                  <c:v>1</c:v>
                </c:pt>
                <c:pt idx="65">
                  <c:v>1</c:v>
                </c:pt>
                <c:pt idx="71">
                  <c:v>1</c:v>
                </c:pt>
                <c:pt idx="7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D75-B4BE-43DD4CDE5D72}"/>
            </c:ext>
          </c:extLst>
        </c:ser>
        <c:ser>
          <c:idx val="0"/>
          <c:order val="4"/>
          <c:tx>
            <c:strRef>
              <c:f>O_mykiss!$CA$4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val>
            <c:numRef>
              <c:f>O_mykiss!$CA$5:$CA$121</c:f>
              <c:numCache>
                <c:formatCode>General</c:formatCode>
                <c:ptCount val="117"/>
                <c:pt idx="27">
                  <c:v>1</c:v>
                </c:pt>
                <c:pt idx="44">
                  <c:v>1</c:v>
                </c:pt>
                <c:pt idx="48">
                  <c:v>3</c:v>
                </c:pt>
                <c:pt idx="51">
                  <c:v>1</c:v>
                </c:pt>
                <c:pt idx="57">
                  <c:v>1</c:v>
                </c:pt>
                <c:pt idx="59">
                  <c:v>1</c:v>
                </c:pt>
                <c:pt idx="62">
                  <c:v>1</c:v>
                </c:pt>
                <c:pt idx="63">
                  <c:v>1</c:v>
                </c:pt>
                <c:pt idx="67">
                  <c:v>1</c:v>
                </c:pt>
                <c:pt idx="77">
                  <c:v>1</c:v>
                </c:pt>
                <c:pt idx="7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D75-B4BE-43DD4CDE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  <c:max val="44773"/>
          <c:min val="44562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MY2022 </a:t>
            </a:r>
            <a:r>
              <a:rPr lang="en-US" sz="1600" i="1"/>
              <a:t>O. mykiss </a:t>
            </a:r>
            <a:r>
              <a:rPr lang="en-US" sz="1600"/>
              <a:t>at Prosser: Tagged in Naches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O_mykiss!$BZ$4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O_mykiss!$BH$5:$BH$165</c:f>
              <c:numCache>
                <c:formatCode>m/d/yyyy</c:formatCode>
                <c:ptCount val="161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O_mykiss!$BZ$5:$BZ$164</c:f>
              <c:numCache>
                <c:formatCode>General</c:formatCode>
                <c:ptCount val="160"/>
                <c:pt idx="14">
                  <c:v>1</c:v>
                </c:pt>
                <c:pt idx="28">
                  <c:v>1</c:v>
                </c:pt>
                <c:pt idx="37">
                  <c:v>1</c:v>
                </c:pt>
                <c:pt idx="40">
                  <c:v>1</c:v>
                </c:pt>
                <c:pt idx="47">
                  <c:v>1</c:v>
                </c:pt>
                <c:pt idx="68">
                  <c:v>1</c:v>
                </c:pt>
                <c:pt idx="7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A-483C-98BE-C7EA02A4D246}"/>
            </c:ext>
          </c:extLst>
        </c:ser>
        <c:ser>
          <c:idx val="4"/>
          <c:order val="1"/>
          <c:tx>
            <c:strRef>
              <c:f>O_mykiss!$BT$4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O_mykiss!$BH$5:$BH$165</c:f>
              <c:numCache>
                <c:formatCode>m/d/yyyy</c:formatCode>
                <c:ptCount val="161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O_mykiss!$BT$5:$BT$164</c:f>
              <c:numCache>
                <c:formatCode>General</c:formatCode>
                <c:ptCount val="160"/>
                <c:pt idx="72">
                  <c:v>1</c:v>
                </c:pt>
                <c:pt idx="74">
                  <c:v>1</c:v>
                </c:pt>
                <c:pt idx="8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71-49BE-96B3-39E0F3122DF9}"/>
            </c:ext>
          </c:extLst>
        </c:ser>
        <c:ser>
          <c:idx val="7"/>
          <c:order val="2"/>
          <c:tx>
            <c:strRef>
              <c:f>O_mykiss!$BS$4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O_mykiss!$BH$5:$BH$165</c:f>
              <c:numCache>
                <c:formatCode>m/d/yyyy</c:formatCode>
                <c:ptCount val="161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O_mykiss!$BS$5:$BS$164</c:f>
              <c:numCache>
                <c:formatCode>General</c:formatCode>
                <c:ptCount val="160"/>
              </c:numCache>
            </c:numRef>
          </c:val>
          <c:extLst>
            <c:ext xmlns:c16="http://schemas.microsoft.com/office/drawing/2014/chart" uri="{C3380CC4-5D6E-409C-BE32-E72D297353CC}">
              <c16:uniqueId val="{00000002-6C4A-483C-98BE-C7EA02A4D246}"/>
            </c:ext>
          </c:extLst>
        </c:ser>
        <c:ser>
          <c:idx val="5"/>
          <c:order val="3"/>
          <c:tx>
            <c:strRef>
              <c:f>O_mykiss!$BR$4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O_mykiss!$BH$5:$BH$165</c:f>
              <c:numCache>
                <c:formatCode>m/d/yyyy</c:formatCode>
                <c:ptCount val="161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O_mykiss!$BR$5:$BR$164</c:f>
              <c:numCache>
                <c:formatCode>General</c:formatCode>
                <c:ptCount val="160"/>
                <c:pt idx="52">
                  <c:v>1</c:v>
                </c:pt>
                <c:pt idx="54">
                  <c:v>1</c:v>
                </c:pt>
                <c:pt idx="73">
                  <c:v>2</c:v>
                </c:pt>
                <c:pt idx="7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1-49BE-96B3-39E0F3122DF9}"/>
            </c:ext>
          </c:extLst>
        </c:ser>
        <c:ser>
          <c:idx val="3"/>
          <c:order val="4"/>
          <c:tx>
            <c:strRef>
              <c:f>O_mykiss!$BP$4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O_mykiss!$BH$5:$BH$165</c:f>
              <c:numCache>
                <c:formatCode>m/d/yyyy</c:formatCode>
                <c:ptCount val="161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O_mykiss!$BP$5:$BP$164</c:f>
              <c:numCache>
                <c:formatCode>General</c:formatCode>
                <c:ptCount val="160"/>
                <c:pt idx="4">
                  <c:v>1</c:v>
                </c:pt>
                <c:pt idx="13">
                  <c:v>1</c:v>
                </c:pt>
                <c:pt idx="23">
                  <c:v>1</c:v>
                </c:pt>
                <c:pt idx="44">
                  <c:v>1</c:v>
                </c:pt>
                <c:pt idx="52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60">
                  <c:v>1</c:v>
                </c:pt>
                <c:pt idx="62">
                  <c:v>1</c:v>
                </c:pt>
                <c:pt idx="65">
                  <c:v>1</c:v>
                </c:pt>
                <c:pt idx="66">
                  <c:v>4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3">
                  <c:v>1</c:v>
                </c:pt>
                <c:pt idx="84">
                  <c:v>1</c:v>
                </c:pt>
                <c:pt idx="87">
                  <c:v>2</c:v>
                </c:pt>
                <c:pt idx="90">
                  <c:v>1</c:v>
                </c:pt>
                <c:pt idx="92">
                  <c:v>1</c:v>
                </c:pt>
                <c:pt idx="94">
                  <c:v>2</c:v>
                </c:pt>
                <c:pt idx="9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71-49BE-96B3-39E0F3122DF9}"/>
            </c:ext>
          </c:extLst>
        </c:ser>
        <c:ser>
          <c:idx val="1"/>
          <c:order val="5"/>
          <c:tx>
            <c:strRef>
              <c:f>O_mykiss!$BO$4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O_mykiss!$BH$5:$BH$165</c:f>
              <c:numCache>
                <c:formatCode>m/d/yyyy</c:formatCode>
                <c:ptCount val="161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O_mykiss!$BO$5:$BO$164</c:f>
              <c:numCache>
                <c:formatCode>General</c:formatCode>
                <c:ptCount val="160"/>
              </c:numCache>
            </c:numRef>
          </c:val>
          <c:extLst>
            <c:ext xmlns:c16="http://schemas.microsoft.com/office/drawing/2014/chart" uri="{C3380CC4-5D6E-409C-BE32-E72D297353CC}">
              <c16:uniqueId val="{00000001-EC71-49BE-96B3-39E0F3122DF9}"/>
            </c:ext>
          </c:extLst>
        </c:ser>
        <c:ser>
          <c:idx val="0"/>
          <c:order val="6"/>
          <c:tx>
            <c:strRef>
              <c:f>O_mykiss!$BM$4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O_mykiss!$BH$5:$BH$165</c:f>
              <c:numCache>
                <c:formatCode>m/d/yyyy</c:formatCode>
                <c:ptCount val="161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O_mykiss!$BM$5:$BM$164</c:f>
              <c:numCache>
                <c:formatCode>General</c:formatCode>
                <c:ptCount val="160"/>
                <c:pt idx="26">
                  <c:v>1</c:v>
                </c:pt>
                <c:pt idx="34">
                  <c:v>1</c:v>
                </c:pt>
                <c:pt idx="46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4">
                  <c:v>1</c:v>
                </c:pt>
                <c:pt idx="56">
                  <c:v>1</c:v>
                </c:pt>
                <c:pt idx="62">
                  <c:v>1</c:v>
                </c:pt>
                <c:pt idx="6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1-49BE-96B3-39E0F3122DF9}"/>
            </c:ext>
          </c:extLst>
        </c:ser>
        <c:ser>
          <c:idx val="6"/>
          <c:order val="7"/>
          <c:tx>
            <c:strRef>
              <c:f>O_mykiss!$BL$4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O_mykiss!$BH$5:$BH$165</c:f>
              <c:numCache>
                <c:formatCode>m/d/yyyy</c:formatCode>
                <c:ptCount val="161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O_mykiss!$BL$5:$BL$164</c:f>
              <c:numCache>
                <c:formatCode>General</c:formatCode>
                <c:ptCount val="160"/>
                <c:pt idx="31">
                  <c:v>1</c:v>
                </c:pt>
                <c:pt idx="47">
                  <c:v>1</c:v>
                </c:pt>
                <c:pt idx="55">
                  <c:v>1</c:v>
                </c:pt>
                <c:pt idx="70">
                  <c:v>1</c:v>
                </c:pt>
                <c:pt idx="74">
                  <c:v>1</c:v>
                </c:pt>
                <c:pt idx="76">
                  <c:v>1</c:v>
                </c:pt>
                <c:pt idx="85">
                  <c:v>1</c:v>
                </c:pt>
                <c:pt idx="8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1-49BE-96B3-39E0F3122DF9}"/>
            </c:ext>
          </c:extLst>
        </c:ser>
        <c:ser>
          <c:idx val="2"/>
          <c:order val="8"/>
          <c:tx>
            <c:strRef>
              <c:f>O_mykiss!$BK$4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O_mykiss!$BH$5:$BH$165</c:f>
              <c:numCache>
                <c:formatCode>m/d/yyyy</c:formatCode>
                <c:ptCount val="161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O_mykiss!$BK$5:$BK$164</c:f>
              <c:numCache>
                <c:formatCode>General</c:formatCode>
                <c:ptCount val="160"/>
                <c:pt idx="28">
                  <c:v>1</c:v>
                </c:pt>
                <c:pt idx="32">
                  <c:v>1</c:v>
                </c:pt>
                <c:pt idx="50">
                  <c:v>1</c:v>
                </c:pt>
                <c:pt idx="66">
                  <c:v>1</c:v>
                </c:pt>
                <c:pt idx="8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1-49BE-96B3-39E0F312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  <c:max val="44773"/>
          <c:min val="44562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MY2022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O_mykiss!$BQ$4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O_mykiss!$BQ$5:$BQ$164</c:f>
              <c:numCache>
                <c:formatCode>General</c:formatCode>
                <c:ptCount val="160"/>
                <c:pt idx="35">
                  <c:v>1</c:v>
                </c:pt>
                <c:pt idx="45">
                  <c:v>1</c:v>
                </c:pt>
                <c:pt idx="67">
                  <c:v>1</c:v>
                </c:pt>
                <c:pt idx="68">
                  <c:v>1</c:v>
                </c:pt>
                <c:pt idx="71">
                  <c:v>1</c:v>
                </c:pt>
                <c:pt idx="72">
                  <c:v>2</c:v>
                </c:pt>
                <c:pt idx="76">
                  <c:v>1</c:v>
                </c:pt>
                <c:pt idx="78">
                  <c:v>2</c:v>
                </c:pt>
                <c:pt idx="79">
                  <c:v>1</c:v>
                </c:pt>
                <c:pt idx="83">
                  <c:v>1</c:v>
                </c:pt>
                <c:pt idx="84">
                  <c:v>1</c:v>
                </c:pt>
                <c:pt idx="9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1-402A-B80A-ABD673D45F7D}"/>
            </c:ext>
          </c:extLst>
        </c:ser>
        <c:ser>
          <c:idx val="4"/>
          <c:order val="1"/>
          <c:tx>
            <c:strRef>
              <c:f>O_mykiss!$BV$4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O_mykiss!$BV$5:$BV$164</c:f>
              <c:numCache>
                <c:formatCode>General</c:formatCode>
                <c:ptCount val="160"/>
                <c:pt idx="53">
                  <c:v>1</c:v>
                </c:pt>
                <c:pt idx="72">
                  <c:v>1</c:v>
                </c:pt>
                <c:pt idx="75">
                  <c:v>1</c:v>
                </c:pt>
                <c:pt idx="79">
                  <c:v>1</c:v>
                </c:pt>
                <c:pt idx="80">
                  <c:v>1</c:v>
                </c:pt>
                <c:pt idx="82">
                  <c:v>1</c:v>
                </c:pt>
                <c:pt idx="89">
                  <c:v>1</c:v>
                </c:pt>
                <c:pt idx="9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1-402A-B80A-ABD673D45F7D}"/>
            </c:ext>
          </c:extLst>
        </c:ser>
        <c:ser>
          <c:idx val="1"/>
          <c:order val="2"/>
          <c:tx>
            <c:strRef>
              <c:f>O_mykiss!$BW$4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O_mykiss!$BW$5:$BW$164</c:f>
              <c:numCache>
                <c:formatCode>General</c:formatCode>
                <c:ptCount val="160"/>
                <c:pt idx="39">
                  <c:v>1</c:v>
                </c:pt>
                <c:pt idx="49">
                  <c:v>1</c:v>
                </c:pt>
                <c:pt idx="53">
                  <c:v>1</c:v>
                </c:pt>
                <c:pt idx="68">
                  <c:v>1</c:v>
                </c:pt>
                <c:pt idx="69">
                  <c:v>1</c:v>
                </c:pt>
                <c:pt idx="72">
                  <c:v>1</c:v>
                </c:pt>
                <c:pt idx="74">
                  <c:v>1</c:v>
                </c:pt>
                <c:pt idx="80">
                  <c:v>1</c:v>
                </c:pt>
                <c:pt idx="82">
                  <c:v>1</c:v>
                </c:pt>
                <c:pt idx="8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1-402A-B80A-ABD673D45F7D}"/>
            </c:ext>
          </c:extLst>
        </c:ser>
        <c:ser>
          <c:idx val="2"/>
          <c:order val="3"/>
          <c:tx>
            <c:strRef>
              <c:f>O_mykiss!$BX$4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O_mykiss!$BX$5:$BX$164</c:f>
              <c:numCache>
                <c:formatCode>General</c:formatCode>
                <c:ptCount val="160"/>
                <c:pt idx="48">
                  <c:v>1</c:v>
                </c:pt>
                <c:pt idx="69">
                  <c:v>2</c:v>
                </c:pt>
                <c:pt idx="70">
                  <c:v>1</c:v>
                </c:pt>
                <c:pt idx="74">
                  <c:v>1</c:v>
                </c:pt>
                <c:pt idx="75">
                  <c:v>1</c:v>
                </c:pt>
                <c:pt idx="83">
                  <c:v>1</c:v>
                </c:pt>
                <c:pt idx="8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1-402A-B80A-ABD673D45F7D}"/>
            </c:ext>
          </c:extLst>
        </c:ser>
        <c:ser>
          <c:idx val="3"/>
          <c:order val="4"/>
          <c:tx>
            <c:strRef>
              <c:f>O_mykiss!$BY$4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O_mykiss!$BY$5:$BY$164</c:f>
              <c:numCache>
                <c:formatCode>General</c:formatCode>
                <c:ptCount val="160"/>
                <c:pt idx="66">
                  <c:v>2</c:v>
                </c:pt>
                <c:pt idx="72">
                  <c:v>1</c:v>
                </c:pt>
                <c:pt idx="77">
                  <c:v>1</c:v>
                </c:pt>
                <c:pt idx="81">
                  <c:v>2</c:v>
                </c:pt>
                <c:pt idx="9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1-402A-B80A-ABD673D45F7D}"/>
            </c:ext>
          </c:extLst>
        </c:ser>
        <c:ser>
          <c:idx val="5"/>
          <c:order val="5"/>
          <c:tx>
            <c:strRef>
              <c:f>O_mykiss!$CB$4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O_mykiss!$CB$5:$CB$164</c:f>
              <c:numCache>
                <c:formatCode>General</c:formatCode>
                <c:ptCount val="160"/>
              </c:numCache>
            </c:numRef>
          </c:val>
          <c:extLst>
            <c:ext xmlns:c16="http://schemas.microsoft.com/office/drawing/2014/chart" uri="{C3380CC4-5D6E-409C-BE32-E72D297353CC}">
              <c16:uniqueId val="{00000005-A7A1-402A-B80A-ABD673D45F7D}"/>
            </c:ext>
          </c:extLst>
        </c:ser>
        <c:ser>
          <c:idx val="6"/>
          <c:order val="6"/>
          <c:tx>
            <c:strRef>
              <c:f>O_mykiss!$CC$4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O_mykiss!$BH$5:$BH$164</c:f>
              <c:numCache>
                <c:formatCode>m/d/yyyy</c:formatCode>
                <c:ptCount val="160"/>
                <c:pt idx="0">
                  <c:v>44574</c:v>
                </c:pt>
                <c:pt idx="1">
                  <c:v>44575</c:v>
                </c:pt>
                <c:pt idx="2">
                  <c:v>44576</c:v>
                </c:pt>
                <c:pt idx="3">
                  <c:v>44577</c:v>
                </c:pt>
                <c:pt idx="4">
                  <c:v>44578</c:v>
                </c:pt>
                <c:pt idx="5">
                  <c:v>44579</c:v>
                </c:pt>
                <c:pt idx="6">
                  <c:v>44580</c:v>
                </c:pt>
                <c:pt idx="7">
                  <c:v>44581</c:v>
                </c:pt>
                <c:pt idx="8">
                  <c:v>44582</c:v>
                </c:pt>
                <c:pt idx="9">
                  <c:v>44583</c:v>
                </c:pt>
                <c:pt idx="10">
                  <c:v>44584</c:v>
                </c:pt>
                <c:pt idx="11">
                  <c:v>44586</c:v>
                </c:pt>
                <c:pt idx="12">
                  <c:v>44589</c:v>
                </c:pt>
                <c:pt idx="13">
                  <c:v>44590</c:v>
                </c:pt>
                <c:pt idx="14">
                  <c:v>44591</c:v>
                </c:pt>
                <c:pt idx="15">
                  <c:v>44594</c:v>
                </c:pt>
                <c:pt idx="16">
                  <c:v>44595</c:v>
                </c:pt>
                <c:pt idx="17">
                  <c:v>44596</c:v>
                </c:pt>
                <c:pt idx="18">
                  <c:v>44598</c:v>
                </c:pt>
                <c:pt idx="19">
                  <c:v>44599</c:v>
                </c:pt>
                <c:pt idx="20">
                  <c:v>44601</c:v>
                </c:pt>
                <c:pt idx="21">
                  <c:v>44603</c:v>
                </c:pt>
                <c:pt idx="22">
                  <c:v>44607</c:v>
                </c:pt>
                <c:pt idx="23">
                  <c:v>44620</c:v>
                </c:pt>
                <c:pt idx="24">
                  <c:v>44622</c:v>
                </c:pt>
                <c:pt idx="25">
                  <c:v>44626</c:v>
                </c:pt>
                <c:pt idx="26">
                  <c:v>44627</c:v>
                </c:pt>
                <c:pt idx="27">
                  <c:v>44633</c:v>
                </c:pt>
                <c:pt idx="28">
                  <c:v>44634</c:v>
                </c:pt>
                <c:pt idx="29">
                  <c:v>44637</c:v>
                </c:pt>
                <c:pt idx="30">
                  <c:v>44638</c:v>
                </c:pt>
                <c:pt idx="31">
                  <c:v>44641</c:v>
                </c:pt>
                <c:pt idx="32">
                  <c:v>44644</c:v>
                </c:pt>
                <c:pt idx="33">
                  <c:v>44645</c:v>
                </c:pt>
                <c:pt idx="34">
                  <c:v>44648</c:v>
                </c:pt>
                <c:pt idx="35">
                  <c:v>44651</c:v>
                </c:pt>
                <c:pt idx="36">
                  <c:v>44652</c:v>
                </c:pt>
                <c:pt idx="37">
                  <c:v>44653</c:v>
                </c:pt>
                <c:pt idx="38">
                  <c:v>44654</c:v>
                </c:pt>
                <c:pt idx="39">
                  <c:v>44655</c:v>
                </c:pt>
                <c:pt idx="40">
                  <c:v>44658</c:v>
                </c:pt>
                <c:pt idx="41">
                  <c:v>44659</c:v>
                </c:pt>
                <c:pt idx="42">
                  <c:v>44660</c:v>
                </c:pt>
                <c:pt idx="43">
                  <c:v>44661</c:v>
                </c:pt>
                <c:pt idx="44">
                  <c:v>44662</c:v>
                </c:pt>
                <c:pt idx="45">
                  <c:v>44663</c:v>
                </c:pt>
                <c:pt idx="46">
                  <c:v>44664</c:v>
                </c:pt>
                <c:pt idx="47">
                  <c:v>44665</c:v>
                </c:pt>
                <c:pt idx="48">
                  <c:v>44666</c:v>
                </c:pt>
                <c:pt idx="49">
                  <c:v>44667</c:v>
                </c:pt>
                <c:pt idx="50">
                  <c:v>44668</c:v>
                </c:pt>
                <c:pt idx="51">
                  <c:v>44670</c:v>
                </c:pt>
                <c:pt idx="52">
                  <c:v>44671</c:v>
                </c:pt>
                <c:pt idx="53">
                  <c:v>44672</c:v>
                </c:pt>
                <c:pt idx="54">
                  <c:v>44673</c:v>
                </c:pt>
                <c:pt idx="55">
                  <c:v>44674</c:v>
                </c:pt>
                <c:pt idx="56">
                  <c:v>44675</c:v>
                </c:pt>
                <c:pt idx="57">
                  <c:v>44676</c:v>
                </c:pt>
                <c:pt idx="58">
                  <c:v>44677</c:v>
                </c:pt>
                <c:pt idx="59">
                  <c:v>44678</c:v>
                </c:pt>
                <c:pt idx="60">
                  <c:v>44679</c:v>
                </c:pt>
                <c:pt idx="61">
                  <c:v>44680</c:v>
                </c:pt>
                <c:pt idx="62">
                  <c:v>44682</c:v>
                </c:pt>
                <c:pt idx="63">
                  <c:v>44683</c:v>
                </c:pt>
                <c:pt idx="64">
                  <c:v>44684</c:v>
                </c:pt>
                <c:pt idx="65">
                  <c:v>44685</c:v>
                </c:pt>
                <c:pt idx="66">
                  <c:v>44686</c:v>
                </c:pt>
                <c:pt idx="67">
                  <c:v>44687</c:v>
                </c:pt>
                <c:pt idx="68">
                  <c:v>44688</c:v>
                </c:pt>
                <c:pt idx="69">
                  <c:v>44689</c:v>
                </c:pt>
                <c:pt idx="70">
                  <c:v>44693</c:v>
                </c:pt>
                <c:pt idx="71">
                  <c:v>44694</c:v>
                </c:pt>
                <c:pt idx="72">
                  <c:v>44696</c:v>
                </c:pt>
                <c:pt idx="73">
                  <c:v>44697</c:v>
                </c:pt>
                <c:pt idx="74">
                  <c:v>44698</c:v>
                </c:pt>
                <c:pt idx="75">
                  <c:v>44699</c:v>
                </c:pt>
                <c:pt idx="76">
                  <c:v>44700</c:v>
                </c:pt>
                <c:pt idx="77">
                  <c:v>44701</c:v>
                </c:pt>
                <c:pt idx="78">
                  <c:v>44702</c:v>
                </c:pt>
                <c:pt idx="79">
                  <c:v>44703</c:v>
                </c:pt>
                <c:pt idx="80">
                  <c:v>44704</c:v>
                </c:pt>
                <c:pt idx="81">
                  <c:v>44705</c:v>
                </c:pt>
                <c:pt idx="82">
                  <c:v>44707</c:v>
                </c:pt>
                <c:pt idx="83">
                  <c:v>44708</c:v>
                </c:pt>
                <c:pt idx="84">
                  <c:v>44709</c:v>
                </c:pt>
                <c:pt idx="85">
                  <c:v>44710</c:v>
                </c:pt>
                <c:pt idx="86">
                  <c:v>44711</c:v>
                </c:pt>
                <c:pt idx="87">
                  <c:v>44715</c:v>
                </c:pt>
                <c:pt idx="88">
                  <c:v>44716</c:v>
                </c:pt>
                <c:pt idx="89">
                  <c:v>44717</c:v>
                </c:pt>
                <c:pt idx="90">
                  <c:v>44718</c:v>
                </c:pt>
                <c:pt idx="91">
                  <c:v>44719</c:v>
                </c:pt>
                <c:pt idx="92">
                  <c:v>44723</c:v>
                </c:pt>
                <c:pt idx="93">
                  <c:v>44731</c:v>
                </c:pt>
                <c:pt idx="94">
                  <c:v>44732</c:v>
                </c:pt>
                <c:pt idx="95">
                  <c:v>44734</c:v>
                </c:pt>
                <c:pt idx="96">
                  <c:v>44735</c:v>
                </c:pt>
                <c:pt idx="97">
                  <c:v>44738</c:v>
                </c:pt>
              </c:numCache>
            </c:numRef>
          </c:cat>
          <c:val>
            <c:numRef>
              <c:f>O_mykiss!$CC$5:$CC$164</c:f>
              <c:numCache>
                <c:formatCode>General</c:formatCode>
                <c:ptCount val="160"/>
                <c:pt idx="84">
                  <c:v>1</c:v>
                </c:pt>
                <c:pt idx="9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1-402A-B80A-ABD673D4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O_mykiss!$CE$4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O_mykiss!$CE$5:$CE$164</c15:sqref>
                        </c15:formulaRef>
                      </c:ext>
                    </c:extLst>
                    <c:numCache>
                      <c:formatCode>General</c:formatCode>
                      <c:ptCount val="16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7A1-402A-B80A-ABD673D45F7D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  <c:max val="44773"/>
          <c:min val="44562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32808</xdr:rowOff>
    </xdr:from>
    <xdr:to>
      <xdr:col>2</xdr:col>
      <xdr:colOff>456141</xdr:colOff>
      <xdr:row>28</xdr:row>
      <xdr:rowOff>75142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22225</xdr:colOff>
      <xdr:row>11</xdr:row>
      <xdr:rowOff>23284</xdr:rowOff>
    </xdr:from>
    <xdr:to>
      <xdr:col>11</xdr:col>
      <xdr:colOff>127000</xdr:colOff>
      <xdr:row>28</xdr:row>
      <xdr:rowOff>65618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574676</xdr:colOff>
      <xdr:row>11</xdr:row>
      <xdr:rowOff>20109</xdr:rowOff>
    </xdr:from>
    <xdr:to>
      <xdr:col>20</xdr:col>
      <xdr:colOff>236008</xdr:colOff>
      <xdr:row>28</xdr:row>
      <xdr:rowOff>62443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34</xdr:row>
      <xdr:rowOff>63500</xdr:rowOff>
    </xdr:from>
    <xdr:to>
      <xdr:col>2</xdr:col>
      <xdr:colOff>391583</xdr:colOff>
      <xdr:row>51</xdr:row>
      <xdr:rowOff>105834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161924</xdr:rowOff>
    </xdr:from>
    <xdr:to>
      <xdr:col>2</xdr:col>
      <xdr:colOff>391583</xdr:colOff>
      <xdr:row>70</xdr:row>
      <xdr:rowOff>74083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21167</xdr:colOff>
      <xdr:row>34</xdr:row>
      <xdr:rowOff>74083</xdr:rowOff>
    </xdr:from>
    <xdr:to>
      <xdr:col>11</xdr:col>
      <xdr:colOff>497418</xdr:colOff>
      <xdr:row>51</xdr:row>
      <xdr:rowOff>116417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10583</xdr:colOff>
      <xdr:row>70</xdr:row>
      <xdr:rowOff>179917</xdr:rowOff>
    </xdr:from>
    <xdr:to>
      <xdr:col>11</xdr:col>
      <xdr:colOff>486834</xdr:colOff>
      <xdr:row>88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21168</xdr:colOff>
      <xdr:row>53</xdr:row>
      <xdr:rowOff>10583</xdr:rowOff>
    </xdr:from>
    <xdr:to>
      <xdr:col>11</xdr:col>
      <xdr:colOff>497418</xdr:colOff>
      <xdr:row>70</xdr:row>
      <xdr:rowOff>52917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10583</xdr:colOff>
      <xdr:row>39</xdr:row>
      <xdr:rowOff>116417</xdr:rowOff>
    </xdr:from>
    <xdr:to>
      <xdr:col>23</xdr:col>
      <xdr:colOff>603250</xdr:colOff>
      <xdr:row>70</xdr:row>
      <xdr:rowOff>84667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74084</xdr:colOff>
      <xdr:row>4</xdr:row>
      <xdr:rowOff>179924</xdr:rowOff>
    </xdr:from>
    <xdr:to>
      <xdr:col>31</xdr:col>
      <xdr:colOff>338666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9525</xdr:rowOff>
    </xdr:from>
    <xdr:to>
      <xdr:col>18</xdr:col>
      <xdr:colOff>133350</xdr:colOff>
      <xdr:row>38</xdr:row>
      <xdr:rowOff>114300</xdr:rowOff>
    </xdr:to>
    <xdr:graphicFrame macro="">
      <xdr:nvGraphicFramePr>
        <xdr:cNvPr id="8314" name="Chart 1">
          <a:extLst>
            <a:ext uri="{FF2B5EF4-FFF2-40B4-BE49-F238E27FC236}">
              <a16:creationId xmlns:a16="http://schemas.microsoft.com/office/drawing/2014/main" id="{00000000-0008-0000-0600-00007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4</xdr:row>
      <xdr:rowOff>38099</xdr:rowOff>
    </xdr:from>
    <xdr:to>
      <xdr:col>22</xdr:col>
      <xdr:colOff>76201</xdr:colOff>
      <xdr:row>48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649114</xdr:colOff>
      <xdr:row>1</xdr:row>
      <xdr:rowOff>17636</xdr:rowOff>
    </xdr:from>
    <xdr:to>
      <xdr:col>28</xdr:col>
      <xdr:colOff>303390</xdr:colOff>
      <xdr:row>34</xdr:row>
      <xdr:rowOff>36686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15877</xdr:colOff>
      <xdr:row>34</xdr:row>
      <xdr:rowOff>158749</xdr:rowOff>
    </xdr:from>
    <xdr:to>
      <xdr:col>28</xdr:col>
      <xdr:colOff>326319</xdr:colOff>
      <xdr:row>57</xdr:row>
      <xdr:rowOff>21166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BE4E81-4582-4BF4-A3C1-85F8529B5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336553</xdr:colOff>
      <xdr:row>4</xdr:row>
      <xdr:rowOff>6350</xdr:rowOff>
    </xdr:from>
    <xdr:to>
      <xdr:col>20</xdr:col>
      <xdr:colOff>333375</xdr:colOff>
      <xdr:row>34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328084</xdr:colOff>
      <xdr:row>34</xdr:row>
      <xdr:rowOff>58210</xdr:rowOff>
    </xdr:from>
    <xdr:to>
      <xdr:col>20</xdr:col>
      <xdr:colOff>317500</xdr:colOff>
      <xdr:row>64</xdr:row>
      <xdr:rowOff>37042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6CABEA-6759-4432-B906-8B53A66E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4</xdr:row>
      <xdr:rowOff>44450</xdr:rowOff>
    </xdr:from>
    <xdr:to>
      <xdr:col>17</xdr:col>
      <xdr:colOff>377825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14113</xdr:colOff>
      <xdr:row>5</xdr:row>
      <xdr:rowOff>7054</xdr:rowOff>
    </xdr:from>
    <xdr:to>
      <xdr:col>27</xdr:col>
      <xdr:colOff>324555</xdr:colOff>
      <xdr:row>38</xdr:row>
      <xdr:rowOff>26104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50E5B-F822-4E04-A2BE-4B83D919F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53975</xdr:colOff>
      <xdr:row>3</xdr:row>
      <xdr:rowOff>53975</xdr:rowOff>
    </xdr:from>
    <xdr:to>
      <xdr:col>20</xdr:col>
      <xdr:colOff>263525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38100</xdr:rowOff>
    </xdr:from>
    <xdr:to>
      <xdr:col>19</xdr:col>
      <xdr:colOff>171450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38100</xdr:rowOff>
    </xdr:from>
    <xdr:to>
      <xdr:col>17</xdr:col>
      <xdr:colOff>184150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</xdr:row>
      <xdr:rowOff>6350</xdr:rowOff>
    </xdr:from>
    <xdr:to>
      <xdr:col>18</xdr:col>
      <xdr:colOff>234950</xdr:colOff>
      <xdr:row>25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28575</xdr:rowOff>
    </xdr:from>
    <xdr:to>
      <xdr:col>20</xdr:col>
      <xdr:colOff>304800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9525</xdr:rowOff>
    </xdr:from>
    <xdr:to>
      <xdr:col>20</xdr:col>
      <xdr:colOff>438150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9525</xdr:rowOff>
    </xdr:from>
    <xdr:to>
      <xdr:col>22</xdr:col>
      <xdr:colOff>152400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8</xdr:row>
      <xdr:rowOff>9525</xdr:rowOff>
    </xdr:from>
    <xdr:to>
      <xdr:col>20</xdr:col>
      <xdr:colOff>438150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20</xdr:col>
      <xdr:colOff>209550</xdr:colOff>
      <xdr:row>58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209550</xdr:colOff>
      <xdr:row>84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182</xdr:row>
      <xdr:rowOff>83346</xdr:rowOff>
    </xdr:from>
    <xdr:to>
      <xdr:col>36</xdr:col>
      <xdr:colOff>0</xdr:colOff>
      <xdr:row>211</xdr:row>
      <xdr:rowOff>118268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98</xdr:col>
      <xdr:colOff>273844</xdr:colOff>
      <xdr:row>106</xdr:row>
      <xdr:rowOff>0</xdr:rowOff>
    </xdr:from>
    <xdr:to>
      <xdr:col>115</xdr:col>
      <xdr:colOff>440531</xdr:colOff>
      <xdr:row>149</xdr:row>
      <xdr:rowOff>11115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114299</xdr:colOff>
      <xdr:row>31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23</xdr:col>
      <xdr:colOff>161925</xdr:colOff>
      <xdr:row>62</xdr:row>
      <xdr:rowOff>11111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23</xdr:col>
      <xdr:colOff>161925</xdr:colOff>
      <xdr:row>93</xdr:row>
      <xdr:rowOff>11111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br.gov/pn-bin/yak/webarccsv.pl?station=YRWW&amp;year=2022&amp;month=3&amp;day=1&amp;year=2022&amp;month=6&amp;day=31&amp;pcode=QD" TargetMode="External"/><Relationship Id="rId2" Type="http://schemas.openxmlformats.org/officeDocument/2006/relationships/hyperlink" Target="https://www.usbr.gov/pn-bin/yak/webarccsv.pl?station=TNAW&amp;year=2022&amp;month=3&amp;day=1&amp;year=2022&amp;month=6&amp;day=31&amp;pcode=QD" TargetMode="External"/><Relationship Id="rId1" Type="http://schemas.openxmlformats.org/officeDocument/2006/relationships/hyperlink" Target="https://www.usbr.gov/pn-bin/yak/webarccsv.pl?station=PARW&amp;year=2022&amp;month=3&amp;day=1&amp;year=2022&amp;month=6&amp;day=31&amp;pcode=Q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sbr.gov/pn-bin/yak/webarccsv.pl?station=YUMW&amp;year=2022&amp;month=3&amp;day=1&amp;year=2022&amp;month=6&amp;day=31&amp;pcode=Q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sbr.gov/pn-bin/yak/webarccsv.pl?station=CHCW&amp;year=2019&amp;month=1&amp;day=1&amp;year=2019&amp;month=5&amp;day=15&amp;pcode=QJ" TargetMode="External"/><Relationship Id="rId1" Type="http://schemas.openxmlformats.org/officeDocument/2006/relationships/hyperlink" Target="https://www.usbr.gov/pn-bin/yak/webarccsv.pl?station=YRPW&amp;year=2019&amp;month=1&amp;day=1&amp;year=2019&amp;month=5&amp;day=15&amp;pcode=QD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491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61.53125" bestFit="1" customWidth="1"/>
    <col min="2" max="2" width="12.19921875" bestFit="1" customWidth="1"/>
    <col min="4" max="4" width="11" bestFit="1" customWidth="1"/>
    <col min="15" max="15" width="11" bestFit="1" customWidth="1"/>
    <col min="32" max="32" width="12.46484375" customWidth="1"/>
    <col min="33" max="33" width="14.06640625" bestFit="1" customWidth="1"/>
    <col min="38" max="38" width="11" bestFit="1" customWidth="1"/>
    <col min="42" max="42" width="11.53125" customWidth="1"/>
    <col min="48" max="48" width="11" bestFit="1" customWidth="1"/>
    <col min="52" max="52" width="11.796875" customWidth="1"/>
    <col min="58" max="58" width="12.796875" customWidth="1"/>
    <col min="62" max="62" width="15.265625" bestFit="1" customWidth="1"/>
    <col min="68" max="68" width="11" bestFit="1" customWidth="1"/>
    <col min="72" max="72" width="15.265625" bestFit="1" customWidth="1"/>
    <col min="73" max="73" width="10.265625" customWidth="1"/>
    <col min="81" max="81" width="15.265625" bestFit="1" customWidth="1"/>
  </cols>
  <sheetData>
    <row r="1" spans="1:85" ht="13.5" thickBot="1">
      <c r="A1" s="56" t="s">
        <v>29</v>
      </c>
      <c r="C1" s="134" t="s">
        <v>146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Q1" s="134" t="s">
        <v>147</v>
      </c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E1" s="89" t="s">
        <v>63</v>
      </c>
      <c r="AI1" s="19" t="s">
        <v>251</v>
      </c>
      <c r="AO1" s="89" t="s">
        <v>245</v>
      </c>
      <c r="AR1" s="19" t="s">
        <v>252</v>
      </c>
      <c r="AY1" s="89" t="s">
        <v>62</v>
      </c>
      <c r="BB1" s="19" t="s">
        <v>253</v>
      </c>
      <c r="BI1" s="89" t="s">
        <v>72</v>
      </c>
      <c r="BL1" s="19" t="s">
        <v>254</v>
      </c>
      <c r="BS1" s="89" t="s">
        <v>79</v>
      </c>
      <c r="CB1" s="89" t="s">
        <v>78</v>
      </c>
    </row>
    <row r="2" spans="1:85" ht="13.5" thickBot="1">
      <c r="A2" s="2" t="s">
        <v>143</v>
      </c>
      <c r="B2" s="2" t="s">
        <v>145</v>
      </c>
      <c r="C2" s="126" t="s">
        <v>13</v>
      </c>
      <c r="D2" s="126" t="s">
        <v>14</v>
      </c>
      <c r="E2" s="126" t="s">
        <v>15</v>
      </c>
      <c r="F2" s="126" t="s">
        <v>30</v>
      </c>
      <c r="G2" s="126" t="s">
        <v>19</v>
      </c>
      <c r="H2" s="126" t="s">
        <v>1</v>
      </c>
      <c r="I2" s="24" t="s">
        <v>2</v>
      </c>
      <c r="J2" s="24" t="s">
        <v>3</v>
      </c>
      <c r="K2" s="24" t="s">
        <v>4</v>
      </c>
      <c r="L2" s="24" t="s">
        <v>5</v>
      </c>
      <c r="M2" s="24" t="s">
        <v>6</v>
      </c>
      <c r="N2" s="24"/>
      <c r="O2" s="24"/>
      <c r="P2" s="23"/>
      <c r="Q2" s="22" t="s">
        <v>13</v>
      </c>
      <c r="R2" s="22" t="s">
        <v>14</v>
      </c>
      <c r="S2" s="22" t="s">
        <v>15</v>
      </c>
      <c r="T2" s="22" t="s">
        <v>48</v>
      </c>
      <c r="U2" s="6" t="s">
        <v>30</v>
      </c>
      <c r="V2" s="6" t="s">
        <v>28</v>
      </c>
      <c r="W2" s="22" t="s">
        <v>19</v>
      </c>
      <c r="X2" s="2" t="s">
        <v>1</v>
      </c>
      <c r="Y2" s="2" t="s">
        <v>2</v>
      </c>
      <c r="Z2" s="2" t="s">
        <v>3</v>
      </c>
      <c r="AA2" s="2" t="s">
        <v>4</v>
      </c>
      <c r="AB2" s="2" t="s">
        <v>5</v>
      </c>
      <c r="AC2" s="2" t="s">
        <v>6</v>
      </c>
      <c r="AE2" t="s">
        <v>20</v>
      </c>
      <c r="AF2" t="s">
        <v>33</v>
      </c>
      <c r="AG2" t="s">
        <v>34</v>
      </c>
      <c r="AH2" t="s">
        <v>35</v>
      </c>
      <c r="AI2" t="s">
        <v>36</v>
      </c>
      <c r="AJ2" t="s">
        <v>37</v>
      </c>
      <c r="AK2" t="s">
        <v>38</v>
      </c>
      <c r="AL2" s="12" t="s">
        <v>39</v>
      </c>
      <c r="AM2" t="s">
        <v>70</v>
      </c>
      <c r="AO2" t="s">
        <v>20</v>
      </c>
      <c r="AP2" s="12" t="s">
        <v>33</v>
      </c>
      <c r="AQ2" t="s">
        <v>34</v>
      </c>
      <c r="AR2" t="s">
        <v>35</v>
      </c>
      <c r="AS2" t="s">
        <v>36</v>
      </c>
      <c r="AT2" t="s">
        <v>37</v>
      </c>
      <c r="AU2" t="s">
        <v>38</v>
      </c>
      <c r="AV2" s="39" t="s">
        <v>39</v>
      </c>
      <c r="AW2" t="s">
        <v>60</v>
      </c>
      <c r="AY2" t="s">
        <v>20</v>
      </c>
      <c r="AZ2" t="s">
        <v>33</v>
      </c>
      <c r="BA2" t="s">
        <v>34</v>
      </c>
      <c r="BB2" t="s">
        <v>35</v>
      </c>
      <c r="BC2" t="s">
        <v>36</v>
      </c>
      <c r="BD2" t="s">
        <v>37</v>
      </c>
      <c r="BE2" t="s">
        <v>38</v>
      </c>
      <c r="BF2" s="39" t="s">
        <v>39</v>
      </c>
      <c r="BG2" t="s">
        <v>229</v>
      </c>
      <c r="BI2" t="s">
        <v>20</v>
      </c>
      <c r="BJ2" t="s">
        <v>33</v>
      </c>
      <c r="BK2" t="s">
        <v>34</v>
      </c>
      <c r="BL2" t="s">
        <v>35</v>
      </c>
      <c r="BM2" t="s">
        <v>36</v>
      </c>
      <c r="BN2" t="s">
        <v>37</v>
      </c>
      <c r="BO2" t="s">
        <v>38</v>
      </c>
      <c r="BP2" t="s">
        <v>39</v>
      </c>
      <c r="BQ2" t="s">
        <v>73</v>
      </c>
      <c r="BS2" t="s">
        <v>20</v>
      </c>
      <c r="BT2" t="s">
        <v>33</v>
      </c>
      <c r="BU2" t="s">
        <v>34</v>
      </c>
      <c r="BV2" t="s">
        <v>35</v>
      </c>
      <c r="BW2" t="s">
        <v>36</v>
      </c>
      <c r="BX2" t="s">
        <v>37</v>
      </c>
      <c r="BY2" t="s">
        <v>38</v>
      </c>
      <c r="CB2" t="s">
        <v>20</v>
      </c>
      <c r="CC2" t="s">
        <v>33</v>
      </c>
      <c r="CD2" t="s">
        <v>74</v>
      </c>
      <c r="CE2" t="s">
        <v>75</v>
      </c>
      <c r="CF2" t="s">
        <v>76</v>
      </c>
      <c r="CG2" t="s">
        <v>77</v>
      </c>
    </row>
    <row r="3" spans="1:85">
      <c r="A3" s="84" t="s">
        <v>143</v>
      </c>
      <c r="B3" s="86" t="s">
        <v>145</v>
      </c>
      <c r="C3" s="85" t="s">
        <v>13</v>
      </c>
      <c r="D3" s="85" t="s">
        <v>14</v>
      </c>
      <c r="E3" s="85" t="s">
        <v>15</v>
      </c>
      <c r="F3" s="85" t="s">
        <v>30</v>
      </c>
      <c r="G3" s="85" t="s">
        <v>19</v>
      </c>
      <c r="H3" s="85" t="s">
        <v>1</v>
      </c>
      <c r="I3" s="85" t="s">
        <v>2</v>
      </c>
      <c r="J3" s="85" t="s">
        <v>3</v>
      </c>
      <c r="K3" s="85" t="s">
        <v>4</v>
      </c>
      <c r="L3" s="85" t="s">
        <v>5</v>
      </c>
      <c r="M3" s="85" t="s">
        <v>6</v>
      </c>
      <c r="N3" s="85" t="s">
        <v>5</v>
      </c>
      <c r="O3" s="85" t="s">
        <v>6</v>
      </c>
      <c r="Q3" s="7"/>
      <c r="R3" s="7"/>
      <c r="S3" s="7"/>
      <c r="T3" s="7"/>
      <c r="U3" s="7"/>
      <c r="V3" s="7"/>
      <c r="W3" s="15"/>
      <c r="X3" s="7"/>
      <c r="Y3" s="7"/>
      <c r="Z3" s="7"/>
      <c r="AA3" s="7"/>
      <c r="AB3" s="7"/>
      <c r="AC3" s="7"/>
      <c r="AE3" t="s">
        <v>13</v>
      </c>
      <c r="AF3" s="12">
        <v>44635</v>
      </c>
      <c r="AG3" s="21">
        <v>115</v>
      </c>
      <c r="AH3" s="21">
        <v>23.36</v>
      </c>
      <c r="AI3" s="21">
        <v>48.5</v>
      </c>
      <c r="AJ3" s="21">
        <v>3.31</v>
      </c>
      <c r="AK3" s="21">
        <v>11.67</v>
      </c>
      <c r="AL3" s="114">
        <v>44621</v>
      </c>
      <c r="AM3">
        <v>3729.33</v>
      </c>
      <c r="AO3" t="s">
        <v>14</v>
      </c>
      <c r="AP3" s="12">
        <v>44635</v>
      </c>
      <c r="AQ3">
        <v>91</v>
      </c>
      <c r="AR3" s="21">
        <v>28.3</v>
      </c>
      <c r="AS3" s="21">
        <v>68.33</v>
      </c>
      <c r="AT3" s="21">
        <v>4.0599999999999996</v>
      </c>
      <c r="AU3" s="21">
        <v>12.21</v>
      </c>
      <c r="AV3" s="114">
        <v>44621</v>
      </c>
      <c r="AW3">
        <v>2965.36</v>
      </c>
      <c r="AY3" t="s">
        <v>15</v>
      </c>
      <c r="AZ3" s="46">
        <v>44648</v>
      </c>
      <c r="BA3">
        <v>580</v>
      </c>
      <c r="BB3" s="21">
        <v>18.489999999999998</v>
      </c>
      <c r="BC3" s="21">
        <v>53.33</v>
      </c>
      <c r="BD3" s="21">
        <v>3.33</v>
      </c>
      <c r="BE3" s="21">
        <v>10.1</v>
      </c>
      <c r="BF3" s="114">
        <v>44621</v>
      </c>
      <c r="BG3">
        <v>2010.99</v>
      </c>
      <c r="BI3" t="s">
        <v>13</v>
      </c>
      <c r="BJ3" s="12">
        <v>44635</v>
      </c>
      <c r="BK3">
        <v>170</v>
      </c>
      <c r="BL3">
        <v>1.71</v>
      </c>
      <c r="BM3">
        <v>3.84</v>
      </c>
      <c r="BN3">
        <v>0.82</v>
      </c>
      <c r="BO3">
        <v>0.48</v>
      </c>
      <c r="BP3" s="114">
        <v>44621</v>
      </c>
      <c r="BQ3">
        <v>8188.69</v>
      </c>
      <c r="BS3" t="s">
        <v>13</v>
      </c>
      <c r="BT3" s="12">
        <v>44636</v>
      </c>
      <c r="BU3">
        <v>17</v>
      </c>
      <c r="BV3">
        <v>14.02</v>
      </c>
      <c r="BW3">
        <v>42.36</v>
      </c>
      <c r="BX3">
        <v>1.81</v>
      </c>
      <c r="BY3">
        <v>12.91</v>
      </c>
      <c r="CB3" t="s">
        <v>13</v>
      </c>
      <c r="CC3" s="12">
        <v>44635</v>
      </c>
      <c r="CD3">
        <v>1.7</v>
      </c>
      <c r="CE3">
        <v>23.58</v>
      </c>
      <c r="CF3">
        <v>42.49</v>
      </c>
      <c r="CG3">
        <v>12.84</v>
      </c>
    </row>
    <row r="4" spans="1:85">
      <c r="A4" t="s">
        <v>234</v>
      </c>
      <c r="B4" s="4">
        <v>16001</v>
      </c>
      <c r="C4" s="4">
        <v>14704</v>
      </c>
      <c r="D4" s="4"/>
      <c r="E4" s="4"/>
      <c r="F4" s="4"/>
      <c r="G4" s="4">
        <v>873</v>
      </c>
      <c r="H4" s="4">
        <v>2020</v>
      </c>
      <c r="I4" s="4">
        <v>184</v>
      </c>
      <c r="J4" s="4">
        <v>118</v>
      </c>
      <c r="K4" s="4">
        <v>131</v>
      </c>
      <c r="L4" s="4">
        <v>173</v>
      </c>
      <c r="M4" s="4">
        <v>27</v>
      </c>
      <c r="N4" s="4"/>
      <c r="O4" s="4"/>
      <c r="Q4" s="7">
        <f>C4/B4</f>
        <v>0.91894256608961944</v>
      </c>
      <c r="R4" s="7"/>
      <c r="S4" s="7"/>
      <c r="T4" s="7">
        <f>F4/$B4</f>
        <v>0</v>
      </c>
      <c r="U4" s="7">
        <f t="shared" ref="U4:AC4" si="0">G4/$B4</f>
        <v>5.4559090056871443E-2</v>
      </c>
      <c r="V4" s="7">
        <f t="shared" si="0"/>
        <v>0.12624210986813325</v>
      </c>
      <c r="W4" s="7">
        <f t="shared" si="0"/>
        <v>1.1499281294919068E-2</v>
      </c>
      <c r="X4" s="7">
        <f t="shared" si="0"/>
        <v>7.3745390913067931E-3</v>
      </c>
      <c r="Y4" s="7">
        <f t="shared" si="0"/>
        <v>8.1869883132304234E-3</v>
      </c>
      <c r="Z4" s="7">
        <f t="shared" si="0"/>
        <v>1.0811824260983689E-2</v>
      </c>
      <c r="AA4" s="7">
        <f t="shared" si="0"/>
        <v>1.687394537841385E-3</v>
      </c>
      <c r="AB4" s="7">
        <f t="shared" si="0"/>
        <v>0</v>
      </c>
      <c r="AC4" s="7">
        <f t="shared" si="0"/>
        <v>0</v>
      </c>
      <c r="AE4" t="s">
        <v>13</v>
      </c>
      <c r="AF4" s="12">
        <v>44636</v>
      </c>
      <c r="AG4" s="21">
        <v>280</v>
      </c>
      <c r="AH4" s="21">
        <v>23.87</v>
      </c>
      <c r="AI4" s="21">
        <v>70.069999999999993</v>
      </c>
      <c r="AJ4" s="21">
        <v>2.6</v>
      </c>
      <c r="AK4" s="21">
        <v>12.05</v>
      </c>
      <c r="AL4" s="114">
        <v>44622</v>
      </c>
      <c r="AM4">
        <v>3916.98</v>
      </c>
      <c r="AO4" t="s">
        <v>14</v>
      </c>
      <c r="AP4" s="12">
        <v>44636</v>
      </c>
      <c r="AQ4">
        <v>66</v>
      </c>
      <c r="AR4" s="21">
        <v>27.03</v>
      </c>
      <c r="AS4" s="21">
        <v>61.44</v>
      </c>
      <c r="AT4" s="21">
        <v>5.0199999999999996</v>
      </c>
      <c r="AU4" s="21">
        <v>11.36</v>
      </c>
      <c r="AV4" s="114">
        <v>44622</v>
      </c>
      <c r="AW4">
        <v>3151.59</v>
      </c>
      <c r="AY4" t="s">
        <v>15</v>
      </c>
      <c r="AZ4" s="46">
        <v>44649</v>
      </c>
      <c r="BA4">
        <v>259</v>
      </c>
      <c r="BB4" s="21">
        <v>19.309999999999999</v>
      </c>
      <c r="BC4" s="21">
        <v>51.76</v>
      </c>
      <c r="BD4" s="21">
        <v>3.35</v>
      </c>
      <c r="BE4" s="21">
        <v>10.37</v>
      </c>
      <c r="BF4" s="114">
        <v>44622</v>
      </c>
      <c r="BG4">
        <v>1682.76</v>
      </c>
      <c r="BI4" t="s">
        <v>13</v>
      </c>
      <c r="BJ4" s="12">
        <v>44636</v>
      </c>
      <c r="BK4">
        <v>386</v>
      </c>
      <c r="BL4">
        <v>1.3</v>
      </c>
      <c r="BM4">
        <v>2.71</v>
      </c>
      <c r="BN4">
        <v>0.59</v>
      </c>
      <c r="BO4">
        <v>0.45</v>
      </c>
      <c r="BP4" s="114">
        <v>44622</v>
      </c>
      <c r="BQ4">
        <v>10037.5</v>
      </c>
      <c r="BS4" t="s">
        <v>13</v>
      </c>
      <c r="BT4" s="12">
        <v>44637</v>
      </c>
      <c r="BU4">
        <v>82</v>
      </c>
      <c r="BV4">
        <v>22.47</v>
      </c>
      <c r="BW4">
        <v>39.99</v>
      </c>
      <c r="BX4">
        <v>2.25</v>
      </c>
      <c r="BY4">
        <v>10.82</v>
      </c>
      <c r="CB4" t="s">
        <v>13</v>
      </c>
      <c r="CC4" s="12">
        <v>44636</v>
      </c>
      <c r="CD4">
        <v>1.22</v>
      </c>
      <c r="CE4">
        <v>19.940000000000001</v>
      </c>
      <c r="CF4">
        <v>57.82</v>
      </c>
      <c r="CG4">
        <v>14.31</v>
      </c>
    </row>
    <row r="5" spans="1:85">
      <c r="A5" t="s">
        <v>235</v>
      </c>
      <c r="B5" s="4">
        <v>12009</v>
      </c>
      <c r="C5" s="4"/>
      <c r="D5" s="4">
        <v>11071</v>
      </c>
      <c r="E5" s="4">
        <v>18</v>
      </c>
      <c r="F5" s="4">
        <v>2</v>
      </c>
      <c r="G5" s="4">
        <v>546</v>
      </c>
      <c r="H5" s="4">
        <v>1223</v>
      </c>
      <c r="I5" s="4">
        <v>122</v>
      </c>
      <c r="J5" s="4">
        <v>75</v>
      </c>
      <c r="K5" s="4">
        <v>74</v>
      </c>
      <c r="L5" s="4">
        <v>88</v>
      </c>
      <c r="M5" s="4">
        <v>19</v>
      </c>
      <c r="N5" s="4"/>
      <c r="O5" s="4"/>
      <c r="Q5" s="7"/>
      <c r="R5" s="7">
        <f>D5/B5</f>
        <v>0.92189191439753515</v>
      </c>
      <c r="S5" s="7"/>
      <c r="T5" s="7">
        <f t="shared" ref="T5:T6" si="1">F5/$B5</f>
        <v>1.6654176034640685E-4</v>
      </c>
      <c r="U5" s="7">
        <f t="shared" ref="U5:U6" si="2">G5/$B5</f>
        <v>4.5465900574569076E-2</v>
      </c>
      <c r="V5" s="7">
        <f t="shared" ref="V5:V6" si="3">H5/$B5</f>
        <v>0.1018402864518278</v>
      </c>
      <c r="W5" s="7">
        <f t="shared" ref="W5:W6" si="4">I5/$B5</f>
        <v>1.0159047381130819E-2</v>
      </c>
      <c r="X5" s="7">
        <f t="shared" ref="X5:X6" si="5">J5/$B5</f>
        <v>6.2453160129902572E-3</v>
      </c>
      <c r="Y5" s="7">
        <f t="shared" ref="Y5:Y6" si="6">K5/$B5</f>
        <v>6.1620451328170539E-3</v>
      </c>
      <c r="Z5" s="7">
        <f t="shared" ref="Z5:Z6" si="7">L5/$B5</f>
        <v>7.3278374552419017E-3</v>
      </c>
      <c r="AA5" s="7">
        <f t="shared" ref="AA5:AA6" si="8">M5/$B5</f>
        <v>1.5821467232908651E-3</v>
      </c>
      <c r="AB5" s="7">
        <f t="shared" ref="AB5:AB6" si="9">N5/$B5</f>
        <v>0</v>
      </c>
      <c r="AC5" s="7">
        <f t="shared" ref="AC5:AC6" si="10">O5/$B5</f>
        <v>0</v>
      </c>
      <c r="AE5" t="s">
        <v>13</v>
      </c>
      <c r="AF5" s="12">
        <v>44637</v>
      </c>
      <c r="AG5" s="21">
        <v>40</v>
      </c>
      <c r="AH5" s="21">
        <v>27.35</v>
      </c>
      <c r="AI5" s="21">
        <v>48.44</v>
      </c>
      <c r="AJ5" s="21">
        <v>5.16</v>
      </c>
      <c r="AK5" s="21">
        <v>9.86</v>
      </c>
      <c r="AL5" s="114">
        <v>44623</v>
      </c>
      <c r="AM5">
        <v>3292.56</v>
      </c>
      <c r="AO5" t="s">
        <v>14</v>
      </c>
      <c r="AP5" s="12">
        <v>44637</v>
      </c>
      <c r="AQ5">
        <v>8</v>
      </c>
      <c r="AR5" s="21">
        <v>29.35</v>
      </c>
      <c r="AS5" s="21">
        <v>38.950000000000003</v>
      </c>
      <c r="AT5" s="21">
        <v>20.99</v>
      </c>
      <c r="AU5" s="21">
        <v>5.45</v>
      </c>
      <c r="AV5" s="114">
        <v>44623</v>
      </c>
      <c r="AW5">
        <v>2973.01</v>
      </c>
      <c r="AY5" t="s">
        <v>15</v>
      </c>
      <c r="AZ5" s="46">
        <v>44650</v>
      </c>
      <c r="BA5">
        <v>84</v>
      </c>
      <c r="BB5" s="21">
        <v>19.05</v>
      </c>
      <c r="BC5" s="21">
        <v>46.34</v>
      </c>
      <c r="BD5" s="21">
        <v>3.87</v>
      </c>
      <c r="BE5" s="21">
        <v>10.24</v>
      </c>
      <c r="BF5" s="114">
        <v>44623</v>
      </c>
      <c r="BG5">
        <v>1312.47</v>
      </c>
      <c r="BI5" t="s">
        <v>13</v>
      </c>
      <c r="BJ5" s="12">
        <v>44637</v>
      </c>
      <c r="BK5">
        <v>89</v>
      </c>
      <c r="BL5">
        <v>1.07</v>
      </c>
      <c r="BM5">
        <v>6.11</v>
      </c>
      <c r="BN5">
        <v>0.53</v>
      </c>
      <c r="BO5">
        <v>0.6</v>
      </c>
      <c r="BP5" s="114">
        <v>44623</v>
      </c>
      <c r="BQ5">
        <v>8923.5</v>
      </c>
      <c r="BS5" t="s">
        <v>13</v>
      </c>
      <c r="BT5" s="12">
        <v>44638</v>
      </c>
      <c r="BU5">
        <v>15</v>
      </c>
      <c r="BV5">
        <v>24.81</v>
      </c>
      <c r="BW5">
        <v>39.369999999999997</v>
      </c>
      <c r="BX5">
        <v>2.61</v>
      </c>
      <c r="BY5">
        <v>11.71</v>
      </c>
      <c r="CB5" t="s">
        <v>13</v>
      </c>
      <c r="CC5" s="12">
        <v>44637</v>
      </c>
      <c r="CD5">
        <v>0.91</v>
      </c>
      <c r="CE5">
        <v>25.66</v>
      </c>
      <c r="CF5">
        <v>72.95</v>
      </c>
      <c r="CG5">
        <v>5.75</v>
      </c>
    </row>
    <row r="6" spans="1:85">
      <c r="A6" t="s">
        <v>144</v>
      </c>
      <c r="B6" s="4">
        <v>11997</v>
      </c>
      <c r="C6" s="51"/>
      <c r="D6" s="51"/>
      <c r="E6" s="4">
        <v>11361</v>
      </c>
      <c r="F6" s="4">
        <v>1026</v>
      </c>
      <c r="G6" s="4">
        <v>173</v>
      </c>
      <c r="H6" s="51">
        <v>1345</v>
      </c>
      <c r="I6" s="4">
        <v>117</v>
      </c>
      <c r="J6" s="4">
        <v>91</v>
      </c>
      <c r="K6" s="4">
        <v>90</v>
      </c>
      <c r="L6" s="4">
        <v>85</v>
      </c>
      <c r="M6" s="4">
        <v>22</v>
      </c>
      <c r="N6" s="4"/>
      <c r="O6" s="4"/>
      <c r="Q6" s="7"/>
      <c r="R6" s="7"/>
      <c r="S6" s="7">
        <f>E6/B6</f>
        <v>0.94698674668667171</v>
      </c>
      <c r="T6" s="7">
        <f t="shared" si="1"/>
        <v>8.5521380345086273E-2</v>
      </c>
      <c r="U6" s="7">
        <f t="shared" si="2"/>
        <v>1.4420271734600316E-2</v>
      </c>
      <c r="V6" s="7">
        <f t="shared" si="3"/>
        <v>0.11211136117362674</v>
      </c>
      <c r="W6" s="7">
        <f t="shared" si="4"/>
        <v>9.7524381095273824E-3</v>
      </c>
      <c r="X6" s="7">
        <f t="shared" si="5"/>
        <v>7.5852296407435196E-3</v>
      </c>
      <c r="Y6" s="7">
        <f t="shared" si="6"/>
        <v>7.5018754688672166E-3</v>
      </c>
      <c r="Z6" s="7">
        <f t="shared" si="7"/>
        <v>7.085104609485705E-3</v>
      </c>
      <c r="AA6" s="7">
        <f t="shared" si="8"/>
        <v>1.8337917812786531E-3</v>
      </c>
      <c r="AB6" s="7">
        <f t="shared" si="9"/>
        <v>0</v>
      </c>
      <c r="AC6" s="7">
        <f t="shared" si="10"/>
        <v>0</v>
      </c>
      <c r="AE6" t="s">
        <v>13</v>
      </c>
      <c r="AF6" s="12">
        <v>44638</v>
      </c>
      <c r="AG6" s="21">
        <v>34</v>
      </c>
      <c r="AH6" s="21">
        <v>26.3</v>
      </c>
      <c r="AI6" s="21">
        <v>45.91</v>
      </c>
      <c r="AJ6" s="21">
        <v>3.74</v>
      </c>
      <c r="AK6" s="21">
        <v>11.09</v>
      </c>
      <c r="AL6" s="114">
        <v>44624</v>
      </c>
      <c r="AM6">
        <v>2898.47</v>
      </c>
      <c r="AO6" t="s">
        <v>14</v>
      </c>
      <c r="AP6" s="12">
        <v>44638</v>
      </c>
      <c r="AQ6">
        <v>176</v>
      </c>
      <c r="AR6" s="21">
        <v>27.94</v>
      </c>
      <c r="AS6" s="21">
        <v>56.25</v>
      </c>
      <c r="AT6" s="21">
        <v>5.0999999999999996</v>
      </c>
      <c r="AU6" s="21">
        <v>8.8800000000000008</v>
      </c>
      <c r="AV6" s="114">
        <v>44624</v>
      </c>
      <c r="AW6">
        <v>2827.73</v>
      </c>
      <c r="AY6" t="s">
        <v>15</v>
      </c>
      <c r="AZ6" s="46">
        <v>44651</v>
      </c>
      <c r="BA6">
        <v>13</v>
      </c>
      <c r="BB6" s="21">
        <v>18.34</v>
      </c>
      <c r="BC6" s="21">
        <v>33.35</v>
      </c>
      <c r="BD6" s="21">
        <v>5</v>
      </c>
      <c r="BE6" s="21">
        <v>8.6</v>
      </c>
      <c r="BF6" s="114">
        <v>44624</v>
      </c>
      <c r="BG6">
        <v>1103.48</v>
      </c>
      <c r="BI6" t="s">
        <v>13</v>
      </c>
      <c r="BJ6" s="12">
        <v>44638</v>
      </c>
      <c r="BK6">
        <v>24</v>
      </c>
      <c r="BL6">
        <v>1.1599999999999999</v>
      </c>
      <c r="BM6">
        <v>1.87</v>
      </c>
      <c r="BN6">
        <v>0.74</v>
      </c>
      <c r="BO6">
        <v>0.27</v>
      </c>
      <c r="BP6" s="114">
        <v>44624</v>
      </c>
      <c r="BQ6">
        <v>7888.88</v>
      </c>
      <c r="BS6" t="s">
        <v>13</v>
      </c>
      <c r="BT6" s="12">
        <v>44639</v>
      </c>
      <c r="BU6">
        <v>4</v>
      </c>
      <c r="BV6">
        <v>29.37</v>
      </c>
      <c r="BW6">
        <v>32.92</v>
      </c>
      <c r="BX6">
        <v>19.77</v>
      </c>
      <c r="BY6">
        <v>6.41</v>
      </c>
      <c r="CB6" t="s">
        <v>13</v>
      </c>
      <c r="CC6" s="12">
        <v>44638</v>
      </c>
      <c r="CD6">
        <v>1.1599999999999999</v>
      </c>
      <c r="CE6">
        <v>34.42</v>
      </c>
      <c r="CF6">
        <v>59.11</v>
      </c>
      <c r="CG6">
        <v>3.83</v>
      </c>
    </row>
    <row r="7" spans="1:85">
      <c r="B7" s="4"/>
      <c r="C7" s="51"/>
      <c r="D7" s="51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Q7" s="7"/>
      <c r="R7" s="7"/>
      <c r="S7" s="7"/>
      <c r="T7" s="7"/>
      <c r="U7" s="7"/>
      <c r="V7" s="7"/>
      <c r="W7" s="15"/>
      <c r="X7" s="7"/>
      <c r="Y7" s="7"/>
      <c r="Z7" s="7"/>
      <c r="AA7" s="7"/>
      <c r="AB7" s="7"/>
      <c r="AC7" s="7"/>
      <c r="AE7" t="s">
        <v>13</v>
      </c>
      <c r="AF7" s="12">
        <v>44639</v>
      </c>
      <c r="AG7" s="21">
        <v>2</v>
      </c>
      <c r="AH7" s="21">
        <v>23.33</v>
      </c>
      <c r="AI7" s="21">
        <v>26.12</v>
      </c>
      <c r="AJ7" s="21">
        <v>20.54</v>
      </c>
      <c r="AK7" s="21">
        <v>3.94</v>
      </c>
      <c r="AL7" s="114">
        <v>44625</v>
      </c>
      <c r="AM7">
        <v>2561.61</v>
      </c>
      <c r="AO7" t="s">
        <v>14</v>
      </c>
      <c r="AP7" s="12">
        <v>44639</v>
      </c>
      <c r="AQ7">
        <v>10</v>
      </c>
      <c r="AR7" s="21">
        <v>34.700000000000003</v>
      </c>
      <c r="AS7" s="21">
        <v>54.28</v>
      </c>
      <c r="AT7" s="21">
        <v>5.39</v>
      </c>
      <c r="AU7" s="21">
        <v>12.99</v>
      </c>
      <c r="AV7" s="114">
        <v>44625</v>
      </c>
      <c r="AW7">
        <v>2698.49</v>
      </c>
      <c r="AY7" t="s">
        <v>15</v>
      </c>
      <c r="AZ7" s="46">
        <v>44652</v>
      </c>
      <c r="BA7">
        <v>14</v>
      </c>
      <c r="BB7" s="21">
        <v>20.52</v>
      </c>
      <c r="BC7" s="21">
        <v>32.92</v>
      </c>
      <c r="BD7" s="21">
        <v>5.28</v>
      </c>
      <c r="BE7" s="21">
        <v>9.24</v>
      </c>
      <c r="BF7" s="114">
        <v>44625</v>
      </c>
      <c r="BG7">
        <v>897.09</v>
      </c>
      <c r="BI7" t="s">
        <v>13</v>
      </c>
      <c r="BJ7" s="12">
        <v>44639</v>
      </c>
      <c r="BK7">
        <v>2</v>
      </c>
      <c r="BL7">
        <v>1</v>
      </c>
      <c r="BM7">
        <v>1</v>
      </c>
      <c r="BN7">
        <v>1</v>
      </c>
      <c r="BO7">
        <v>0</v>
      </c>
      <c r="BP7" s="114">
        <v>44625</v>
      </c>
      <c r="BQ7">
        <v>7033.09</v>
      </c>
      <c r="BS7" t="s">
        <v>13</v>
      </c>
      <c r="BT7" s="12">
        <v>44640</v>
      </c>
      <c r="BU7">
        <v>2</v>
      </c>
      <c r="BV7">
        <v>37.94</v>
      </c>
      <c r="BW7">
        <v>44.8</v>
      </c>
      <c r="BX7">
        <v>31.08</v>
      </c>
      <c r="BY7">
        <v>9.6999999999999993</v>
      </c>
      <c r="CB7" t="s">
        <v>13</v>
      </c>
      <c r="CC7" s="12">
        <v>44641</v>
      </c>
      <c r="CD7">
        <v>1.06</v>
      </c>
      <c r="CE7">
        <v>15.58</v>
      </c>
      <c r="CF7">
        <v>60.24</v>
      </c>
      <c r="CG7">
        <v>8.34</v>
      </c>
    </row>
    <row r="8" spans="1:85">
      <c r="B8" s="4"/>
      <c r="C8" s="51"/>
      <c r="D8" s="5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Q8" s="7"/>
      <c r="R8" s="7"/>
      <c r="S8" s="7"/>
      <c r="T8" s="7"/>
      <c r="U8" s="7"/>
      <c r="V8" s="7"/>
      <c r="W8" s="15"/>
      <c r="X8" s="7"/>
      <c r="Y8" s="7"/>
      <c r="Z8" s="7"/>
      <c r="AA8" s="7"/>
      <c r="AB8" s="7"/>
      <c r="AC8" s="7"/>
      <c r="AE8" t="s">
        <v>13</v>
      </c>
      <c r="AF8" s="12">
        <v>44640</v>
      </c>
      <c r="AG8" s="21">
        <v>1</v>
      </c>
      <c r="AH8" s="21">
        <v>5.32</v>
      </c>
      <c r="AI8" s="21">
        <v>5.32</v>
      </c>
      <c r="AJ8" s="21">
        <v>5.32</v>
      </c>
      <c r="AK8" s="21"/>
      <c r="AL8" s="114">
        <v>44626</v>
      </c>
      <c r="AM8">
        <v>2298.56</v>
      </c>
      <c r="AO8" t="s">
        <v>14</v>
      </c>
      <c r="AP8" s="12">
        <v>44640</v>
      </c>
      <c r="AQ8">
        <v>6</v>
      </c>
      <c r="AR8" s="21">
        <v>30.89</v>
      </c>
      <c r="AS8" s="21">
        <v>37.08</v>
      </c>
      <c r="AT8" s="21">
        <v>18.97</v>
      </c>
      <c r="AU8" s="21">
        <v>7.83</v>
      </c>
      <c r="AV8" s="114">
        <v>44626</v>
      </c>
      <c r="AW8">
        <v>2611.56</v>
      </c>
      <c r="AY8" t="s">
        <v>15</v>
      </c>
      <c r="AZ8" s="46">
        <v>44653</v>
      </c>
      <c r="BA8">
        <v>10</v>
      </c>
      <c r="BB8" s="21">
        <v>10.53</v>
      </c>
      <c r="BC8" s="21">
        <v>23.26</v>
      </c>
      <c r="BD8" s="21">
        <v>3.85</v>
      </c>
      <c r="BE8" s="21">
        <v>8.49</v>
      </c>
      <c r="BF8" s="114">
        <v>44626</v>
      </c>
      <c r="BG8">
        <v>777.29</v>
      </c>
      <c r="BI8" t="s">
        <v>13</v>
      </c>
      <c r="BJ8" s="12">
        <v>44640</v>
      </c>
      <c r="BK8">
        <v>2</v>
      </c>
      <c r="BL8">
        <v>1.18</v>
      </c>
      <c r="BM8">
        <v>1.3</v>
      </c>
      <c r="BN8">
        <v>1.06</v>
      </c>
      <c r="BO8">
        <v>0.18</v>
      </c>
      <c r="BP8" s="114">
        <v>44626</v>
      </c>
      <c r="BQ8">
        <v>6267.74</v>
      </c>
      <c r="BS8" t="s">
        <v>13</v>
      </c>
      <c r="BT8" s="12">
        <v>44642</v>
      </c>
      <c r="BU8">
        <v>1</v>
      </c>
      <c r="BV8">
        <v>15.58</v>
      </c>
      <c r="BW8">
        <v>15.58</v>
      </c>
      <c r="BX8">
        <v>15.58</v>
      </c>
      <c r="CB8" t="s">
        <v>13</v>
      </c>
      <c r="CC8" s="12">
        <v>44642</v>
      </c>
      <c r="CD8">
        <v>1.28</v>
      </c>
      <c r="CE8">
        <v>18.649999999999999</v>
      </c>
      <c r="CF8">
        <v>50.06</v>
      </c>
      <c r="CG8">
        <v>6.97</v>
      </c>
    </row>
    <row r="9" spans="1:85">
      <c r="B9" s="45"/>
      <c r="C9" s="45"/>
      <c r="D9" s="45"/>
      <c r="E9" s="52"/>
      <c r="F9" s="52"/>
      <c r="G9" s="45"/>
      <c r="H9" s="52"/>
      <c r="I9" s="45"/>
      <c r="J9" s="45"/>
      <c r="K9" s="45"/>
      <c r="L9" s="45"/>
      <c r="M9" s="45"/>
      <c r="N9" s="45"/>
      <c r="O9" s="45"/>
      <c r="P9" s="25"/>
      <c r="Q9" s="26"/>
      <c r="R9" s="26"/>
      <c r="S9" s="26"/>
      <c r="T9" s="26"/>
      <c r="U9" s="26"/>
      <c r="V9" s="26"/>
      <c r="W9" s="55"/>
      <c r="X9" s="26"/>
      <c r="Y9" s="26"/>
      <c r="Z9" s="26"/>
      <c r="AA9" s="26"/>
      <c r="AB9" s="26"/>
      <c r="AC9" s="26"/>
      <c r="AE9" t="s">
        <v>13</v>
      </c>
      <c r="AF9" s="12">
        <v>44641</v>
      </c>
      <c r="AG9" s="21">
        <v>6</v>
      </c>
      <c r="AH9" s="21">
        <v>23.91</v>
      </c>
      <c r="AI9" s="21">
        <v>32.89</v>
      </c>
      <c r="AJ9" s="21">
        <v>12.28</v>
      </c>
      <c r="AK9" s="21">
        <v>8.61</v>
      </c>
      <c r="AL9" s="114">
        <v>44627</v>
      </c>
      <c r="AM9">
        <v>2131.04</v>
      </c>
      <c r="AO9" t="s">
        <v>14</v>
      </c>
      <c r="AP9" s="12">
        <v>44641</v>
      </c>
      <c r="AQ9">
        <v>4</v>
      </c>
      <c r="AR9" s="21">
        <v>29.51</v>
      </c>
      <c r="AS9" s="21">
        <v>42.59</v>
      </c>
      <c r="AT9" s="21">
        <v>18.649999999999999</v>
      </c>
      <c r="AU9" s="21">
        <v>10.16</v>
      </c>
      <c r="AV9" s="114">
        <v>44627</v>
      </c>
      <c r="AW9">
        <v>2552.29</v>
      </c>
      <c r="AY9" t="s">
        <v>15</v>
      </c>
      <c r="AZ9" s="46">
        <v>44654</v>
      </c>
      <c r="BA9">
        <v>3</v>
      </c>
      <c r="BB9" s="21">
        <v>11.75</v>
      </c>
      <c r="BC9" s="21">
        <v>17.899999999999999</v>
      </c>
      <c r="BD9" s="21">
        <v>8.01</v>
      </c>
      <c r="BE9" s="21">
        <v>5.37</v>
      </c>
      <c r="BF9" s="114">
        <v>44627</v>
      </c>
      <c r="BG9">
        <v>719.46</v>
      </c>
      <c r="BI9" t="s">
        <v>13</v>
      </c>
      <c r="BJ9" s="12">
        <v>44641</v>
      </c>
      <c r="BK9">
        <v>5</v>
      </c>
      <c r="BL9">
        <v>1.4</v>
      </c>
      <c r="BM9">
        <v>2.86</v>
      </c>
      <c r="BN9">
        <v>0.99</v>
      </c>
      <c r="BO9">
        <v>0.82</v>
      </c>
      <c r="BP9" s="114">
        <v>44627</v>
      </c>
      <c r="BQ9">
        <v>5711</v>
      </c>
      <c r="BS9" t="s">
        <v>13</v>
      </c>
      <c r="BT9" s="12">
        <v>44644</v>
      </c>
      <c r="BU9">
        <v>2</v>
      </c>
      <c r="BV9">
        <v>12.92</v>
      </c>
      <c r="BW9">
        <v>18.649999999999999</v>
      </c>
      <c r="BX9">
        <v>7.19</v>
      </c>
      <c r="BY9">
        <v>8.1</v>
      </c>
      <c r="CB9" t="s">
        <v>13</v>
      </c>
      <c r="CC9" s="12">
        <v>44643</v>
      </c>
      <c r="CD9">
        <v>1.04</v>
      </c>
      <c r="CE9">
        <v>7.19</v>
      </c>
      <c r="CF9">
        <v>61.28</v>
      </c>
      <c r="CG9">
        <v>18.09</v>
      </c>
    </row>
    <row r="10" spans="1:85" ht="13.15">
      <c r="A10" s="87" t="s">
        <v>148</v>
      </c>
      <c r="B10" s="54">
        <f t="shared" ref="B10:O10" si="11">SUM(B4:B6)</f>
        <v>40007</v>
      </c>
      <c r="C10" s="54">
        <f t="shared" si="11"/>
        <v>14704</v>
      </c>
      <c r="D10" s="54">
        <f t="shared" si="11"/>
        <v>11071</v>
      </c>
      <c r="E10" s="54">
        <f t="shared" si="11"/>
        <v>11379</v>
      </c>
      <c r="F10" s="54">
        <f t="shared" si="11"/>
        <v>1028</v>
      </c>
      <c r="G10" s="54">
        <f t="shared" si="11"/>
        <v>1592</v>
      </c>
      <c r="H10" s="54">
        <f t="shared" si="11"/>
        <v>4588</v>
      </c>
      <c r="I10" s="54">
        <f t="shared" si="11"/>
        <v>423</v>
      </c>
      <c r="J10" s="54">
        <f t="shared" si="11"/>
        <v>284</v>
      </c>
      <c r="K10" s="54">
        <f t="shared" si="11"/>
        <v>295</v>
      </c>
      <c r="L10" s="54">
        <f t="shared" si="11"/>
        <v>346</v>
      </c>
      <c r="M10" s="54">
        <f t="shared" si="11"/>
        <v>68</v>
      </c>
      <c r="N10" s="54">
        <f t="shared" si="11"/>
        <v>0</v>
      </c>
      <c r="O10" s="54">
        <f t="shared" si="11"/>
        <v>0</v>
      </c>
      <c r="P10" s="62">
        <f>SUM(C10:O10)</f>
        <v>45778</v>
      </c>
      <c r="Q10" s="88">
        <f>C4/B4</f>
        <v>0.91894256608961944</v>
      </c>
      <c r="R10" s="88">
        <f>D5/B5</f>
        <v>0.92189191439753515</v>
      </c>
      <c r="S10" s="88">
        <f>E6/B6</f>
        <v>0.94698674668667171</v>
      </c>
      <c r="T10" s="88">
        <f t="shared" ref="T10:Z10" si="12">F10/$B10</f>
        <v>2.5695503286924787E-2</v>
      </c>
      <c r="U10" s="88">
        <f t="shared" si="12"/>
        <v>3.9793036218661731E-2</v>
      </c>
      <c r="V10" s="88">
        <f t="shared" si="12"/>
        <v>0.11467993101207288</v>
      </c>
      <c r="W10" s="88">
        <f t="shared" si="12"/>
        <v>1.0573149698802709E-2</v>
      </c>
      <c r="X10" s="88">
        <f t="shared" si="12"/>
        <v>7.0987577173994548E-3</v>
      </c>
      <c r="Y10" s="88">
        <f t="shared" si="12"/>
        <v>7.3737096008198565E-3</v>
      </c>
      <c r="Z10" s="88">
        <f t="shared" si="12"/>
        <v>8.6484865148598999E-3</v>
      </c>
      <c r="AA10" s="88">
        <f>M10/$B$10</f>
        <v>1.6997025520533906E-3</v>
      </c>
      <c r="AB10" s="88">
        <f>N10/$B$10</f>
        <v>0</v>
      </c>
      <c r="AC10" s="88">
        <f>O10/$B$10</f>
        <v>0</v>
      </c>
      <c r="AE10" t="s">
        <v>13</v>
      </c>
      <c r="AF10" s="12">
        <v>44642</v>
      </c>
      <c r="AG10" s="21">
        <v>41</v>
      </c>
      <c r="AH10" s="21">
        <v>22.95</v>
      </c>
      <c r="AI10" s="21">
        <v>40.01</v>
      </c>
      <c r="AJ10" s="21">
        <v>9.9600000000000009</v>
      </c>
      <c r="AK10" s="21">
        <v>8.56</v>
      </c>
      <c r="AL10" s="114">
        <v>44628</v>
      </c>
      <c r="AM10">
        <v>2088.08</v>
      </c>
      <c r="AO10" t="s">
        <v>14</v>
      </c>
      <c r="AP10" s="12">
        <v>44642</v>
      </c>
      <c r="AQ10">
        <v>8</v>
      </c>
      <c r="AR10" s="21">
        <v>24.04</v>
      </c>
      <c r="AS10" s="21">
        <v>43.88</v>
      </c>
      <c r="AT10" s="21">
        <v>11.31</v>
      </c>
      <c r="AU10" s="21">
        <v>12.79</v>
      </c>
      <c r="AV10" s="114">
        <v>44628</v>
      </c>
      <c r="AW10">
        <v>2535.27</v>
      </c>
      <c r="AY10" t="s">
        <v>15</v>
      </c>
      <c r="AZ10" s="46">
        <v>44655</v>
      </c>
      <c r="BA10">
        <v>10</v>
      </c>
      <c r="BB10" s="21">
        <v>16.55</v>
      </c>
      <c r="BC10" s="21">
        <v>30.93</v>
      </c>
      <c r="BD10" s="21">
        <v>4.99</v>
      </c>
      <c r="BE10" s="21">
        <v>9.6999999999999993</v>
      </c>
      <c r="BF10" s="114">
        <v>44628</v>
      </c>
      <c r="BG10">
        <v>708.8</v>
      </c>
      <c r="BI10" t="s">
        <v>13</v>
      </c>
      <c r="BJ10" s="12">
        <v>44642</v>
      </c>
      <c r="BK10">
        <v>10</v>
      </c>
      <c r="BL10">
        <v>2.73</v>
      </c>
      <c r="BM10">
        <v>11.82</v>
      </c>
      <c r="BN10">
        <v>0.96</v>
      </c>
      <c r="BO10">
        <v>3.23</v>
      </c>
      <c r="BP10" s="114">
        <v>44628</v>
      </c>
      <c r="BQ10">
        <v>5407.1</v>
      </c>
      <c r="BS10" t="s">
        <v>13</v>
      </c>
      <c r="BT10" s="12">
        <v>44647</v>
      </c>
      <c r="BU10">
        <v>2</v>
      </c>
      <c r="BV10">
        <v>12.44</v>
      </c>
      <c r="BW10">
        <v>16.66</v>
      </c>
      <c r="BX10">
        <v>8.2100000000000009</v>
      </c>
      <c r="BY10">
        <v>5.97</v>
      </c>
      <c r="CB10" t="s">
        <v>13</v>
      </c>
      <c r="CC10" s="12">
        <v>44645</v>
      </c>
      <c r="CD10">
        <v>1.19</v>
      </c>
      <c r="CE10">
        <v>12.44</v>
      </c>
      <c r="CF10">
        <v>53.71</v>
      </c>
      <c r="CG10">
        <v>11.81</v>
      </c>
    </row>
    <row r="11" spans="1:85">
      <c r="A11" s="12">
        <v>44635</v>
      </c>
      <c r="B11" s="115">
        <f>A11</f>
        <v>44635</v>
      </c>
      <c r="D11" s="5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7"/>
      <c r="R11" s="7"/>
      <c r="S11" s="7"/>
      <c r="T11" s="7"/>
      <c r="U11" s="7"/>
      <c r="V11" s="7"/>
      <c r="W11" s="15"/>
      <c r="X11" s="7"/>
      <c r="Y11" s="7"/>
      <c r="Z11" s="7"/>
      <c r="AA11" s="7"/>
      <c r="AB11" s="7"/>
      <c r="AC11" s="7"/>
      <c r="AE11" t="s">
        <v>13</v>
      </c>
      <c r="AF11" s="12">
        <v>44643</v>
      </c>
      <c r="AG11" s="21">
        <v>7</v>
      </c>
      <c r="AH11" s="21">
        <v>20.94</v>
      </c>
      <c r="AI11" s="21">
        <v>33.549999999999997</v>
      </c>
      <c r="AJ11" s="21">
        <v>8.23</v>
      </c>
      <c r="AK11" s="21">
        <v>9.92</v>
      </c>
      <c r="AL11" s="114">
        <v>44629</v>
      </c>
      <c r="AM11">
        <v>1984.85</v>
      </c>
      <c r="AO11" t="s">
        <v>14</v>
      </c>
      <c r="AP11" s="12">
        <v>44643</v>
      </c>
      <c r="AQ11">
        <v>17</v>
      </c>
      <c r="AR11" s="21">
        <v>20.32</v>
      </c>
      <c r="AS11" s="21">
        <v>33.89</v>
      </c>
      <c r="AT11" s="21">
        <v>9.34</v>
      </c>
      <c r="AU11" s="21">
        <v>7.92</v>
      </c>
      <c r="AV11" s="114">
        <v>44629</v>
      </c>
      <c r="AW11">
        <v>2504.06</v>
      </c>
      <c r="AY11" t="s">
        <v>15</v>
      </c>
      <c r="AZ11" s="46">
        <v>44656</v>
      </c>
      <c r="BA11">
        <v>2</v>
      </c>
      <c r="BB11" s="21">
        <v>19.72</v>
      </c>
      <c r="BC11" s="21">
        <v>21.01</v>
      </c>
      <c r="BD11" s="21">
        <v>18.43</v>
      </c>
      <c r="BE11" s="21">
        <v>1.82</v>
      </c>
      <c r="BF11" s="114">
        <v>44629</v>
      </c>
      <c r="BG11">
        <v>649.79999999999995</v>
      </c>
      <c r="BI11" t="s">
        <v>13</v>
      </c>
      <c r="BJ11" s="12">
        <v>44643</v>
      </c>
      <c r="BK11">
        <v>2</v>
      </c>
      <c r="BL11">
        <v>1.1299999999999999</v>
      </c>
      <c r="BM11">
        <v>1.21</v>
      </c>
      <c r="BN11">
        <v>1.04</v>
      </c>
      <c r="BO11">
        <v>0.11</v>
      </c>
      <c r="BP11" s="114">
        <v>44629</v>
      </c>
      <c r="BQ11">
        <v>5205.1000000000004</v>
      </c>
      <c r="BS11" t="s">
        <v>13</v>
      </c>
      <c r="BT11" s="12">
        <v>44649</v>
      </c>
      <c r="BU11">
        <v>1</v>
      </c>
      <c r="BV11">
        <v>25.73</v>
      </c>
      <c r="BW11">
        <v>25.73</v>
      </c>
      <c r="BX11">
        <v>25.73</v>
      </c>
      <c r="CB11" t="s">
        <v>13</v>
      </c>
      <c r="CC11" s="12">
        <v>44647</v>
      </c>
      <c r="CD11">
        <v>1.3</v>
      </c>
      <c r="CE11">
        <v>25.73</v>
      </c>
      <c r="CF11">
        <v>49.39</v>
      </c>
      <c r="CG11">
        <v>5.05</v>
      </c>
    </row>
    <row r="12" spans="1:85">
      <c r="B12" s="4"/>
      <c r="C12" s="51"/>
      <c r="D12" s="51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Q12" s="7"/>
      <c r="R12" s="7"/>
      <c r="S12" s="7"/>
      <c r="T12" s="7"/>
      <c r="U12" s="7"/>
      <c r="V12" s="7"/>
      <c r="W12" s="15"/>
      <c r="X12" s="7"/>
      <c r="Y12" s="7"/>
      <c r="Z12" s="7"/>
      <c r="AA12" s="7"/>
      <c r="AB12" s="7"/>
      <c r="AC12" s="7"/>
      <c r="AE12" t="s">
        <v>13</v>
      </c>
      <c r="AF12" s="12">
        <v>44644</v>
      </c>
      <c r="AG12" s="21">
        <v>14</v>
      </c>
      <c r="AH12" s="21">
        <v>18.149999999999999</v>
      </c>
      <c r="AI12" s="21">
        <v>28.81</v>
      </c>
      <c r="AJ12" s="21">
        <v>4.33</v>
      </c>
      <c r="AK12" s="21">
        <v>7.94</v>
      </c>
      <c r="AL12" s="114">
        <v>44630</v>
      </c>
      <c r="AM12">
        <v>1824.01</v>
      </c>
      <c r="AO12" t="s">
        <v>14</v>
      </c>
      <c r="AP12" s="12">
        <v>44644</v>
      </c>
      <c r="AQ12">
        <v>17</v>
      </c>
      <c r="AR12" s="21">
        <v>21.41</v>
      </c>
      <c r="AS12" s="21">
        <v>34.01</v>
      </c>
      <c r="AT12" s="21">
        <v>9.3000000000000007</v>
      </c>
      <c r="AU12" s="21">
        <v>8.74</v>
      </c>
      <c r="AV12" s="114">
        <v>44630</v>
      </c>
      <c r="AW12">
        <v>2444.4499999999998</v>
      </c>
      <c r="AY12" t="s">
        <v>15</v>
      </c>
      <c r="AZ12" s="46">
        <v>44657</v>
      </c>
      <c r="BA12">
        <v>25</v>
      </c>
      <c r="BB12" s="21">
        <v>10.71</v>
      </c>
      <c r="BC12" s="21">
        <v>28.97</v>
      </c>
      <c r="BD12" s="21">
        <v>4.33</v>
      </c>
      <c r="BE12" s="21">
        <v>6.27</v>
      </c>
      <c r="BF12" s="114">
        <v>44630</v>
      </c>
      <c r="BG12">
        <v>580.46</v>
      </c>
      <c r="BI12" t="s">
        <v>13</v>
      </c>
      <c r="BJ12" s="12">
        <v>44644</v>
      </c>
      <c r="BK12">
        <v>3</v>
      </c>
      <c r="BL12">
        <v>0.98</v>
      </c>
      <c r="BM12">
        <v>1.4</v>
      </c>
      <c r="BN12">
        <v>0.53</v>
      </c>
      <c r="BO12">
        <v>0.44</v>
      </c>
      <c r="BP12" s="114">
        <v>44630</v>
      </c>
      <c r="BQ12">
        <v>4824.1499999999996</v>
      </c>
      <c r="BS12" t="s">
        <v>13</v>
      </c>
      <c r="BT12" s="12">
        <v>44651</v>
      </c>
      <c r="BU12">
        <v>2</v>
      </c>
      <c r="BV12">
        <v>18.41</v>
      </c>
      <c r="BW12">
        <v>23.56</v>
      </c>
      <c r="BX12">
        <v>13.26</v>
      </c>
      <c r="BY12">
        <v>7.28</v>
      </c>
      <c r="CB12" t="s">
        <v>13</v>
      </c>
      <c r="CC12" s="12">
        <v>44649</v>
      </c>
      <c r="CD12">
        <v>3.77</v>
      </c>
      <c r="CE12">
        <v>15.39</v>
      </c>
      <c r="CF12">
        <v>18.37</v>
      </c>
      <c r="CG12">
        <v>15.35</v>
      </c>
    </row>
    <row r="13" spans="1:8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7"/>
      <c r="R13" s="7"/>
      <c r="S13" s="7"/>
      <c r="T13" s="7"/>
      <c r="U13" s="7"/>
      <c r="V13" s="7"/>
      <c r="W13" s="15"/>
      <c r="X13" s="7"/>
      <c r="Y13" s="7"/>
      <c r="Z13" s="7"/>
      <c r="AA13" s="7"/>
      <c r="AB13" s="7"/>
      <c r="AC13" s="7"/>
      <c r="AE13" t="s">
        <v>13</v>
      </c>
      <c r="AF13" s="12">
        <v>44645</v>
      </c>
      <c r="AG13" s="21">
        <v>63</v>
      </c>
      <c r="AH13" s="21">
        <v>19.760000000000002</v>
      </c>
      <c r="AI13" s="21">
        <v>33.15</v>
      </c>
      <c r="AJ13" s="21">
        <v>5.3</v>
      </c>
      <c r="AK13" s="21">
        <v>8.6199999999999992</v>
      </c>
      <c r="AL13" s="114">
        <v>44631</v>
      </c>
      <c r="AM13">
        <v>1707.11</v>
      </c>
      <c r="AO13" t="s">
        <v>14</v>
      </c>
      <c r="AP13" s="12">
        <v>44645</v>
      </c>
      <c r="AQ13">
        <v>6</v>
      </c>
      <c r="AR13" s="21">
        <v>20.87</v>
      </c>
      <c r="AS13" s="21">
        <v>29.79</v>
      </c>
      <c r="AT13" s="21">
        <v>8.9</v>
      </c>
      <c r="AU13" s="21">
        <v>7.63</v>
      </c>
      <c r="AV13" s="114">
        <v>44631</v>
      </c>
      <c r="AW13">
        <v>2156.38</v>
      </c>
      <c r="AY13" t="s">
        <v>15</v>
      </c>
      <c r="AZ13" s="46">
        <v>44658</v>
      </c>
      <c r="BA13">
        <v>3</v>
      </c>
      <c r="BB13" s="21">
        <v>10.88</v>
      </c>
      <c r="BC13" s="21">
        <v>20.010000000000002</v>
      </c>
      <c r="BD13" s="21">
        <v>4.88</v>
      </c>
      <c r="BE13" s="21">
        <v>8.0299999999999994</v>
      </c>
      <c r="BF13" s="114">
        <v>44631</v>
      </c>
      <c r="BG13">
        <v>532.01</v>
      </c>
      <c r="BI13" t="s">
        <v>13</v>
      </c>
      <c r="BJ13" s="12">
        <v>44645</v>
      </c>
      <c r="BK13">
        <v>5</v>
      </c>
      <c r="BL13">
        <v>3.13</v>
      </c>
      <c r="BM13">
        <v>8.9499999999999993</v>
      </c>
      <c r="BN13">
        <v>1.1200000000000001</v>
      </c>
      <c r="BO13">
        <v>3.37</v>
      </c>
      <c r="BP13" s="114">
        <v>44631</v>
      </c>
      <c r="BQ13">
        <v>4638.3999999999996</v>
      </c>
      <c r="BS13" t="s">
        <v>13</v>
      </c>
      <c r="BT13" s="12">
        <v>44652</v>
      </c>
      <c r="BU13">
        <v>2</v>
      </c>
      <c r="BV13">
        <v>16.59</v>
      </c>
      <c r="BW13">
        <v>29.06</v>
      </c>
      <c r="BX13">
        <v>4.12</v>
      </c>
      <c r="BY13">
        <v>17.63</v>
      </c>
      <c r="CB13" t="s">
        <v>13</v>
      </c>
      <c r="CC13" s="12">
        <v>44650</v>
      </c>
      <c r="CD13">
        <v>0.8</v>
      </c>
      <c r="CE13">
        <v>18.41</v>
      </c>
      <c r="CF13">
        <v>92.7</v>
      </c>
      <c r="CG13">
        <v>7.66</v>
      </c>
    </row>
    <row r="14" spans="1:8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7"/>
      <c r="R14" s="7"/>
      <c r="S14" s="7"/>
      <c r="T14" s="7"/>
      <c r="U14" s="7"/>
      <c r="V14" s="7"/>
      <c r="W14" s="15"/>
      <c r="X14" s="7"/>
      <c r="Y14" s="7"/>
      <c r="Z14" s="7"/>
      <c r="AA14" s="7"/>
      <c r="AB14" s="7"/>
      <c r="AC14" s="7"/>
      <c r="AE14" t="s">
        <v>13</v>
      </c>
      <c r="AF14" s="12">
        <v>44646</v>
      </c>
      <c r="AG14" s="21">
        <v>9</v>
      </c>
      <c r="AH14" s="21">
        <v>14.77</v>
      </c>
      <c r="AI14" s="21">
        <v>22.02</v>
      </c>
      <c r="AJ14" s="21">
        <v>8.91</v>
      </c>
      <c r="AK14" s="21">
        <v>4.25</v>
      </c>
      <c r="AL14" s="114">
        <v>44632</v>
      </c>
      <c r="AM14">
        <v>1660.32</v>
      </c>
      <c r="AO14" t="s">
        <v>14</v>
      </c>
      <c r="AP14" s="12">
        <v>44646</v>
      </c>
      <c r="AQ14">
        <v>4</v>
      </c>
      <c r="AR14" s="21">
        <v>24.01</v>
      </c>
      <c r="AS14" s="21">
        <v>31.38</v>
      </c>
      <c r="AT14" s="21">
        <v>17.2</v>
      </c>
      <c r="AU14" s="21">
        <v>7.42</v>
      </c>
      <c r="AV14" s="114">
        <v>44632</v>
      </c>
      <c r="AW14">
        <v>1790.31</v>
      </c>
      <c r="AY14" t="s">
        <v>15</v>
      </c>
      <c r="AZ14" s="46">
        <v>44659</v>
      </c>
      <c r="BA14">
        <v>1</v>
      </c>
      <c r="BB14" s="21">
        <v>5.35</v>
      </c>
      <c r="BC14" s="21">
        <v>5.35</v>
      </c>
      <c r="BD14" s="21">
        <v>5.35</v>
      </c>
      <c r="BE14" s="21"/>
      <c r="BF14" s="114">
        <v>44632</v>
      </c>
      <c r="BG14">
        <v>508.18</v>
      </c>
      <c r="BI14" t="s">
        <v>13</v>
      </c>
      <c r="BJ14" s="12">
        <v>44646</v>
      </c>
      <c r="BK14">
        <v>1</v>
      </c>
      <c r="BL14">
        <v>3.29</v>
      </c>
      <c r="BM14">
        <v>3.29</v>
      </c>
      <c r="BN14">
        <v>3.29</v>
      </c>
      <c r="BP14" s="114">
        <v>44632</v>
      </c>
      <c r="BQ14">
        <v>4473.63</v>
      </c>
      <c r="BS14" t="s">
        <v>13</v>
      </c>
      <c r="BT14" s="12">
        <v>44655</v>
      </c>
      <c r="BU14">
        <v>1</v>
      </c>
      <c r="BV14">
        <v>12.99</v>
      </c>
      <c r="BW14">
        <v>12.99</v>
      </c>
      <c r="BX14">
        <v>12.99</v>
      </c>
      <c r="CB14" t="s">
        <v>13</v>
      </c>
      <c r="CC14" s="12">
        <v>44663</v>
      </c>
      <c r="CD14">
        <v>0.75</v>
      </c>
      <c r="CE14">
        <v>8.83</v>
      </c>
      <c r="CF14">
        <v>88.04</v>
      </c>
      <c r="CG14">
        <v>17.96</v>
      </c>
    </row>
    <row r="15" spans="1:8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7"/>
      <c r="R15" s="7"/>
      <c r="S15" s="7"/>
      <c r="T15" s="7"/>
      <c r="U15" s="7"/>
      <c r="V15" s="7"/>
      <c r="W15" s="15"/>
      <c r="X15" s="7"/>
      <c r="Y15" s="7"/>
      <c r="Z15" s="7"/>
      <c r="AA15" s="7"/>
      <c r="AB15" s="7"/>
      <c r="AC15" s="7"/>
      <c r="AE15" t="s">
        <v>13</v>
      </c>
      <c r="AF15" s="12">
        <v>44647</v>
      </c>
      <c r="AG15" s="21">
        <v>5</v>
      </c>
      <c r="AH15" s="21">
        <v>24.83</v>
      </c>
      <c r="AI15" s="21">
        <v>27.85</v>
      </c>
      <c r="AJ15" s="21">
        <v>16.82</v>
      </c>
      <c r="AK15" s="21">
        <v>4.54</v>
      </c>
      <c r="AL15" s="114">
        <v>44633</v>
      </c>
      <c r="AM15">
        <v>1635.88</v>
      </c>
      <c r="AO15" t="s">
        <v>14</v>
      </c>
      <c r="AP15" s="12">
        <v>44647</v>
      </c>
      <c r="AQ15">
        <v>1</v>
      </c>
      <c r="AR15" s="21">
        <v>16.05</v>
      </c>
      <c r="AS15" s="21">
        <v>16.05</v>
      </c>
      <c r="AT15" s="21">
        <v>16.05</v>
      </c>
      <c r="AU15" s="21"/>
      <c r="AV15" s="114">
        <v>44633</v>
      </c>
      <c r="AW15">
        <v>1492.14</v>
      </c>
      <c r="AY15" t="s">
        <v>15</v>
      </c>
      <c r="AZ15" s="46">
        <v>44660</v>
      </c>
      <c r="BA15">
        <v>4</v>
      </c>
      <c r="BB15" s="21">
        <v>9.66</v>
      </c>
      <c r="BC15" s="21">
        <v>16.59</v>
      </c>
      <c r="BD15" s="21">
        <v>4.9000000000000004</v>
      </c>
      <c r="BE15" s="21">
        <v>5.65</v>
      </c>
      <c r="BF15" s="114">
        <v>44633</v>
      </c>
      <c r="BG15">
        <v>513.04999999999995</v>
      </c>
      <c r="BI15" t="s">
        <v>13</v>
      </c>
      <c r="BJ15" s="12">
        <v>44647</v>
      </c>
      <c r="BK15">
        <v>3</v>
      </c>
      <c r="BL15">
        <v>3.39</v>
      </c>
      <c r="BM15">
        <v>7.45</v>
      </c>
      <c r="BN15">
        <v>1.3</v>
      </c>
      <c r="BO15">
        <v>3.52</v>
      </c>
      <c r="BP15" s="114">
        <v>44633</v>
      </c>
      <c r="BQ15">
        <v>4343.6899999999996</v>
      </c>
      <c r="BS15" t="s">
        <v>13</v>
      </c>
      <c r="BT15" s="12">
        <v>44664</v>
      </c>
      <c r="BU15">
        <v>3</v>
      </c>
      <c r="BV15">
        <v>8.83</v>
      </c>
      <c r="BW15">
        <v>11.71</v>
      </c>
      <c r="BX15">
        <v>4.28</v>
      </c>
      <c r="BY15">
        <v>3.98</v>
      </c>
      <c r="CB15" t="s">
        <v>13</v>
      </c>
      <c r="CC15" s="12">
        <v>44666</v>
      </c>
      <c r="CD15">
        <v>1.54</v>
      </c>
      <c r="CE15">
        <v>9.44</v>
      </c>
      <c r="CF15">
        <v>41.57</v>
      </c>
      <c r="CG15">
        <v>13.78</v>
      </c>
    </row>
    <row r="16" spans="1:8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7"/>
      <c r="R16" s="7"/>
      <c r="S16" s="7"/>
      <c r="T16" s="7"/>
      <c r="U16" s="7"/>
      <c r="V16" s="7"/>
      <c r="W16" s="15"/>
      <c r="X16" s="7"/>
      <c r="Y16" s="7"/>
      <c r="Z16" s="7"/>
      <c r="AA16" s="7"/>
      <c r="AB16" s="7"/>
      <c r="AC16" s="7"/>
      <c r="AE16" t="s">
        <v>13</v>
      </c>
      <c r="AF16" s="12">
        <v>44648</v>
      </c>
      <c r="AG16" s="21">
        <v>27</v>
      </c>
      <c r="AH16" s="21">
        <v>18.690000000000001</v>
      </c>
      <c r="AI16" s="21">
        <v>35.799999999999997</v>
      </c>
      <c r="AJ16" s="21">
        <v>6.62</v>
      </c>
      <c r="AK16" s="21">
        <v>7.87</v>
      </c>
      <c r="AL16" s="114">
        <v>44634</v>
      </c>
      <c r="AM16">
        <v>1715.54</v>
      </c>
      <c r="AO16" t="s">
        <v>14</v>
      </c>
      <c r="AP16" s="12">
        <v>44648</v>
      </c>
      <c r="AQ16">
        <v>57</v>
      </c>
      <c r="AR16" s="21">
        <v>21.66</v>
      </c>
      <c r="AS16" s="21">
        <v>59.05</v>
      </c>
      <c r="AT16" s="21">
        <v>4.84</v>
      </c>
      <c r="AU16" s="21">
        <v>10.68</v>
      </c>
      <c r="AV16" s="114">
        <v>44634</v>
      </c>
      <c r="AW16">
        <v>1448.13</v>
      </c>
      <c r="AY16" t="s">
        <v>15</v>
      </c>
      <c r="AZ16" s="46">
        <v>44661</v>
      </c>
      <c r="BA16">
        <v>1</v>
      </c>
      <c r="BB16" s="21">
        <v>24.99</v>
      </c>
      <c r="BC16" s="21">
        <v>24.99</v>
      </c>
      <c r="BD16" s="21">
        <v>24.99</v>
      </c>
      <c r="BE16" s="21"/>
      <c r="BF16" s="114">
        <v>44634</v>
      </c>
      <c r="BG16">
        <v>584.64</v>
      </c>
      <c r="BI16" t="s">
        <v>13</v>
      </c>
      <c r="BJ16" s="12">
        <v>44648</v>
      </c>
      <c r="BK16">
        <v>5</v>
      </c>
      <c r="BL16">
        <v>1.29</v>
      </c>
      <c r="BM16">
        <v>2.11</v>
      </c>
      <c r="BN16">
        <v>0.9</v>
      </c>
      <c r="BO16">
        <v>0.5</v>
      </c>
      <c r="BP16" s="114">
        <v>44634</v>
      </c>
      <c r="BQ16">
        <v>3929.39</v>
      </c>
      <c r="BS16" t="s">
        <v>13</v>
      </c>
      <c r="BT16" s="12">
        <v>44668</v>
      </c>
      <c r="BU16">
        <v>1</v>
      </c>
      <c r="BV16">
        <v>9.44</v>
      </c>
      <c r="BW16">
        <v>9.44</v>
      </c>
      <c r="BX16">
        <v>9.44</v>
      </c>
      <c r="CB16" t="s">
        <v>13</v>
      </c>
      <c r="CC16" s="12">
        <v>44674</v>
      </c>
      <c r="CD16">
        <v>1.22</v>
      </c>
      <c r="CE16">
        <v>9.02</v>
      </c>
      <c r="CF16">
        <v>52.36</v>
      </c>
      <c r="CG16">
        <v>14.41</v>
      </c>
    </row>
    <row r="17" spans="1:8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7"/>
      <c r="R17" s="7"/>
      <c r="S17" s="7"/>
      <c r="T17" s="7"/>
      <c r="U17" s="7"/>
      <c r="V17" s="7"/>
      <c r="W17" s="15"/>
      <c r="X17" s="7"/>
      <c r="Y17" s="7"/>
      <c r="Z17" s="7"/>
      <c r="AA17" s="7"/>
      <c r="AB17" s="7"/>
      <c r="AC17" s="7"/>
      <c r="AE17" t="s">
        <v>13</v>
      </c>
      <c r="AF17" s="12">
        <v>44649</v>
      </c>
      <c r="AG17" s="21">
        <v>131</v>
      </c>
      <c r="AH17" s="21">
        <v>17.420000000000002</v>
      </c>
      <c r="AI17" s="21">
        <v>48.48</v>
      </c>
      <c r="AJ17" s="21">
        <v>3.56</v>
      </c>
      <c r="AK17" s="21">
        <v>9.7100000000000009</v>
      </c>
      <c r="AL17" s="114">
        <v>44635</v>
      </c>
      <c r="AM17">
        <v>2047.01</v>
      </c>
      <c r="AO17" t="s">
        <v>14</v>
      </c>
      <c r="AP17" s="12">
        <v>44649</v>
      </c>
      <c r="AQ17">
        <v>221</v>
      </c>
      <c r="AR17" s="21">
        <v>20.5</v>
      </c>
      <c r="AS17" s="21">
        <v>49.58</v>
      </c>
      <c r="AT17" s="21">
        <v>4.1500000000000004</v>
      </c>
      <c r="AU17" s="21">
        <v>9.64</v>
      </c>
      <c r="AV17" s="114">
        <v>44635</v>
      </c>
      <c r="AW17">
        <v>2519</v>
      </c>
      <c r="AY17" t="s">
        <v>15</v>
      </c>
      <c r="AZ17" s="46">
        <v>44663</v>
      </c>
      <c r="BA17">
        <v>1</v>
      </c>
      <c r="BB17" s="21">
        <v>16.670000000000002</v>
      </c>
      <c r="BC17" s="21">
        <v>16.670000000000002</v>
      </c>
      <c r="BD17" s="21">
        <v>16.670000000000002</v>
      </c>
      <c r="BE17" s="21"/>
      <c r="BF17" s="114">
        <v>44635</v>
      </c>
      <c r="BG17">
        <v>772.22</v>
      </c>
      <c r="BI17" t="s">
        <v>13</v>
      </c>
      <c r="BJ17" s="12">
        <v>44649</v>
      </c>
      <c r="BK17">
        <v>15</v>
      </c>
      <c r="BL17">
        <v>2.87</v>
      </c>
      <c r="BM17">
        <v>5.39</v>
      </c>
      <c r="BN17">
        <v>0.86</v>
      </c>
      <c r="BO17">
        <v>1.48</v>
      </c>
      <c r="BP17" s="114">
        <v>44635</v>
      </c>
      <c r="BQ17">
        <v>3727.34</v>
      </c>
      <c r="BS17" t="s">
        <v>13</v>
      </c>
      <c r="BT17" s="12">
        <v>44676</v>
      </c>
      <c r="BU17">
        <v>1</v>
      </c>
      <c r="BV17">
        <v>9.02</v>
      </c>
      <c r="BW17">
        <v>9.02</v>
      </c>
      <c r="BX17">
        <v>9.02</v>
      </c>
      <c r="CB17" t="s">
        <v>13</v>
      </c>
      <c r="CC17" s="12">
        <v>44675</v>
      </c>
      <c r="CD17">
        <v>1.96</v>
      </c>
      <c r="CE17">
        <v>4.9800000000000004</v>
      </c>
      <c r="CF17">
        <v>32.65</v>
      </c>
      <c r="CG17">
        <v>26.08</v>
      </c>
    </row>
    <row r="18" spans="1:85">
      <c r="B18" s="4"/>
      <c r="C18" s="5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7"/>
      <c r="R18" s="7"/>
      <c r="S18" s="7"/>
      <c r="T18" s="7"/>
      <c r="U18" s="7"/>
      <c r="V18" s="7"/>
      <c r="W18" s="15"/>
      <c r="X18" s="7"/>
      <c r="Y18" s="7"/>
      <c r="Z18" s="7"/>
      <c r="AA18" s="7"/>
      <c r="AB18" s="7"/>
      <c r="AC18" s="7"/>
      <c r="AE18" t="s">
        <v>13</v>
      </c>
      <c r="AF18" s="12">
        <v>44650</v>
      </c>
      <c r="AG18" s="21">
        <v>255</v>
      </c>
      <c r="AH18" s="21">
        <v>15.07</v>
      </c>
      <c r="AI18" s="21">
        <v>37.9</v>
      </c>
      <c r="AJ18" s="21">
        <v>3.16</v>
      </c>
      <c r="AK18" s="21">
        <v>8.7799999999999994</v>
      </c>
      <c r="AL18" s="114">
        <v>44636</v>
      </c>
      <c r="AM18">
        <v>2322.19</v>
      </c>
      <c r="AO18" t="s">
        <v>14</v>
      </c>
      <c r="AP18" s="12">
        <v>44650</v>
      </c>
      <c r="AQ18">
        <v>230</v>
      </c>
      <c r="AR18" s="21">
        <v>18.600000000000001</v>
      </c>
      <c r="AS18" s="21">
        <v>47.29</v>
      </c>
      <c r="AT18" s="21">
        <v>3.89</v>
      </c>
      <c r="AU18" s="21">
        <v>9.44</v>
      </c>
      <c r="AV18" s="114">
        <v>44636</v>
      </c>
      <c r="AW18">
        <v>2636.72</v>
      </c>
      <c r="AY18" t="s">
        <v>15</v>
      </c>
      <c r="AZ18" s="46">
        <v>44664</v>
      </c>
      <c r="BA18">
        <v>2</v>
      </c>
      <c r="BB18" s="21">
        <v>8.5500000000000007</v>
      </c>
      <c r="BC18" s="21">
        <v>8.9700000000000006</v>
      </c>
      <c r="BD18" s="21">
        <v>8.1300000000000008</v>
      </c>
      <c r="BE18" s="21">
        <v>0.59</v>
      </c>
      <c r="BF18" s="114">
        <v>44636</v>
      </c>
      <c r="BG18">
        <v>837.7</v>
      </c>
      <c r="BI18" t="s">
        <v>13</v>
      </c>
      <c r="BJ18" s="12">
        <v>44650</v>
      </c>
      <c r="BK18">
        <v>17</v>
      </c>
      <c r="BL18">
        <v>2.17</v>
      </c>
      <c r="BM18">
        <v>4.2300000000000004</v>
      </c>
      <c r="BN18">
        <v>0.5</v>
      </c>
      <c r="BO18">
        <v>1.29</v>
      </c>
      <c r="BP18" s="114">
        <v>44636</v>
      </c>
      <c r="BQ18">
        <v>3723.33</v>
      </c>
      <c r="BS18" t="s">
        <v>13</v>
      </c>
      <c r="BT18" s="12">
        <v>44677</v>
      </c>
      <c r="BU18">
        <v>1</v>
      </c>
      <c r="BV18">
        <v>4.9800000000000004</v>
      </c>
      <c r="BW18">
        <v>4.9800000000000004</v>
      </c>
      <c r="BX18">
        <v>4.9800000000000004</v>
      </c>
      <c r="CB18" t="s">
        <v>13</v>
      </c>
      <c r="CC18" s="12">
        <v>44677</v>
      </c>
      <c r="CD18">
        <v>0.61</v>
      </c>
      <c r="CE18">
        <v>3.25</v>
      </c>
      <c r="CF18">
        <v>105.21</v>
      </c>
      <c r="CG18">
        <v>40.01</v>
      </c>
    </row>
    <row r="19" spans="1:8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7"/>
      <c r="R19" s="7"/>
      <c r="S19" s="7"/>
      <c r="T19" s="7"/>
      <c r="U19" s="7"/>
      <c r="V19" s="7"/>
      <c r="W19" s="15"/>
      <c r="X19" s="7"/>
      <c r="Y19" s="7"/>
      <c r="Z19" s="7"/>
      <c r="AA19" s="7"/>
      <c r="AB19" s="7"/>
      <c r="AC19" s="7"/>
      <c r="AE19" t="s">
        <v>13</v>
      </c>
      <c r="AF19" s="12">
        <v>44651</v>
      </c>
      <c r="AG19" s="21">
        <v>36</v>
      </c>
      <c r="AH19" s="21">
        <v>13.62</v>
      </c>
      <c r="AI19" s="21">
        <v>34.81</v>
      </c>
      <c r="AJ19" s="21">
        <v>3.39</v>
      </c>
      <c r="AK19" s="21">
        <v>9.9</v>
      </c>
      <c r="AL19" s="114">
        <v>44637</v>
      </c>
      <c r="AM19">
        <v>2225.73</v>
      </c>
      <c r="AO19" t="s">
        <v>14</v>
      </c>
      <c r="AP19" s="12">
        <v>44651</v>
      </c>
      <c r="AQ19">
        <v>19</v>
      </c>
      <c r="AR19" s="21">
        <v>20.43</v>
      </c>
      <c r="AS19" s="21">
        <v>36.78</v>
      </c>
      <c r="AT19" s="21">
        <v>6.12</v>
      </c>
      <c r="AU19" s="21">
        <v>9.64</v>
      </c>
      <c r="AV19" s="114">
        <v>44637</v>
      </c>
      <c r="AW19">
        <v>2601.09</v>
      </c>
      <c r="AY19" t="s">
        <v>15</v>
      </c>
      <c r="AZ19" s="46">
        <v>44665</v>
      </c>
      <c r="BA19">
        <v>24</v>
      </c>
      <c r="BB19" s="21">
        <v>9.81</v>
      </c>
      <c r="BC19" s="21">
        <v>19.010000000000002</v>
      </c>
      <c r="BD19" s="21">
        <v>6.23</v>
      </c>
      <c r="BE19" s="21">
        <v>3.62</v>
      </c>
      <c r="BF19" s="114">
        <v>44637</v>
      </c>
      <c r="BG19">
        <v>762.58</v>
      </c>
      <c r="BI19" t="s">
        <v>13</v>
      </c>
      <c r="BJ19" s="12">
        <v>44651</v>
      </c>
      <c r="BK19">
        <v>1</v>
      </c>
      <c r="BL19">
        <v>0.94</v>
      </c>
      <c r="BM19">
        <v>0.94</v>
      </c>
      <c r="BN19">
        <v>0.94</v>
      </c>
      <c r="BP19" s="114">
        <v>44637</v>
      </c>
      <c r="BQ19">
        <v>3655.98</v>
      </c>
      <c r="BS19" t="s">
        <v>13</v>
      </c>
      <c r="BT19" s="12">
        <v>44678</v>
      </c>
      <c r="BU19">
        <v>1</v>
      </c>
      <c r="BV19">
        <v>3.25</v>
      </c>
      <c r="BW19">
        <v>3.25</v>
      </c>
      <c r="BX19">
        <v>3.25</v>
      </c>
      <c r="CB19" t="s">
        <v>13</v>
      </c>
      <c r="CC19" s="12">
        <v>44678</v>
      </c>
      <c r="CD19">
        <v>1.06</v>
      </c>
      <c r="CE19">
        <v>13.59</v>
      </c>
      <c r="CF19">
        <v>60.33</v>
      </c>
      <c r="CG19">
        <v>11.78</v>
      </c>
    </row>
    <row r="20" spans="1:85">
      <c r="AE20" t="s">
        <v>13</v>
      </c>
      <c r="AF20" s="12">
        <v>44652</v>
      </c>
      <c r="AG20" s="21">
        <v>2</v>
      </c>
      <c r="AH20" s="21">
        <v>5.84</v>
      </c>
      <c r="AI20" s="21">
        <v>6.75</v>
      </c>
      <c r="AJ20" s="21">
        <v>4.9400000000000004</v>
      </c>
      <c r="AK20" s="21">
        <v>1.28</v>
      </c>
      <c r="AL20" s="114">
        <v>44638</v>
      </c>
      <c r="AM20">
        <v>2035.87</v>
      </c>
      <c r="AO20" t="s">
        <v>14</v>
      </c>
      <c r="AP20" s="12">
        <v>44653</v>
      </c>
      <c r="AQ20">
        <v>4</v>
      </c>
      <c r="AR20" s="21">
        <v>21.19</v>
      </c>
      <c r="AS20" s="21">
        <v>27.22</v>
      </c>
      <c r="AT20" s="21">
        <v>13.01</v>
      </c>
      <c r="AU20" s="21">
        <v>6.21</v>
      </c>
      <c r="AV20" s="114">
        <v>44638</v>
      </c>
      <c r="AW20">
        <v>2530.63</v>
      </c>
      <c r="AY20" t="s">
        <v>15</v>
      </c>
      <c r="AZ20" s="46">
        <v>44666</v>
      </c>
      <c r="BA20">
        <v>2</v>
      </c>
      <c r="BB20" s="21">
        <v>13.61</v>
      </c>
      <c r="BC20" s="21">
        <v>17.72</v>
      </c>
      <c r="BD20" s="21">
        <v>9.51</v>
      </c>
      <c r="BE20" s="21">
        <v>5.8</v>
      </c>
      <c r="BF20" s="114">
        <v>44638</v>
      </c>
      <c r="BG20">
        <v>681.57</v>
      </c>
      <c r="BI20" t="s">
        <v>13</v>
      </c>
      <c r="BJ20" s="12">
        <v>44660</v>
      </c>
      <c r="BK20">
        <v>1</v>
      </c>
      <c r="BL20">
        <v>0.91</v>
      </c>
      <c r="BM20">
        <v>0.91</v>
      </c>
      <c r="BN20">
        <v>0.91</v>
      </c>
      <c r="BP20" s="114">
        <v>44638</v>
      </c>
      <c r="BQ20">
        <v>3394.58</v>
      </c>
      <c r="BS20" t="s">
        <v>13</v>
      </c>
      <c r="BT20" s="12">
        <v>44679</v>
      </c>
      <c r="BU20">
        <v>2</v>
      </c>
      <c r="BV20">
        <v>13.59</v>
      </c>
      <c r="BW20">
        <v>19.489999999999998</v>
      </c>
      <c r="BX20">
        <v>7.7</v>
      </c>
      <c r="BY20">
        <v>8.34</v>
      </c>
      <c r="CB20" t="s">
        <v>13</v>
      </c>
      <c r="CC20" s="12">
        <v>44681</v>
      </c>
      <c r="CD20">
        <v>1.05</v>
      </c>
      <c r="CE20">
        <v>8.24</v>
      </c>
      <c r="CF20">
        <v>61.83</v>
      </c>
      <c r="CG20">
        <v>27.25</v>
      </c>
    </row>
    <row r="21" spans="1:85">
      <c r="AE21" t="s">
        <v>13</v>
      </c>
      <c r="AF21" s="12">
        <v>44654</v>
      </c>
      <c r="AG21" s="21">
        <v>4</v>
      </c>
      <c r="AH21" s="21">
        <v>12.97</v>
      </c>
      <c r="AI21" s="21">
        <v>21.59</v>
      </c>
      <c r="AJ21" s="21">
        <v>6.98</v>
      </c>
      <c r="AK21" s="21">
        <v>6.53</v>
      </c>
      <c r="AL21" s="114">
        <v>44639</v>
      </c>
      <c r="AM21">
        <v>1954.74</v>
      </c>
      <c r="AO21" t="s">
        <v>14</v>
      </c>
      <c r="AP21" s="12">
        <v>44655</v>
      </c>
      <c r="AQ21">
        <v>2</v>
      </c>
      <c r="AR21" s="21">
        <v>35.5</v>
      </c>
      <c r="AS21" s="21">
        <v>42.82</v>
      </c>
      <c r="AT21" s="21">
        <v>28.18</v>
      </c>
      <c r="AU21" s="21">
        <v>10.35</v>
      </c>
      <c r="AV21" s="114">
        <v>44639</v>
      </c>
      <c r="AW21">
        <v>2504.14</v>
      </c>
      <c r="AY21" t="s">
        <v>15</v>
      </c>
      <c r="AZ21" s="46">
        <v>44667</v>
      </c>
      <c r="BA21">
        <v>1</v>
      </c>
      <c r="BB21" s="21">
        <v>18.989999999999998</v>
      </c>
      <c r="BC21" s="21">
        <v>18.989999999999998</v>
      </c>
      <c r="BD21" s="21">
        <v>18.989999999999998</v>
      </c>
      <c r="BE21" s="21"/>
      <c r="BF21" s="114">
        <v>44639</v>
      </c>
      <c r="BG21">
        <v>653.95000000000005</v>
      </c>
      <c r="BI21" t="s">
        <v>13</v>
      </c>
      <c r="BJ21" s="12">
        <v>44662</v>
      </c>
      <c r="BK21">
        <v>6</v>
      </c>
      <c r="BL21">
        <v>0.82</v>
      </c>
      <c r="BM21">
        <v>1.23</v>
      </c>
      <c r="BN21">
        <v>0.57999999999999996</v>
      </c>
      <c r="BO21">
        <v>0.31</v>
      </c>
      <c r="BP21" s="114">
        <v>44639</v>
      </c>
      <c r="BQ21">
        <v>3174.1</v>
      </c>
      <c r="BS21" t="s">
        <v>13</v>
      </c>
      <c r="BT21" s="12">
        <v>44682</v>
      </c>
      <c r="BU21">
        <v>3</v>
      </c>
      <c r="BV21">
        <v>8.24</v>
      </c>
      <c r="BW21">
        <v>17.670000000000002</v>
      </c>
      <c r="BX21">
        <v>3.22</v>
      </c>
      <c r="BY21">
        <v>8.17</v>
      </c>
      <c r="CB21" t="s">
        <v>13</v>
      </c>
      <c r="CC21" s="12">
        <v>44693</v>
      </c>
      <c r="CD21">
        <v>2.41</v>
      </c>
      <c r="CE21">
        <v>4.0999999999999996</v>
      </c>
      <c r="CF21">
        <v>63</v>
      </c>
      <c r="CG21">
        <v>33.04</v>
      </c>
    </row>
    <row r="22" spans="1:85">
      <c r="A22" s="79"/>
      <c r="B22" s="80"/>
      <c r="C22" s="80"/>
      <c r="D22" s="79"/>
      <c r="E22" s="80"/>
      <c r="Q22" s="7"/>
      <c r="R22" s="7"/>
      <c r="S22" s="7"/>
      <c r="T22" s="7"/>
      <c r="U22" s="7"/>
      <c r="V22" s="7"/>
      <c r="W22" s="15"/>
      <c r="X22" s="7"/>
      <c r="Y22" s="7"/>
      <c r="Z22" s="7"/>
      <c r="AA22" s="7"/>
      <c r="AB22" s="7"/>
      <c r="AC22" s="7"/>
      <c r="AE22" t="s">
        <v>13</v>
      </c>
      <c r="AF22" s="12">
        <v>44655</v>
      </c>
      <c r="AG22" s="21">
        <v>2</v>
      </c>
      <c r="AH22" s="21">
        <v>16.07</v>
      </c>
      <c r="AI22" s="21">
        <v>16.170000000000002</v>
      </c>
      <c r="AJ22" s="21">
        <v>15.97</v>
      </c>
      <c r="AK22" s="21">
        <v>0.14000000000000001</v>
      </c>
      <c r="AL22" s="114">
        <v>44640</v>
      </c>
      <c r="AM22">
        <v>1885.58</v>
      </c>
      <c r="AO22" t="s">
        <v>14</v>
      </c>
      <c r="AP22" s="12">
        <v>44656</v>
      </c>
      <c r="AQ22">
        <v>2</v>
      </c>
      <c r="AR22" s="21">
        <v>5.47</v>
      </c>
      <c r="AS22" s="21">
        <v>6.01</v>
      </c>
      <c r="AT22" s="21">
        <v>4.93</v>
      </c>
      <c r="AU22" s="21">
        <v>0.76</v>
      </c>
      <c r="AV22" s="114">
        <v>44640</v>
      </c>
      <c r="AW22">
        <v>2477.52</v>
      </c>
      <c r="AY22" t="s">
        <v>15</v>
      </c>
      <c r="AZ22" s="46">
        <v>44668</v>
      </c>
      <c r="BA22">
        <v>15</v>
      </c>
      <c r="BB22" s="21">
        <v>10.33</v>
      </c>
      <c r="BC22" s="21">
        <v>17.05</v>
      </c>
      <c r="BD22" s="21">
        <v>4.24</v>
      </c>
      <c r="BE22" s="21">
        <v>5.09</v>
      </c>
      <c r="BF22" s="114">
        <v>44640</v>
      </c>
      <c r="BG22">
        <v>614.16999999999996</v>
      </c>
      <c r="BI22" t="s">
        <v>13</v>
      </c>
      <c r="BJ22" s="12">
        <v>44663</v>
      </c>
      <c r="BK22">
        <v>11</v>
      </c>
      <c r="BL22">
        <v>0.91</v>
      </c>
      <c r="BM22">
        <v>1.33</v>
      </c>
      <c r="BN22">
        <v>0.63</v>
      </c>
      <c r="BO22">
        <v>0.24</v>
      </c>
      <c r="BP22" s="114">
        <v>44640</v>
      </c>
      <c r="BQ22">
        <v>3050.13</v>
      </c>
      <c r="BS22" t="s">
        <v>13</v>
      </c>
      <c r="BT22" s="12">
        <v>44693</v>
      </c>
      <c r="BU22">
        <v>4</v>
      </c>
      <c r="BV22">
        <v>4.47</v>
      </c>
      <c r="BW22">
        <v>5.36</v>
      </c>
      <c r="BX22">
        <v>3.5</v>
      </c>
      <c r="BY22">
        <v>0.78</v>
      </c>
      <c r="CC22" s="12"/>
    </row>
    <row r="23" spans="1:85">
      <c r="Q23" s="7"/>
      <c r="R23" s="7"/>
      <c r="S23" s="7"/>
      <c r="T23" s="7"/>
      <c r="U23" s="7"/>
      <c r="V23" s="7"/>
      <c r="W23" s="15"/>
      <c r="X23" s="7"/>
      <c r="Y23" s="7"/>
      <c r="Z23" s="7"/>
      <c r="AA23" s="7"/>
      <c r="AB23" s="7"/>
      <c r="AC23" s="7"/>
      <c r="AE23" t="s">
        <v>13</v>
      </c>
      <c r="AF23" s="12">
        <v>44656</v>
      </c>
      <c r="AG23" s="21">
        <v>1</v>
      </c>
      <c r="AH23" s="21">
        <v>9.2100000000000009</v>
      </c>
      <c r="AI23" s="21">
        <v>9.2100000000000009</v>
      </c>
      <c r="AJ23" s="21">
        <v>9.2100000000000009</v>
      </c>
      <c r="AK23" s="21"/>
      <c r="AL23" s="114">
        <v>44641</v>
      </c>
      <c r="AM23">
        <v>1828.7</v>
      </c>
      <c r="AO23" t="s">
        <v>14</v>
      </c>
      <c r="AP23" s="12">
        <v>44657</v>
      </c>
      <c r="AQ23">
        <v>40</v>
      </c>
      <c r="AR23" s="21">
        <v>15.19</v>
      </c>
      <c r="AS23" s="21">
        <v>42.03</v>
      </c>
      <c r="AT23" s="21">
        <v>3.51</v>
      </c>
      <c r="AU23" s="21">
        <v>8.98</v>
      </c>
      <c r="AV23" s="114">
        <v>44641</v>
      </c>
      <c r="AW23">
        <v>2469.5</v>
      </c>
      <c r="AY23" t="s">
        <v>15</v>
      </c>
      <c r="AZ23" s="46">
        <v>44670</v>
      </c>
      <c r="BA23">
        <v>92</v>
      </c>
      <c r="BB23" s="21">
        <v>13.62</v>
      </c>
      <c r="BC23" s="21">
        <v>34.86</v>
      </c>
      <c r="BD23" s="21">
        <v>2.96</v>
      </c>
      <c r="BE23" s="21">
        <v>8.09</v>
      </c>
      <c r="BF23" s="114">
        <v>44641</v>
      </c>
      <c r="BG23">
        <v>585.91999999999996</v>
      </c>
      <c r="BI23" t="s">
        <v>13</v>
      </c>
      <c r="BJ23" s="12">
        <v>44664</v>
      </c>
      <c r="BK23">
        <v>2</v>
      </c>
      <c r="BL23">
        <v>1</v>
      </c>
      <c r="BM23">
        <v>1.21</v>
      </c>
      <c r="BN23">
        <v>0.79</v>
      </c>
      <c r="BO23">
        <v>0.3</v>
      </c>
      <c r="BP23" s="114">
        <v>44641</v>
      </c>
      <c r="BQ23">
        <v>2937.33</v>
      </c>
      <c r="BS23" t="s">
        <v>13</v>
      </c>
      <c r="BT23" s="12">
        <v>44694</v>
      </c>
      <c r="BU23">
        <v>3</v>
      </c>
      <c r="BV23">
        <v>3.69</v>
      </c>
      <c r="BW23">
        <v>3.84</v>
      </c>
      <c r="BX23">
        <v>3.52</v>
      </c>
      <c r="BY23">
        <v>0.16</v>
      </c>
      <c r="CC23" s="12"/>
    </row>
    <row r="24" spans="1:85">
      <c r="AE24" t="s">
        <v>13</v>
      </c>
      <c r="AF24" s="12">
        <v>44657</v>
      </c>
      <c r="AG24" s="21">
        <v>2</v>
      </c>
      <c r="AH24" s="21">
        <v>13.47</v>
      </c>
      <c r="AI24" s="21">
        <v>15.81</v>
      </c>
      <c r="AJ24" s="21">
        <v>11.13</v>
      </c>
      <c r="AK24" s="21">
        <v>3.3</v>
      </c>
      <c r="AL24" s="114">
        <v>44642</v>
      </c>
      <c r="AM24">
        <v>1814.51</v>
      </c>
      <c r="AO24" t="s">
        <v>14</v>
      </c>
      <c r="AP24" s="12">
        <v>44658</v>
      </c>
      <c r="AQ24">
        <v>11</v>
      </c>
      <c r="AR24" s="21">
        <v>15</v>
      </c>
      <c r="AS24" s="21">
        <v>27.69</v>
      </c>
      <c r="AT24" s="21">
        <v>5.05</v>
      </c>
      <c r="AU24" s="21">
        <v>7.92</v>
      </c>
      <c r="AV24" s="114">
        <v>44642</v>
      </c>
      <c r="AW24">
        <v>2462.65</v>
      </c>
      <c r="AY24" t="s">
        <v>15</v>
      </c>
      <c r="AZ24" s="46">
        <v>44671</v>
      </c>
      <c r="BA24">
        <v>1</v>
      </c>
      <c r="BB24" s="21">
        <v>5.86</v>
      </c>
      <c r="BC24" s="21">
        <v>5.86</v>
      </c>
      <c r="BD24" s="21">
        <v>5.86</v>
      </c>
      <c r="BE24" s="21"/>
      <c r="BF24" s="114">
        <v>44642</v>
      </c>
      <c r="BG24">
        <v>596.11</v>
      </c>
      <c r="BI24" t="s">
        <v>13</v>
      </c>
      <c r="BJ24" s="12">
        <v>44666</v>
      </c>
      <c r="BK24">
        <v>2</v>
      </c>
      <c r="BL24">
        <v>1.31</v>
      </c>
      <c r="BM24">
        <v>1.54</v>
      </c>
      <c r="BN24">
        <v>1.0900000000000001</v>
      </c>
      <c r="BO24">
        <v>0.32</v>
      </c>
      <c r="BP24" s="114">
        <v>44642</v>
      </c>
      <c r="BQ24">
        <v>3093.94</v>
      </c>
      <c r="BS24" t="s">
        <v>13</v>
      </c>
      <c r="BT24" s="12">
        <v>44695</v>
      </c>
      <c r="BU24">
        <v>1</v>
      </c>
      <c r="BV24">
        <v>2.86</v>
      </c>
      <c r="BW24">
        <v>2.86</v>
      </c>
      <c r="BX24">
        <v>2.86</v>
      </c>
      <c r="CC24" s="12"/>
    </row>
    <row r="25" spans="1:85">
      <c r="AE25" t="s">
        <v>13</v>
      </c>
      <c r="AF25" s="12">
        <v>44658</v>
      </c>
      <c r="AG25" s="21">
        <v>2</v>
      </c>
      <c r="AH25" s="21">
        <v>6.97</v>
      </c>
      <c r="AI25" s="21">
        <v>8.1</v>
      </c>
      <c r="AJ25" s="21">
        <v>5.84</v>
      </c>
      <c r="AK25" s="21">
        <v>1.6</v>
      </c>
      <c r="AL25" s="114">
        <v>44643</v>
      </c>
      <c r="AM25">
        <v>2086.91</v>
      </c>
      <c r="AO25" t="s">
        <v>14</v>
      </c>
      <c r="AP25" s="12">
        <v>44659</v>
      </c>
      <c r="AQ25">
        <v>7</v>
      </c>
      <c r="AR25" s="21">
        <v>15.98</v>
      </c>
      <c r="AS25" s="21">
        <v>26.34</v>
      </c>
      <c r="AT25" s="21">
        <v>5.04</v>
      </c>
      <c r="AU25" s="21">
        <v>8.6300000000000008</v>
      </c>
      <c r="AV25" s="114">
        <v>44643</v>
      </c>
      <c r="AW25">
        <v>2507.0500000000002</v>
      </c>
      <c r="AY25" t="s">
        <v>15</v>
      </c>
      <c r="AZ25" s="46">
        <v>44672</v>
      </c>
      <c r="BA25">
        <v>3</v>
      </c>
      <c r="BB25" s="21">
        <v>15.8</v>
      </c>
      <c r="BC25" s="21">
        <v>27.32</v>
      </c>
      <c r="BD25" s="21">
        <v>6.14</v>
      </c>
      <c r="BE25" s="21">
        <v>10.71</v>
      </c>
      <c r="BF25" s="114">
        <v>44643</v>
      </c>
      <c r="BG25">
        <v>872.01</v>
      </c>
      <c r="BI25" t="s">
        <v>13</v>
      </c>
      <c r="BJ25" s="12">
        <v>44667</v>
      </c>
      <c r="BK25">
        <v>2</v>
      </c>
      <c r="BL25">
        <v>1.3</v>
      </c>
      <c r="BM25">
        <v>1.36</v>
      </c>
      <c r="BN25">
        <v>1.24</v>
      </c>
      <c r="BO25">
        <v>0.08</v>
      </c>
      <c r="BP25" s="114">
        <v>44643</v>
      </c>
      <c r="BQ25">
        <v>3000.8</v>
      </c>
      <c r="BS25" t="s">
        <v>13</v>
      </c>
      <c r="BT25" s="12">
        <v>44696</v>
      </c>
      <c r="BU25">
        <v>1</v>
      </c>
      <c r="BV25">
        <v>5.91</v>
      </c>
      <c r="BW25">
        <v>5.91</v>
      </c>
      <c r="BX25">
        <v>5.91</v>
      </c>
      <c r="CC25" s="12"/>
    </row>
    <row r="26" spans="1:85">
      <c r="AE26" t="s">
        <v>13</v>
      </c>
      <c r="AF26" s="12">
        <v>44661</v>
      </c>
      <c r="AG26" s="21">
        <v>1</v>
      </c>
      <c r="AH26" s="21">
        <v>23.55</v>
      </c>
      <c r="AI26" s="21">
        <v>23.55</v>
      </c>
      <c r="AJ26" s="21">
        <v>23.55</v>
      </c>
      <c r="AK26" s="21"/>
      <c r="AL26" s="114">
        <v>44644</v>
      </c>
      <c r="AM26">
        <v>2504.89</v>
      </c>
      <c r="AO26" t="s">
        <v>14</v>
      </c>
      <c r="AP26" s="12">
        <v>44661</v>
      </c>
      <c r="AQ26">
        <v>1</v>
      </c>
      <c r="AR26" s="21">
        <v>5.07</v>
      </c>
      <c r="AS26" s="21">
        <v>5.07</v>
      </c>
      <c r="AT26" s="21">
        <v>5.07</v>
      </c>
      <c r="AU26" s="21"/>
      <c r="AV26" s="114">
        <v>44644</v>
      </c>
      <c r="AW26">
        <v>2597.52</v>
      </c>
      <c r="AY26" t="s">
        <v>15</v>
      </c>
      <c r="AZ26" s="46">
        <v>44673</v>
      </c>
      <c r="BA26">
        <v>4</v>
      </c>
      <c r="BB26" s="21">
        <v>7.61</v>
      </c>
      <c r="BC26" s="21">
        <v>14.02</v>
      </c>
      <c r="BD26" s="21">
        <v>4.78</v>
      </c>
      <c r="BE26" s="21">
        <v>4.3499999999999996</v>
      </c>
      <c r="BF26" s="114">
        <v>44644</v>
      </c>
      <c r="BG26">
        <v>1150.1600000000001</v>
      </c>
      <c r="BI26" t="s">
        <v>13</v>
      </c>
      <c r="BJ26" s="12">
        <v>44668</v>
      </c>
      <c r="BK26">
        <v>5</v>
      </c>
      <c r="BL26">
        <v>1.37</v>
      </c>
      <c r="BM26">
        <v>1.89</v>
      </c>
      <c r="BN26">
        <v>1.08</v>
      </c>
      <c r="BO26">
        <v>0.32</v>
      </c>
      <c r="BP26" s="114">
        <v>44644</v>
      </c>
      <c r="BQ26">
        <v>3724.02</v>
      </c>
      <c r="BS26" t="s">
        <v>13</v>
      </c>
      <c r="BT26" s="12">
        <v>44697</v>
      </c>
      <c r="BU26">
        <v>1</v>
      </c>
      <c r="BV26">
        <v>3.49</v>
      </c>
      <c r="BW26">
        <v>3.49</v>
      </c>
      <c r="BX26">
        <v>3.49</v>
      </c>
      <c r="CC26" s="12"/>
    </row>
    <row r="27" spans="1:85">
      <c r="AE27" t="s">
        <v>13</v>
      </c>
      <c r="AF27" s="12">
        <v>44662</v>
      </c>
      <c r="AG27" s="21">
        <v>25</v>
      </c>
      <c r="AH27" s="21">
        <v>10.1</v>
      </c>
      <c r="AI27" s="21">
        <v>24.17</v>
      </c>
      <c r="AJ27" s="21">
        <v>3.14</v>
      </c>
      <c r="AK27" s="21">
        <v>6.91</v>
      </c>
      <c r="AL27" s="114">
        <v>44645</v>
      </c>
      <c r="AM27">
        <v>2443.0100000000002</v>
      </c>
      <c r="AO27" t="s">
        <v>14</v>
      </c>
      <c r="AP27" s="12">
        <v>44663</v>
      </c>
      <c r="AQ27">
        <v>7</v>
      </c>
      <c r="AR27" s="21">
        <v>11.81</v>
      </c>
      <c r="AS27" s="21">
        <v>21.84</v>
      </c>
      <c r="AT27" s="21">
        <v>7.17</v>
      </c>
      <c r="AU27" s="21">
        <v>5.07</v>
      </c>
      <c r="AV27" s="114">
        <v>44645</v>
      </c>
      <c r="AW27">
        <v>2620.86</v>
      </c>
      <c r="AY27" t="s">
        <v>15</v>
      </c>
      <c r="AZ27" s="46">
        <v>44674</v>
      </c>
      <c r="BA27">
        <v>2</v>
      </c>
      <c r="BB27" s="21">
        <v>7.09</v>
      </c>
      <c r="BC27" s="21">
        <v>7.19</v>
      </c>
      <c r="BD27" s="21">
        <v>6.98</v>
      </c>
      <c r="BE27" s="21">
        <v>0.15</v>
      </c>
      <c r="BF27" s="114">
        <v>44645</v>
      </c>
      <c r="BG27">
        <v>976.19</v>
      </c>
      <c r="BI27" t="s">
        <v>13</v>
      </c>
      <c r="BJ27" s="12">
        <v>44669</v>
      </c>
      <c r="BK27">
        <v>1</v>
      </c>
      <c r="BL27">
        <v>1.26</v>
      </c>
      <c r="BM27">
        <v>1.26</v>
      </c>
      <c r="BN27">
        <v>1.26</v>
      </c>
      <c r="BP27" s="114">
        <v>44645</v>
      </c>
      <c r="BQ27">
        <v>4138.47</v>
      </c>
      <c r="BS27" t="s">
        <v>13</v>
      </c>
      <c r="BT27" s="12">
        <v>44705</v>
      </c>
      <c r="BU27">
        <v>1</v>
      </c>
      <c r="BV27">
        <v>3.85</v>
      </c>
      <c r="BW27">
        <v>3.85</v>
      </c>
      <c r="BX27">
        <v>3.85</v>
      </c>
      <c r="CC27" s="12"/>
    </row>
    <row r="28" spans="1:85">
      <c r="AE28" t="s">
        <v>13</v>
      </c>
      <c r="AF28" s="12">
        <v>44663</v>
      </c>
      <c r="AG28" s="21">
        <v>113</v>
      </c>
      <c r="AH28" s="21">
        <v>9.58</v>
      </c>
      <c r="AI28" s="21">
        <v>23.25</v>
      </c>
      <c r="AJ28" s="21">
        <v>3.14</v>
      </c>
      <c r="AK28" s="21">
        <v>5.14</v>
      </c>
      <c r="AL28" s="114">
        <v>44646</v>
      </c>
      <c r="AM28">
        <v>2308.29</v>
      </c>
      <c r="AO28" t="s">
        <v>14</v>
      </c>
      <c r="AP28" s="12">
        <v>44664</v>
      </c>
      <c r="AQ28">
        <v>36</v>
      </c>
      <c r="AR28" s="21">
        <v>15.89</v>
      </c>
      <c r="AS28" s="21">
        <v>43.09</v>
      </c>
      <c r="AT28" s="21">
        <v>7.17</v>
      </c>
      <c r="AU28" s="21">
        <v>8.43</v>
      </c>
      <c r="AV28" s="114">
        <v>44646</v>
      </c>
      <c r="AW28">
        <v>2555</v>
      </c>
      <c r="AY28" t="s">
        <v>15</v>
      </c>
      <c r="AZ28" s="46">
        <v>44675</v>
      </c>
      <c r="BA28">
        <v>8</v>
      </c>
      <c r="BB28" s="21">
        <v>8.57</v>
      </c>
      <c r="BC28" s="21">
        <v>23.4</v>
      </c>
      <c r="BD28" s="21">
        <v>4.1900000000000004</v>
      </c>
      <c r="BE28" s="21">
        <v>6.41</v>
      </c>
      <c r="BF28" s="114">
        <v>44646</v>
      </c>
      <c r="BG28">
        <v>923.42</v>
      </c>
      <c r="BI28" t="s">
        <v>13</v>
      </c>
      <c r="BJ28" s="12">
        <v>44670</v>
      </c>
      <c r="BK28">
        <v>1</v>
      </c>
      <c r="BL28">
        <v>1.1200000000000001</v>
      </c>
      <c r="BM28">
        <v>1.1200000000000001</v>
      </c>
      <c r="BN28">
        <v>1.1200000000000001</v>
      </c>
      <c r="BP28" s="114">
        <v>44646</v>
      </c>
      <c r="BQ28">
        <v>3962.53</v>
      </c>
      <c r="BT28" s="12"/>
      <c r="CC28" s="12"/>
    </row>
    <row r="29" spans="1:85">
      <c r="AE29" t="s">
        <v>13</v>
      </c>
      <c r="AF29" s="12">
        <v>44664</v>
      </c>
      <c r="AG29" s="21">
        <v>9</v>
      </c>
      <c r="AH29" s="21">
        <v>10.94</v>
      </c>
      <c r="AI29" s="21">
        <v>20.83</v>
      </c>
      <c r="AJ29" s="21">
        <v>5.07</v>
      </c>
      <c r="AK29" s="21">
        <v>5.41</v>
      </c>
      <c r="AL29" s="114">
        <v>44647</v>
      </c>
      <c r="AM29">
        <v>2255.34</v>
      </c>
      <c r="AO29" t="s">
        <v>14</v>
      </c>
      <c r="AP29" s="12">
        <v>44665</v>
      </c>
      <c r="AQ29">
        <v>5</v>
      </c>
      <c r="AR29" s="21">
        <v>18.82</v>
      </c>
      <c r="AS29" s="21">
        <v>33.58</v>
      </c>
      <c r="AT29" s="21">
        <v>6.3</v>
      </c>
      <c r="AU29" s="21">
        <v>10</v>
      </c>
      <c r="AV29" s="114">
        <v>44647</v>
      </c>
      <c r="AW29">
        <v>2293.7199999999998</v>
      </c>
      <c r="AY29" t="s">
        <v>15</v>
      </c>
      <c r="AZ29" s="46">
        <v>44676</v>
      </c>
      <c r="BA29">
        <v>33</v>
      </c>
      <c r="BB29" s="21">
        <v>11.6</v>
      </c>
      <c r="BC29" s="21">
        <v>29.97</v>
      </c>
      <c r="BD29" s="21">
        <v>2.48</v>
      </c>
      <c r="BE29" s="21">
        <v>8.18</v>
      </c>
      <c r="BF29" s="114">
        <v>44647</v>
      </c>
      <c r="BG29">
        <v>1128.08</v>
      </c>
      <c r="BI29" t="s">
        <v>13</v>
      </c>
      <c r="BJ29" s="12">
        <v>44674</v>
      </c>
      <c r="BK29">
        <v>3</v>
      </c>
      <c r="BL29">
        <v>1.42</v>
      </c>
      <c r="BM29">
        <v>1.84</v>
      </c>
      <c r="BN29">
        <v>1.21</v>
      </c>
      <c r="BO29">
        <v>0.36</v>
      </c>
      <c r="BP29" s="114">
        <v>44647</v>
      </c>
      <c r="BQ29">
        <v>3879.28</v>
      </c>
      <c r="BT29" s="12"/>
      <c r="CC29" s="12"/>
    </row>
    <row r="30" spans="1:85">
      <c r="AE30" t="s">
        <v>13</v>
      </c>
      <c r="AF30" s="12">
        <v>44666</v>
      </c>
      <c r="AG30" s="21">
        <v>26</v>
      </c>
      <c r="AH30" s="21">
        <v>8.48</v>
      </c>
      <c r="AI30" s="21">
        <v>17.93</v>
      </c>
      <c r="AJ30" s="21">
        <v>4.93</v>
      </c>
      <c r="AK30" s="21">
        <v>3.77</v>
      </c>
      <c r="AL30" s="114">
        <v>44648</v>
      </c>
      <c r="AM30">
        <v>2667.11</v>
      </c>
      <c r="AO30" t="s">
        <v>14</v>
      </c>
      <c r="AP30" s="12">
        <v>44666</v>
      </c>
      <c r="AQ30">
        <v>15</v>
      </c>
      <c r="AR30" s="21">
        <v>10.69</v>
      </c>
      <c r="AS30" s="21">
        <v>20.21</v>
      </c>
      <c r="AT30" s="21">
        <v>5.92</v>
      </c>
      <c r="AU30" s="21">
        <v>5.1100000000000003</v>
      </c>
      <c r="AV30" s="114">
        <v>44648</v>
      </c>
      <c r="AW30">
        <v>2505.59</v>
      </c>
      <c r="AY30" t="s">
        <v>15</v>
      </c>
      <c r="AZ30" s="46">
        <v>44677</v>
      </c>
      <c r="BA30">
        <v>7</v>
      </c>
      <c r="BB30" s="21">
        <v>9.69</v>
      </c>
      <c r="BC30" s="21">
        <v>20.77</v>
      </c>
      <c r="BD30" s="21">
        <v>4</v>
      </c>
      <c r="BE30" s="21">
        <v>5.3</v>
      </c>
      <c r="BF30" s="114">
        <v>44648</v>
      </c>
      <c r="BG30">
        <v>1468.33</v>
      </c>
      <c r="BI30" t="s">
        <v>13</v>
      </c>
      <c r="BJ30" s="12">
        <v>44675</v>
      </c>
      <c r="BK30">
        <v>6</v>
      </c>
      <c r="BL30">
        <v>1.57</v>
      </c>
      <c r="BM30">
        <v>1.97</v>
      </c>
      <c r="BN30">
        <v>0.94</v>
      </c>
      <c r="BO30">
        <v>0.48</v>
      </c>
      <c r="BP30" s="114">
        <v>44648</v>
      </c>
      <c r="BQ30">
        <v>4015.4</v>
      </c>
      <c r="BT30" s="12"/>
      <c r="CC30" s="12"/>
    </row>
    <row r="31" spans="1:85" ht="13.15">
      <c r="B31" s="14" t="s">
        <v>262</v>
      </c>
      <c r="C31" s="38"/>
      <c r="F31" s="14" t="s">
        <v>261</v>
      </c>
      <c r="K31" s="14" t="s">
        <v>260</v>
      </c>
      <c r="AE31" t="s">
        <v>13</v>
      </c>
      <c r="AF31" s="12">
        <v>44667</v>
      </c>
      <c r="AG31" s="21">
        <v>27</v>
      </c>
      <c r="AH31" s="21">
        <v>8.84</v>
      </c>
      <c r="AI31" s="21">
        <v>28.5</v>
      </c>
      <c r="AJ31" s="21">
        <v>4.17</v>
      </c>
      <c r="AK31" s="21">
        <v>5.39</v>
      </c>
      <c r="AL31" s="114">
        <v>44649</v>
      </c>
      <c r="AM31">
        <v>2787.66</v>
      </c>
      <c r="AO31" t="s">
        <v>14</v>
      </c>
      <c r="AP31" s="12">
        <v>44668</v>
      </c>
      <c r="AQ31">
        <v>7</v>
      </c>
      <c r="AR31" s="21">
        <v>11.08</v>
      </c>
      <c r="AS31" s="21">
        <v>16.04</v>
      </c>
      <c r="AT31" s="21">
        <v>4.38</v>
      </c>
      <c r="AU31" s="21">
        <v>5.52</v>
      </c>
      <c r="AV31" s="114">
        <v>44649</v>
      </c>
      <c r="AW31">
        <v>2574.5500000000002</v>
      </c>
      <c r="AY31" t="s">
        <v>15</v>
      </c>
      <c r="AZ31" s="46">
        <v>44678</v>
      </c>
      <c r="BA31">
        <v>4</v>
      </c>
      <c r="BB31" s="21">
        <v>11.75</v>
      </c>
      <c r="BC31" s="21">
        <v>18.05</v>
      </c>
      <c r="BD31" s="21">
        <v>5.96</v>
      </c>
      <c r="BE31" s="21">
        <v>5.97</v>
      </c>
      <c r="BF31" s="114">
        <v>44649</v>
      </c>
      <c r="BG31">
        <v>1497.72</v>
      </c>
      <c r="BI31" t="s">
        <v>13</v>
      </c>
      <c r="BJ31" s="12">
        <v>44677</v>
      </c>
      <c r="BK31">
        <v>4</v>
      </c>
      <c r="BL31">
        <v>1.2</v>
      </c>
      <c r="BM31">
        <v>1.99</v>
      </c>
      <c r="BN31">
        <v>0.61</v>
      </c>
      <c r="BO31">
        <v>0.59</v>
      </c>
      <c r="BP31" s="114">
        <v>44649</v>
      </c>
      <c r="BQ31">
        <v>4675.13</v>
      </c>
      <c r="BT31" s="12"/>
      <c r="CC31" s="12"/>
    </row>
    <row r="32" spans="1:85">
      <c r="B32" t="s">
        <v>64</v>
      </c>
      <c r="C32" s="49">
        <f>MIN(AJ3:AJ91)</f>
        <v>2.2599999999999998</v>
      </c>
      <c r="D32" t="s">
        <v>66</v>
      </c>
      <c r="F32" t="s">
        <v>64</v>
      </c>
      <c r="H32" s="49">
        <f>MIN(AT3:AT91)</f>
        <v>3.04</v>
      </c>
      <c r="I32" t="s">
        <v>66</v>
      </c>
      <c r="K32" t="s">
        <v>64</v>
      </c>
      <c r="M32" s="49">
        <f>MIN(BD3:BD91)</f>
        <v>2.48</v>
      </c>
      <c r="N32" t="s">
        <v>66</v>
      </c>
      <c r="AE32" t="s">
        <v>13</v>
      </c>
      <c r="AF32" s="12">
        <v>44668</v>
      </c>
      <c r="AG32" s="21">
        <v>45</v>
      </c>
      <c r="AH32" s="21">
        <v>8.7799999999999994</v>
      </c>
      <c r="AI32" s="21">
        <v>22.09</v>
      </c>
      <c r="AJ32" s="21">
        <v>3.33</v>
      </c>
      <c r="AK32" s="21">
        <v>4.55</v>
      </c>
      <c r="AL32" s="114">
        <v>44650</v>
      </c>
      <c r="AM32">
        <v>2770.8</v>
      </c>
      <c r="AO32" t="s">
        <v>14</v>
      </c>
      <c r="AP32" s="12">
        <v>44670</v>
      </c>
      <c r="AQ32">
        <v>11</v>
      </c>
      <c r="AR32" s="21">
        <v>12.13</v>
      </c>
      <c r="AS32" s="21">
        <v>28.18</v>
      </c>
      <c r="AT32" s="21">
        <v>3.1</v>
      </c>
      <c r="AU32" s="21">
        <v>6.68</v>
      </c>
      <c r="AV32" s="114">
        <v>44650</v>
      </c>
      <c r="AW32">
        <v>2626.96</v>
      </c>
      <c r="AY32" t="s">
        <v>15</v>
      </c>
      <c r="AZ32" s="46">
        <v>44679</v>
      </c>
      <c r="BA32">
        <v>1</v>
      </c>
      <c r="BB32" s="21">
        <v>5.91</v>
      </c>
      <c r="BC32" s="21">
        <v>5.91</v>
      </c>
      <c r="BD32" s="21">
        <v>5.91</v>
      </c>
      <c r="BE32" s="21"/>
      <c r="BF32" s="114">
        <v>44650</v>
      </c>
      <c r="BG32">
        <v>1427.92</v>
      </c>
      <c r="BI32" t="s">
        <v>13</v>
      </c>
      <c r="BJ32" s="12">
        <v>44678</v>
      </c>
      <c r="BK32">
        <v>4</v>
      </c>
      <c r="BL32">
        <v>1</v>
      </c>
      <c r="BM32">
        <v>1.0900000000000001</v>
      </c>
      <c r="BN32">
        <v>0.8</v>
      </c>
      <c r="BO32">
        <v>0.13</v>
      </c>
      <c r="BP32" s="114">
        <v>44650</v>
      </c>
      <c r="BQ32">
        <v>4923.4399999999996</v>
      </c>
      <c r="BT32" s="12"/>
      <c r="CC32" s="12"/>
    </row>
    <row r="33" spans="2:81">
      <c r="B33" t="s">
        <v>65</v>
      </c>
      <c r="C33">
        <f>270-76</f>
        <v>194</v>
      </c>
      <c r="D33" t="s">
        <v>67</v>
      </c>
      <c r="F33" t="s">
        <v>65</v>
      </c>
      <c r="H33">
        <f>325-76</f>
        <v>249</v>
      </c>
      <c r="I33" t="s">
        <v>67</v>
      </c>
      <c r="K33" t="s">
        <v>65</v>
      </c>
      <c r="M33">
        <f>310-76</f>
        <v>234</v>
      </c>
      <c r="N33" t="s">
        <v>67</v>
      </c>
      <c r="AE33" t="s">
        <v>13</v>
      </c>
      <c r="AF33" s="12">
        <v>44669</v>
      </c>
      <c r="AG33" s="21">
        <v>6</v>
      </c>
      <c r="AH33" s="21">
        <v>12.8</v>
      </c>
      <c r="AI33" s="21">
        <v>16.489999999999998</v>
      </c>
      <c r="AJ33" s="21">
        <v>6.64</v>
      </c>
      <c r="AK33" s="21">
        <v>3.83</v>
      </c>
      <c r="AL33" s="114">
        <v>44651</v>
      </c>
      <c r="AM33">
        <v>2836.58</v>
      </c>
      <c r="AO33" t="s">
        <v>14</v>
      </c>
      <c r="AP33" s="12">
        <v>44671</v>
      </c>
      <c r="AQ33">
        <v>5</v>
      </c>
      <c r="AR33" s="21">
        <v>15.1</v>
      </c>
      <c r="AS33" s="21">
        <v>26.36</v>
      </c>
      <c r="AT33" s="21">
        <v>4.95</v>
      </c>
      <c r="AU33" s="21">
        <v>10.039999999999999</v>
      </c>
      <c r="AV33" s="114">
        <v>44651</v>
      </c>
      <c r="AW33">
        <v>2835</v>
      </c>
      <c r="AY33" t="s">
        <v>15</v>
      </c>
      <c r="AZ33" s="46">
        <v>44681</v>
      </c>
      <c r="BA33">
        <v>1</v>
      </c>
      <c r="BB33" s="21">
        <v>16.87</v>
      </c>
      <c r="BC33" s="21">
        <v>16.87</v>
      </c>
      <c r="BD33" s="21">
        <v>16.87</v>
      </c>
      <c r="BE33" s="21"/>
      <c r="BF33" s="114">
        <v>44651</v>
      </c>
      <c r="BG33">
        <v>1198.17</v>
      </c>
      <c r="BI33" t="s">
        <v>13</v>
      </c>
      <c r="BJ33" s="12">
        <v>44679</v>
      </c>
      <c r="BK33">
        <v>1</v>
      </c>
      <c r="BL33">
        <v>1.39</v>
      </c>
      <c r="BM33">
        <v>1.39</v>
      </c>
      <c r="BN33">
        <v>1.39</v>
      </c>
      <c r="BP33" s="114">
        <v>44651</v>
      </c>
      <c r="BQ33">
        <v>5027.08</v>
      </c>
      <c r="BT33" s="12"/>
      <c r="CC33" s="12"/>
    </row>
    <row r="34" spans="2:81">
      <c r="B34" t="s">
        <v>68</v>
      </c>
      <c r="C34" s="49">
        <f>C33/C32*1000/24/60/60</f>
        <v>0.99352671255326142</v>
      </c>
      <c r="D34" t="s">
        <v>69</v>
      </c>
      <c r="F34" t="s">
        <v>68</v>
      </c>
      <c r="H34" s="49">
        <f>H33/H32*1000/24/60/60</f>
        <v>0.94800804093567259</v>
      </c>
      <c r="I34" t="s">
        <v>69</v>
      </c>
      <c r="K34" t="s">
        <v>68</v>
      </c>
      <c r="M34" s="49">
        <f>M33/M32*1000/24/60/60</f>
        <v>1.0920698924731185</v>
      </c>
      <c r="N34" t="s">
        <v>69</v>
      </c>
      <c r="AE34" t="s">
        <v>13</v>
      </c>
      <c r="AF34" s="12">
        <v>44670</v>
      </c>
      <c r="AG34" s="21">
        <v>8</v>
      </c>
      <c r="AH34" s="21">
        <v>10.38</v>
      </c>
      <c r="AI34" s="21">
        <v>16.16</v>
      </c>
      <c r="AJ34" s="21">
        <v>3.47</v>
      </c>
      <c r="AK34" s="21">
        <v>5.18</v>
      </c>
      <c r="AL34" s="114">
        <v>44652</v>
      </c>
      <c r="AM34">
        <v>2702.63</v>
      </c>
      <c r="AO34" t="s">
        <v>14</v>
      </c>
      <c r="AP34" s="12">
        <v>44672</v>
      </c>
      <c r="AQ34">
        <v>7</v>
      </c>
      <c r="AR34" s="21">
        <v>16.34</v>
      </c>
      <c r="AS34" s="21">
        <v>33.950000000000003</v>
      </c>
      <c r="AT34" s="21">
        <v>5.19</v>
      </c>
      <c r="AU34" s="21">
        <v>10.34</v>
      </c>
      <c r="AV34" s="114">
        <v>44652</v>
      </c>
      <c r="AW34">
        <v>2832.67</v>
      </c>
      <c r="AY34" t="s">
        <v>15</v>
      </c>
      <c r="AZ34" s="46">
        <v>44682</v>
      </c>
      <c r="BA34">
        <v>9</v>
      </c>
      <c r="BB34" s="21">
        <v>15.64</v>
      </c>
      <c r="BC34" s="21">
        <v>23.44</v>
      </c>
      <c r="BD34" s="21">
        <v>6.39</v>
      </c>
      <c r="BE34" s="21">
        <v>4.38</v>
      </c>
      <c r="BF34" s="114">
        <v>44652</v>
      </c>
      <c r="BG34">
        <v>991.29</v>
      </c>
      <c r="BI34" t="s">
        <v>13</v>
      </c>
      <c r="BJ34" s="12">
        <v>44680</v>
      </c>
      <c r="BK34">
        <v>7</v>
      </c>
      <c r="BL34">
        <v>1.97</v>
      </c>
      <c r="BM34">
        <v>6.14</v>
      </c>
      <c r="BN34">
        <v>0.62</v>
      </c>
      <c r="BO34">
        <v>2.02</v>
      </c>
      <c r="BP34" s="114">
        <v>44652</v>
      </c>
      <c r="BQ34">
        <v>4824.51</v>
      </c>
      <c r="BT34" s="12"/>
      <c r="CC34" s="12"/>
    </row>
    <row r="35" spans="2:81">
      <c r="AE35" t="s">
        <v>13</v>
      </c>
      <c r="AF35" s="12">
        <v>44671</v>
      </c>
      <c r="AG35" s="21">
        <v>1</v>
      </c>
      <c r="AH35" s="21">
        <v>4.63</v>
      </c>
      <c r="AI35" s="21">
        <v>4.63</v>
      </c>
      <c r="AJ35" s="21">
        <v>4.63</v>
      </c>
      <c r="AK35" s="21"/>
      <c r="AL35" s="114">
        <v>44653</v>
      </c>
      <c r="AM35">
        <v>2543.11</v>
      </c>
      <c r="AO35" t="s">
        <v>14</v>
      </c>
      <c r="AP35" s="12">
        <v>44674</v>
      </c>
      <c r="AQ35">
        <v>8</v>
      </c>
      <c r="AR35" s="21">
        <v>9.6999999999999993</v>
      </c>
      <c r="AS35" s="21">
        <v>22.02</v>
      </c>
      <c r="AT35" s="21">
        <v>3.96</v>
      </c>
      <c r="AU35" s="21">
        <v>5.56</v>
      </c>
      <c r="AV35" s="114">
        <v>44653</v>
      </c>
      <c r="AW35">
        <v>2730.53</v>
      </c>
      <c r="AY35" t="s">
        <v>15</v>
      </c>
      <c r="AZ35" s="46">
        <v>44683</v>
      </c>
      <c r="BA35">
        <v>10</v>
      </c>
      <c r="BB35" s="21">
        <v>14.31</v>
      </c>
      <c r="BC35" s="21">
        <v>21.07</v>
      </c>
      <c r="BD35" s="21">
        <v>4.95</v>
      </c>
      <c r="BE35" s="21">
        <v>4.4400000000000004</v>
      </c>
      <c r="BF35" s="114">
        <v>44653</v>
      </c>
      <c r="BG35">
        <v>888.09</v>
      </c>
      <c r="BI35" t="s">
        <v>13</v>
      </c>
      <c r="BJ35" s="12">
        <v>44681</v>
      </c>
      <c r="BK35">
        <v>8</v>
      </c>
      <c r="BL35">
        <v>1.0900000000000001</v>
      </c>
      <c r="BM35">
        <v>1.54</v>
      </c>
      <c r="BN35">
        <v>0.9</v>
      </c>
      <c r="BO35">
        <v>0.2</v>
      </c>
      <c r="BP35" s="114">
        <v>44653</v>
      </c>
      <c r="BQ35">
        <v>4601.8500000000004</v>
      </c>
      <c r="BT35" s="12"/>
      <c r="CC35" s="12"/>
    </row>
    <row r="36" spans="2:81">
      <c r="O36" s="12"/>
      <c r="U36" s="38"/>
      <c r="AE36" t="s">
        <v>13</v>
      </c>
      <c r="AF36" s="12">
        <v>44672</v>
      </c>
      <c r="AG36" s="21">
        <v>2</v>
      </c>
      <c r="AH36" s="21">
        <v>5.33</v>
      </c>
      <c r="AI36" s="21">
        <v>8.08</v>
      </c>
      <c r="AJ36" s="21">
        <v>2.59</v>
      </c>
      <c r="AK36" s="21">
        <v>3.88</v>
      </c>
      <c r="AL36" s="114">
        <v>44654</v>
      </c>
      <c r="AM36">
        <v>2321.1799999999998</v>
      </c>
      <c r="AO36" t="s">
        <v>14</v>
      </c>
      <c r="AP36" s="12">
        <v>44675</v>
      </c>
      <c r="AQ36">
        <v>7</v>
      </c>
      <c r="AR36" s="21">
        <v>10.220000000000001</v>
      </c>
      <c r="AS36" s="21">
        <v>24.02</v>
      </c>
      <c r="AT36" s="21">
        <v>5.03</v>
      </c>
      <c r="AU36" s="21">
        <v>6.55</v>
      </c>
      <c r="AV36" s="114">
        <v>44654</v>
      </c>
      <c r="AW36">
        <v>2681.8</v>
      </c>
      <c r="AY36" t="s">
        <v>15</v>
      </c>
      <c r="AZ36" s="46">
        <v>44684</v>
      </c>
      <c r="BA36">
        <v>11</v>
      </c>
      <c r="BB36" s="21">
        <v>14.01</v>
      </c>
      <c r="BC36" s="21">
        <v>20.04</v>
      </c>
      <c r="BD36" s="21">
        <v>4.33</v>
      </c>
      <c r="BE36" s="21">
        <v>4.55</v>
      </c>
      <c r="BF36" s="114">
        <v>44654</v>
      </c>
      <c r="BG36">
        <v>790.08</v>
      </c>
      <c r="BI36" t="s">
        <v>13</v>
      </c>
      <c r="BJ36" s="12">
        <v>44682</v>
      </c>
      <c r="BK36">
        <v>2</v>
      </c>
      <c r="BL36">
        <v>1.07</v>
      </c>
      <c r="BM36">
        <v>1.1100000000000001</v>
      </c>
      <c r="BN36">
        <v>1.04</v>
      </c>
      <c r="BO36">
        <v>0.05</v>
      </c>
      <c r="BP36" s="114">
        <v>44654</v>
      </c>
      <c r="BQ36">
        <v>4234.4799999999996</v>
      </c>
      <c r="BT36" s="12"/>
      <c r="CC36" s="12"/>
    </row>
    <row r="37" spans="2:81">
      <c r="O37" s="12"/>
      <c r="T37">
        <v>270</v>
      </c>
      <c r="U37" s="38"/>
      <c r="AE37" t="s">
        <v>13</v>
      </c>
      <c r="AF37" s="12">
        <v>44674</v>
      </c>
      <c r="AG37" s="21">
        <v>10</v>
      </c>
      <c r="AH37" s="21">
        <v>7.95</v>
      </c>
      <c r="AI37" s="21">
        <v>12.15</v>
      </c>
      <c r="AJ37" s="21">
        <v>3.2</v>
      </c>
      <c r="AK37" s="21">
        <v>2.8</v>
      </c>
      <c r="AL37" s="114">
        <v>44655</v>
      </c>
      <c r="AM37">
        <v>2380.84</v>
      </c>
      <c r="AO37" t="s">
        <v>14</v>
      </c>
      <c r="AP37" s="12">
        <v>44676</v>
      </c>
      <c r="AQ37">
        <v>10</v>
      </c>
      <c r="AR37" s="21">
        <v>10.15</v>
      </c>
      <c r="AS37" s="21">
        <v>21.1</v>
      </c>
      <c r="AT37" s="21">
        <v>3.04</v>
      </c>
      <c r="AU37" s="21">
        <v>6.33</v>
      </c>
      <c r="AV37" s="114">
        <v>44655</v>
      </c>
      <c r="AW37">
        <v>2712.06</v>
      </c>
      <c r="AY37" t="s">
        <v>15</v>
      </c>
      <c r="AZ37" s="46">
        <v>44685</v>
      </c>
      <c r="BA37">
        <v>1</v>
      </c>
      <c r="BB37" s="21">
        <v>18.579999999999998</v>
      </c>
      <c r="BC37" s="21">
        <v>18.579999999999998</v>
      </c>
      <c r="BD37" s="21">
        <v>18.579999999999998</v>
      </c>
      <c r="BE37" s="21"/>
      <c r="BF37" s="114">
        <v>44655</v>
      </c>
      <c r="BG37">
        <v>861.67</v>
      </c>
      <c r="BI37" t="s">
        <v>13</v>
      </c>
      <c r="BJ37" s="12">
        <v>44683</v>
      </c>
      <c r="BK37">
        <v>4</v>
      </c>
      <c r="BL37">
        <v>1.17</v>
      </c>
      <c r="BM37">
        <v>1.92</v>
      </c>
      <c r="BN37">
        <v>0.56000000000000005</v>
      </c>
      <c r="BO37">
        <v>0.56999999999999995</v>
      </c>
      <c r="BP37" s="114">
        <v>44655</v>
      </c>
      <c r="BQ37">
        <v>4058.36</v>
      </c>
      <c r="CC37" s="12"/>
    </row>
    <row r="38" spans="2:81">
      <c r="C38" s="31"/>
      <c r="T38">
        <v>206</v>
      </c>
      <c r="U38">
        <f>T37-T38</f>
        <v>64</v>
      </c>
      <c r="V38" s="68">
        <f>U38/(T37-T39)</f>
        <v>0.32989690721649484</v>
      </c>
      <c r="AE38" t="s">
        <v>13</v>
      </c>
      <c r="AF38" s="12">
        <v>44675</v>
      </c>
      <c r="AG38" s="21">
        <v>31</v>
      </c>
      <c r="AH38" s="21">
        <v>7.48</v>
      </c>
      <c r="AI38" s="21">
        <v>22.78</v>
      </c>
      <c r="AJ38" s="21">
        <v>3.3</v>
      </c>
      <c r="AK38" s="21">
        <v>3.87</v>
      </c>
      <c r="AL38" s="114">
        <v>44656</v>
      </c>
      <c r="AM38">
        <v>2408.29</v>
      </c>
      <c r="AO38" t="s">
        <v>14</v>
      </c>
      <c r="AP38" s="12">
        <v>44677</v>
      </c>
      <c r="AQ38">
        <v>3</v>
      </c>
      <c r="AR38" s="21">
        <v>8.08</v>
      </c>
      <c r="AS38" s="21">
        <v>9.6999999999999993</v>
      </c>
      <c r="AT38" s="21">
        <v>4.8899999999999997</v>
      </c>
      <c r="AU38" s="21">
        <v>2.76</v>
      </c>
      <c r="AV38" s="114">
        <v>44656</v>
      </c>
      <c r="AW38">
        <v>2810.75</v>
      </c>
      <c r="AY38" t="s">
        <v>15</v>
      </c>
      <c r="AZ38" s="46">
        <v>44686</v>
      </c>
      <c r="BA38">
        <v>3</v>
      </c>
      <c r="BB38" s="21">
        <v>10.210000000000001</v>
      </c>
      <c r="BC38" s="21">
        <v>12.34</v>
      </c>
      <c r="BD38" s="21">
        <v>6.29</v>
      </c>
      <c r="BE38" s="21">
        <v>3.4</v>
      </c>
      <c r="BF38" s="114">
        <v>44656</v>
      </c>
      <c r="BG38">
        <v>751.54</v>
      </c>
      <c r="BI38" t="s">
        <v>13</v>
      </c>
      <c r="BJ38" s="12">
        <v>44684</v>
      </c>
      <c r="BK38">
        <v>2</v>
      </c>
      <c r="BL38">
        <v>1.59</v>
      </c>
      <c r="BM38">
        <v>2.4500000000000002</v>
      </c>
      <c r="BN38">
        <v>0.74</v>
      </c>
      <c r="BO38">
        <v>1.2</v>
      </c>
      <c r="BP38" s="114">
        <v>44656</v>
      </c>
      <c r="BQ38">
        <v>4330.6099999999997</v>
      </c>
      <c r="CC38" s="12"/>
    </row>
    <row r="39" spans="2:81">
      <c r="C39" s="31"/>
      <c r="T39">
        <v>76</v>
      </c>
      <c r="U39">
        <f>T38-T39</f>
        <v>130</v>
      </c>
      <c r="V39" s="68">
        <f>U39/(T37-T39)</f>
        <v>0.67010309278350511</v>
      </c>
      <c r="AE39" t="s">
        <v>13</v>
      </c>
      <c r="AF39" s="12">
        <v>44677</v>
      </c>
      <c r="AG39" s="21">
        <v>27</v>
      </c>
      <c r="AH39" s="21">
        <v>6.79</v>
      </c>
      <c r="AI39" s="21">
        <v>19.809999999999999</v>
      </c>
      <c r="AJ39" s="21">
        <v>3.07</v>
      </c>
      <c r="AK39" s="21">
        <v>4.5199999999999996</v>
      </c>
      <c r="AL39" s="114">
        <v>44657</v>
      </c>
      <c r="AM39">
        <v>2305.86</v>
      </c>
      <c r="AO39" t="s">
        <v>14</v>
      </c>
      <c r="AP39" s="12">
        <v>44678</v>
      </c>
      <c r="AQ39">
        <v>2</v>
      </c>
      <c r="AR39" s="21">
        <v>6.14</v>
      </c>
      <c r="AS39" s="21">
        <v>6.6</v>
      </c>
      <c r="AT39" s="21">
        <v>5.68</v>
      </c>
      <c r="AU39" s="21">
        <v>0.65</v>
      </c>
      <c r="AV39" s="114">
        <v>44657</v>
      </c>
      <c r="AW39">
        <v>2761.17</v>
      </c>
      <c r="AY39" t="s">
        <v>15</v>
      </c>
      <c r="AZ39" s="46">
        <v>44687</v>
      </c>
      <c r="BA39">
        <v>4</v>
      </c>
      <c r="BB39" s="21">
        <v>11.15</v>
      </c>
      <c r="BC39" s="21">
        <v>12.41</v>
      </c>
      <c r="BD39" s="21">
        <v>8.83</v>
      </c>
      <c r="BE39" s="21">
        <v>1.59</v>
      </c>
      <c r="BF39" s="114">
        <v>44657</v>
      </c>
      <c r="BG39">
        <v>683.25</v>
      </c>
      <c r="BI39" t="s">
        <v>13</v>
      </c>
      <c r="BJ39" s="12">
        <v>44686</v>
      </c>
      <c r="BK39">
        <v>1</v>
      </c>
      <c r="BL39">
        <v>0.8</v>
      </c>
      <c r="BM39">
        <v>0.8</v>
      </c>
      <c r="BN39">
        <v>0.8</v>
      </c>
      <c r="BP39" s="114">
        <v>44657</v>
      </c>
      <c r="BQ39">
        <v>3879.15</v>
      </c>
      <c r="CC39" s="12"/>
    </row>
    <row r="40" spans="2:81">
      <c r="C40" s="31"/>
      <c r="AE40" t="s">
        <v>13</v>
      </c>
      <c r="AF40" s="12">
        <v>44678</v>
      </c>
      <c r="AG40" s="21">
        <v>27</v>
      </c>
      <c r="AH40" s="21">
        <v>8.56</v>
      </c>
      <c r="AI40" s="21">
        <v>22.03</v>
      </c>
      <c r="AJ40" s="21">
        <v>3.72</v>
      </c>
      <c r="AK40" s="21">
        <v>5.47</v>
      </c>
      <c r="AL40" s="114">
        <v>44658</v>
      </c>
      <c r="AM40">
        <v>2144.1999999999998</v>
      </c>
      <c r="AO40" t="s">
        <v>14</v>
      </c>
      <c r="AP40" s="12">
        <v>44679</v>
      </c>
      <c r="AQ40">
        <v>2</v>
      </c>
      <c r="AR40" s="21">
        <v>12.15</v>
      </c>
      <c r="AS40" s="21">
        <v>17.28</v>
      </c>
      <c r="AT40" s="21">
        <v>7.02</v>
      </c>
      <c r="AU40" s="21">
        <v>7.26</v>
      </c>
      <c r="AV40" s="114">
        <v>44658</v>
      </c>
      <c r="AW40">
        <v>2726.6</v>
      </c>
      <c r="AY40" t="s">
        <v>15</v>
      </c>
      <c r="AZ40" s="46">
        <v>44688</v>
      </c>
      <c r="BA40">
        <v>4</v>
      </c>
      <c r="BB40" s="21">
        <v>12.26</v>
      </c>
      <c r="BC40" s="21">
        <v>17.079999999999998</v>
      </c>
      <c r="BD40" s="21">
        <v>7.29</v>
      </c>
      <c r="BE40" s="21">
        <v>4.04</v>
      </c>
      <c r="BF40" s="114">
        <v>44658</v>
      </c>
      <c r="BG40">
        <v>666.74</v>
      </c>
      <c r="BI40" t="s">
        <v>13</v>
      </c>
      <c r="BJ40" s="12">
        <v>44687</v>
      </c>
      <c r="BK40">
        <v>2</v>
      </c>
      <c r="BL40">
        <v>0.51</v>
      </c>
      <c r="BM40">
        <v>0.62</v>
      </c>
      <c r="BN40">
        <v>0.39</v>
      </c>
      <c r="BO40">
        <v>0.16</v>
      </c>
      <c r="BP40" s="114">
        <v>44658</v>
      </c>
      <c r="BQ40">
        <v>3441.96</v>
      </c>
      <c r="CC40" s="12"/>
    </row>
    <row r="41" spans="2:81">
      <c r="C41" s="31"/>
      <c r="AE41" t="s">
        <v>13</v>
      </c>
      <c r="AF41" s="12">
        <v>44679</v>
      </c>
      <c r="AG41" s="21">
        <v>15</v>
      </c>
      <c r="AH41" s="21">
        <v>7.88</v>
      </c>
      <c r="AI41" s="21">
        <v>20.55</v>
      </c>
      <c r="AJ41" s="21">
        <v>4.29</v>
      </c>
      <c r="AK41" s="21">
        <v>4.5</v>
      </c>
      <c r="AL41" s="114">
        <v>44659</v>
      </c>
      <c r="AM41">
        <v>2125.4299999999998</v>
      </c>
      <c r="AO41" t="s">
        <v>14</v>
      </c>
      <c r="AP41" s="12">
        <v>44680</v>
      </c>
      <c r="AQ41">
        <v>3</v>
      </c>
      <c r="AR41" s="21">
        <v>19.38</v>
      </c>
      <c r="AS41" s="21">
        <v>21.55</v>
      </c>
      <c r="AT41" s="21">
        <v>18.170000000000002</v>
      </c>
      <c r="AU41" s="21">
        <v>1.89</v>
      </c>
      <c r="AV41" s="114">
        <v>44659</v>
      </c>
      <c r="AW41">
        <v>2605.16</v>
      </c>
      <c r="AY41" t="s">
        <v>15</v>
      </c>
      <c r="AZ41" s="46">
        <v>44689</v>
      </c>
      <c r="BA41">
        <v>2</v>
      </c>
      <c r="BB41" s="21">
        <v>11.65</v>
      </c>
      <c r="BC41" s="21">
        <v>16.21</v>
      </c>
      <c r="BD41" s="21">
        <v>7.09</v>
      </c>
      <c r="BE41" s="21">
        <v>6.45</v>
      </c>
      <c r="BF41" s="114">
        <v>44659</v>
      </c>
      <c r="BG41">
        <v>743</v>
      </c>
      <c r="BI41" t="s">
        <v>13</v>
      </c>
      <c r="BJ41" s="12">
        <v>44693</v>
      </c>
      <c r="BK41">
        <v>52</v>
      </c>
      <c r="BL41">
        <v>2.36</v>
      </c>
      <c r="BM41">
        <v>11.74</v>
      </c>
      <c r="BN41">
        <v>0.5</v>
      </c>
      <c r="BO41">
        <v>2.69</v>
      </c>
      <c r="BP41" s="114">
        <v>44659</v>
      </c>
      <c r="BQ41">
        <v>3061.81</v>
      </c>
      <c r="CC41" s="12"/>
    </row>
    <row r="42" spans="2:81">
      <c r="C42" s="31"/>
      <c r="AE42" t="s">
        <v>13</v>
      </c>
      <c r="AF42" s="12">
        <v>44680</v>
      </c>
      <c r="AG42" s="21">
        <v>20</v>
      </c>
      <c r="AH42" s="21">
        <v>7.74</v>
      </c>
      <c r="AI42" s="21">
        <v>18.12</v>
      </c>
      <c r="AJ42" s="21">
        <v>3.15</v>
      </c>
      <c r="AK42" s="21">
        <v>4.92</v>
      </c>
      <c r="AL42" s="114">
        <v>44660</v>
      </c>
      <c r="AM42">
        <v>2189.94</v>
      </c>
      <c r="AO42" t="s">
        <v>14</v>
      </c>
      <c r="AP42" s="12">
        <v>44681</v>
      </c>
      <c r="AQ42">
        <v>3</v>
      </c>
      <c r="AR42" s="21">
        <v>17.03</v>
      </c>
      <c r="AS42" s="21">
        <v>18.8</v>
      </c>
      <c r="AT42" s="21">
        <v>15.31</v>
      </c>
      <c r="AU42" s="21">
        <v>1.75</v>
      </c>
      <c r="AV42" s="114">
        <v>44660</v>
      </c>
      <c r="AW42">
        <v>2603.0500000000002</v>
      </c>
      <c r="AY42" t="s">
        <v>15</v>
      </c>
      <c r="AZ42" s="46">
        <v>44691</v>
      </c>
      <c r="BA42">
        <v>1</v>
      </c>
      <c r="BB42" s="21">
        <v>5.84</v>
      </c>
      <c r="BC42" s="21">
        <v>5.84</v>
      </c>
      <c r="BD42" s="21">
        <v>5.84</v>
      </c>
      <c r="BE42" s="21"/>
      <c r="BF42" s="114">
        <v>44660</v>
      </c>
      <c r="BG42">
        <v>758.42</v>
      </c>
      <c r="BJ42" s="12"/>
      <c r="BP42" s="114">
        <v>44660</v>
      </c>
      <c r="BQ42">
        <v>2938.22</v>
      </c>
      <c r="CC42" s="12"/>
    </row>
    <row r="43" spans="2:81">
      <c r="C43" s="31"/>
      <c r="AE43" t="s">
        <v>13</v>
      </c>
      <c r="AF43" s="12">
        <v>44681</v>
      </c>
      <c r="AG43" s="21">
        <v>14</v>
      </c>
      <c r="AH43" s="21">
        <v>9.6</v>
      </c>
      <c r="AI43" s="21">
        <v>18.82</v>
      </c>
      <c r="AJ43" s="21">
        <v>4.3099999999999996</v>
      </c>
      <c r="AK43" s="21">
        <v>5.48</v>
      </c>
      <c r="AL43" s="114">
        <v>44661</v>
      </c>
      <c r="AM43">
        <v>2063.52</v>
      </c>
      <c r="AO43" t="s">
        <v>14</v>
      </c>
      <c r="AP43" s="12">
        <v>44682</v>
      </c>
      <c r="AQ43">
        <v>42</v>
      </c>
      <c r="AR43" s="21">
        <v>14.86</v>
      </c>
      <c r="AS43" s="21">
        <v>33.340000000000003</v>
      </c>
      <c r="AT43" s="21">
        <v>3.98</v>
      </c>
      <c r="AU43" s="21">
        <v>6.4</v>
      </c>
      <c r="AV43" s="114">
        <v>44661</v>
      </c>
      <c r="AW43">
        <v>2539.42</v>
      </c>
      <c r="AY43" t="s">
        <v>15</v>
      </c>
      <c r="AZ43" s="46">
        <v>44693</v>
      </c>
      <c r="BA43">
        <v>83</v>
      </c>
      <c r="BB43" s="21">
        <v>11.11</v>
      </c>
      <c r="BC43" s="21">
        <v>23.73</v>
      </c>
      <c r="BD43" s="21">
        <v>5.83</v>
      </c>
      <c r="BE43" s="21">
        <v>3.94</v>
      </c>
      <c r="BF43" s="114">
        <v>44661</v>
      </c>
      <c r="BG43">
        <v>722.3</v>
      </c>
      <c r="BJ43" s="12"/>
      <c r="BP43" s="114">
        <v>44661</v>
      </c>
      <c r="BQ43">
        <v>2847.35</v>
      </c>
      <c r="CC43" s="12"/>
    </row>
    <row r="44" spans="2:81">
      <c r="C44" s="31"/>
      <c r="AE44" t="s">
        <v>13</v>
      </c>
      <c r="AF44" s="12">
        <v>44682</v>
      </c>
      <c r="AG44" s="21">
        <v>1</v>
      </c>
      <c r="AH44" s="21">
        <v>5.63</v>
      </c>
      <c r="AI44" s="21">
        <v>5.63</v>
      </c>
      <c r="AJ44" s="21">
        <v>5.63</v>
      </c>
      <c r="AK44" s="21"/>
      <c r="AL44" s="114">
        <v>44662</v>
      </c>
      <c r="AM44">
        <v>1958.83</v>
      </c>
      <c r="AO44" t="s">
        <v>14</v>
      </c>
      <c r="AP44" s="12">
        <v>44683</v>
      </c>
      <c r="AQ44">
        <v>9</v>
      </c>
      <c r="AR44" s="21">
        <v>12.08</v>
      </c>
      <c r="AS44" s="21">
        <v>19.670000000000002</v>
      </c>
      <c r="AT44" s="21">
        <v>3.8</v>
      </c>
      <c r="AU44" s="21">
        <v>5.81</v>
      </c>
      <c r="AV44" s="114">
        <v>44662</v>
      </c>
      <c r="AW44">
        <v>2493.71</v>
      </c>
      <c r="AZ44" s="46"/>
      <c r="BB44" s="21"/>
      <c r="BC44" s="21"/>
      <c r="BD44" s="21"/>
      <c r="BE44" s="21"/>
      <c r="BF44" s="114">
        <v>44662</v>
      </c>
      <c r="BG44">
        <v>681.72</v>
      </c>
      <c r="BJ44" s="12"/>
      <c r="BP44" s="114">
        <v>44662</v>
      </c>
      <c r="BQ44">
        <v>2668.95</v>
      </c>
      <c r="CC44" s="12"/>
    </row>
    <row r="45" spans="2:81">
      <c r="C45" s="31"/>
      <c r="AE45" t="s">
        <v>13</v>
      </c>
      <c r="AF45" s="12">
        <v>44683</v>
      </c>
      <c r="AG45" s="21">
        <v>9</v>
      </c>
      <c r="AH45" s="21">
        <v>8.8699999999999992</v>
      </c>
      <c r="AI45" s="21">
        <v>16.93</v>
      </c>
      <c r="AJ45" s="21">
        <v>2.89</v>
      </c>
      <c r="AK45" s="21">
        <v>6.08</v>
      </c>
      <c r="AL45" s="114">
        <v>44663</v>
      </c>
      <c r="AM45">
        <v>1837.13</v>
      </c>
      <c r="AO45" t="s">
        <v>14</v>
      </c>
      <c r="AP45" s="12">
        <v>44684</v>
      </c>
      <c r="AQ45">
        <v>1</v>
      </c>
      <c r="AR45" s="21">
        <v>8.93</v>
      </c>
      <c r="AS45" s="21">
        <v>8.93</v>
      </c>
      <c r="AT45" s="21">
        <v>8.93</v>
      </c>
      <c r="AU45" s="21"/>
      <c r="AV45" s="114">
        <v>44663</v>
      </c>
      <c r="AW45">
        <v>2415.88</v>
      </c>
      <c r="AZ45" s="46"/>
      <c r="BB45" s="21"/>
      <c r="BC45" s="21"/>
      <c r="BD45" s="21"/>
      <c r="BE45" s="21"/>
      <c r="BF45" s="114">
        <v>44663</v>
      </c>
      <c r="BG45">
        <v>624.22</v>
      </c>
      <c r="BJ45" s="12"/>
      <c r="BP45" s="114">
        <v>44663</v>
      </c>
      <c r="BQ45">
        <v>2574.04</v>
      </c>
      <c r="CC45" s="12"/>
    </row>
    <row r="46" spans="2:81">
      <c r="C46" s="31"/>
      <c r="AE46" t="s">
        <v>13</v>
      </c>
      <c r="AF46" s="12">
        <v>44684</v>
      </c>
      <c r="AG46" s="21">
        <v>9</v>
      </c>
      <c r="AH46" s="21">
        <v>4.34</v>
      </c>
      <c r="AI46" s="21">
        <v>10.45</v>
      </c>
      <c r="AJ46" s="21">
        <v>2.86</v>
      </c>
      <c r="AK46" s="21">
        <v>2.35</v>
      </c>
      <c r="AL46" s="114">
        <v>44664</v>
      </c>
      <c r="AM46">
        <v>1731.86</v>
      </c>
      <c r="AO46" t="s">
        <v>14</v>
      </c>
      <c r="AP46" s="12">
        <v>44685</v>
      </c>
      <c r="AQ46">
        <v>5</v>
      </c>
      <c r="AR46" s="21">
        <v>15.24</v>
      </c>
      <c r="AS46" s="21">
        <v>33.380000000000003</v>
      </c>
      <c r="AT46" s="21">
        <v>5.09</v>
      </c>
      <c r="AU46" s="21">
        <v>10.65</v>
      </c>
      <c r="AV46" s="114">
        <v>44664</v>
      </c>
      <c r="AW46">
        <v>2003.03</v>
      </c>
      <c r="AZ46" s="46"/>
      <c r="BB46" s="21"/>
      <c r="BC46" s="21"/>
      <c r="BD46" s="21"/>
      <c r="BE46" s="21"/>
      <c r="BF46" s="114">
        <v>44664</v>
      </c>
      <c r="BG46">
        <v>566.07000000000005</v>
      </c>
      <c r="BJ46" s="12"/>
      <c r="BP46" s="114">
        <v>44664</v>
      </c>
      <c r="BQ46">
        <v>2465.4899999999998</v>
      </c>
      <c r="CC46" s="12"/>
    </row>
    <row r="47" spans="2:81">
      <c r="C47" s="31"/>
      <c r="AE47" t="s">
        <v>13</v>
      </c>
      <c r="AF47" s="12">
        <v>44685</v>
      </c>
      <c r="AG47" s="21">
        <v>2</v>
      </c>
      <c r="AH47" s="21">
        <v>11.74</v>
      </c>
      <c r="AI47" s="21">
        <v>12.72</v>
      </c>
      <c r="AJ47" s="21">
        <v>10.75</v>
      </c>
      <c r="AK47" s="21">
        <v>1.39</v>
      </c>
      <c r="AL47" s="114">
        <v>44665</v>
      </c>
      <c r="AM47">
        <v>1655.74</v>
      </c>
      <c r="AO47" t="s">
        <v>14</v>
      </c>
      <c r="AP47" s="12">
        <v>44686</v>
      </c>
      <c r="AQ47">
        <v>1</v>
      </c>
      <c r="AR47" s="21">
        <v>12.19</v>
      </c>
      <c r="AS47" s="21">
        <v>12.19</v>
      </c>
      <c r="AT47" s="21">
        <v>12.19</v>
      </c>
      <c r="AU47" s="21"/>
      <c r="AV47" s="114">
        <v>44665</v>
      </c>
      <c r="AW47" s="32">
        <v>1491.93</v>
      </c>
      <c r="AZ47" s="46"/>
      <c r="BB47" s="21"/>
      <c r="BC47" s="21"/>
      <c r="BD47" s="21"/>
      <c r="BE47" s="21"/>
      <c r="BF47" s="114">
        <v>44665</v>
      </c>
      <c r="BG47">
        <v>533.27</v>
      </c>
      <c r="BP47" s="114">
        <v>44665</v>
      </c>
      <c r="BQ47">
        <v>2267.29</v>
      </c>
      <c r="CC47" s="12"/>
    </row>
    <row r="48" spans="2:81">
      <c r="C48" s="31"/>
      <c r="AE48" t="s">
        <v>13</v>
      </c>
      <c r="AF48" s="12">
        <v>44686</v>
      </c>
      <c r="AG48" s="21">
        <v>5</v>
      </c>
      <c r="AH48" s="21">
        <v>10.14</v>
      </c>
      <c r="AI48" s="21">
        <v>13.11</v>
      </c>
      <c r="AJ48" s="21">
        <v>2.33</v>
      </c>
      <c r="AK48" s="21">
        <v>4.43</v>
      </c>
      <c r="AL48" s="114">
        <v>44666</v>
      </c>
      <c r="AM48" s="32">
        <v>1528.3</v>
      </c>
      <c r="AO48" t="s">
        <v>14</v>
      </c>
      <c r="AP48" s="12">
        <v>44687</v>
      </c>
      <c r="AQ48">
        <v>3</v>
      </c>
      <c r="AR48" s="21">
        <v>9.26</v>
      </c>
      <c r="AS48" s="21">
        <v>11.35</v>
      </c>
      <c r="AT48" s="21">
        <v>5.37</v>
      </c>
      <c r="AU48" s="21">
        <v>3.37</v>
      </c>
      <c r="AV48" s="114">
        <v>44666</v>
      </c>
      <c r="AW48" s="32">
        <v>1320.57</v>
      </c>
      <c r="AZ48" s="46"/>
      <c r="BB48" s="21"/>
      <c r="BC48" s="21"/>
      <c r="BD48" s="21"/>
      <c r="BE48" s="21"/>
      <c r="BF48" s="114">
        <v>44666</v>
      </c>
      <c r="BG48">
        <v>494.19</v>
      </c>
      <c r="BP48" s="114">
        <v>44666</v>
      </c>
      <c r="BQ48">
        <v>1944.66</v>
      </c>
      <c r="CC48" s="12"/>
    </row>
    <row r="49" spans="3:81">
      <c r="C49" s="31"/>
      <c r="AE49" t="s">
        <v>13</v>
      </c>
      <c r="AF49" s="12">
        <v>44687</v>
      </c>
      <c r="AG49" s="21">
        <v>16</v>
      </c>
      <c r="AH49" s="21">
        <v>10.39</v>
      </c>
      <c r="AI49" s="21">
        <v>15.74</v>
      </c>
      <c r="AJ49" s="21">
        <v>3.44</v>
      </c>
      <c r="AK49" s="21">
        <v>3.05</v>
      </c>
      <c r="AL49" s="114">
        <v>44667</v>
      </c>
      <c r="AM49">
        <v>1451.59</v>
      </c>
      <c r="AO49" t="s">
        <v>14</v>
      </c>
      <c r="AP49" s="12">
        <v>44688</v>
      </c>
      <c r="AQ49">
        <v>1</v>
      </c>
      <c r="AR49">
        <v>9.61</v>
      </c>
      <c r="AS49">
        <v>9.61</v>
      </c>
      <c r="AT49">
        <v>9.61</v>
      </c>
      <c r="AV49" s="114">
        <v>44667</v>
      </c>
      <c r="AW49">
        <v>1246.04</v>
      </c>
      <c r="AZ49" s="46"/>
      <c r="BB49" s="21"/>
      <c r="BC49" s="21"/>
      <c r="BD49" s="21"/>
      <c r="BE49" s="21"/>
      <c r="BF49" s="114">
        <v>44667</v>
      </c>
      <c r="BG49">
        <v>469.12</v>
      </c>
      <c r="BP49" s="114">
        <v>44667</v>
      </c>
      <c r="BQ49">
        <v>1745.87</v>
      </c>
      <c r="CC49" s="12"/>
    </row>
    <row r="50" spans="3:81">
      <c r="C50" s="31"/>
      <c r="AE50" t="s">
        <v>13</v>
      </c>
      <c r="AF50" s="12">
        <v>44688</v>
      </c>
      <c r="AG50" s="21">
        <v>3</v>
      </c>
      <c r="AH50" s="21">
        <v>8.59</v>
      </c>
      <c r="AI50" s="21">
        <v>10.19</v>
      </c>
      <c r="AJ50" s="21">
        <v>5.88</v>
      </c>
      <c r="AK50" s="21">
        <v>2.36</v>
      </c>
      <c r="AL50" s="114">
        <v>44668</v>
      </c>
      <c r="AM50">
        <v>1438.42</v>
      </c>
      <c r="AO50" t="s">
        <v>14</v>
      </c>
      <c r="AP50" s="12">
        <v>44689</v>
      </c>
      <c r="AQ50">
        <v>1</v>
      </c>
      <c r="AR50">
        <v>10.88</v>
      </c>
      <c r="AS50">
        <v>10.88</v>
      </c>
      <c r="AT50">
        <v>10.88</v>
      </c>
      <c r="AV50" s="114">
        <v>44668</v>
      </c>
      <c r="AW50">
        <v>1223.18</v>
      </c>
      <c r="AZ50" s="46"/>
      <c r="BB50" s="21"/>
      <c r="BC50" s="21"/>
      <c r="BD50" s="21"/>
      <c r="BE50" s="21"/>
      <c r="BF50" s="114">
        <v>44668</v>
      </c>
      <c r="BG50">
        <v>441.78</v>
      </c>
      <c r="BP50" s="114">
        <v>44668</v>
      </c>
      <c r="BQ50">
        <v>1594.05</v>
      </c>
      <c r="CC50" s="12"/>
    </row>
    <row r="51" spans="3:81">
      <c r="C51" s="31"/>
      <c r="AE51" t="s">
        <v>13</v>
      </c>
      <c r="AF51" s="12">
        <v>44689</v>
      </c>
      <c r="AG51" s="21">
        <v>2</v>
      </c>
      <c r="AH51" s="21">
        <v>3.73</v>
      </c>
      <c r="AI51" s="21">
        <v>4.96</v>
      </c>
      <c r="AJ51" s="21">
        <v>2.5099999999999998</v>
      </c>
      <c r="AK51" s="21">
        <v>1.73</v>
      </c>
      <c r="AL51" s="114">
        <v>44669</v>
      </c>
      <c r="AM51">
        <v>1634.38</v>
      </c>
      <c r="AO51" t="s">
        <v>14</v>
      </c>
      <c r="AP51" s="12">
        <v>44693</v>
      </c>
      <c r="AQ51">
        <v>22</v>
      </c>
      <c r="AR51">
        <v>8.2799999999999994</v>
      </c>
      <c r="AS51">
        <v>16.13</v>
      </c>
      <c r="AT51">
        <v>5.7</v>
      </c>
      <c r="AU51">
        <v>2.5299999999999998</v>
      </c>
      <c r="AV51" s="114">
        <v>44669</v>
      </c>
      <c r="AW51">
        <v>1900.72</v>
      </c>
      <c r="AZ51" s="46"/>
      <c r="BF51" s="114">
        <v>44669</v>
      </c>
      <c r="BG51">
        <v>436.66</v>
      </c>
      <c r="BP51" s="114">
        <v>44669</v>
      </c>
      <c r="BQ51">
        <v>1674.13</v>
      </c>
      <c r="CC51" s="12"/>
    </row>
    <row r="52" spans="3:81">
      <c r="C52" s="31"/>
      <c r="AE52" t="s">
        <v>13</v>
      </c>
      <c r="AF52" s="12">
        <v>44692</v>
      </c>
      <c r="AG52" s="21">
        <v>1</v>
      </c>
      <c r="AH52" s="21">
        <v>7.04</v>
      </c>
      <c r="AI52" s="21">
        <v>7.04</v>
      </c>
      <c r="AJ52" s="21">
        <v>7.04</v>
      </c>
      <c r="AK52" s="21"/>
      <c r="AL52" s="114">
        <v>44670</v>
      </c>
      <c r="AM52">
        <v>2224.04</v>
      </c>
      <c r="AP52" s="12"/>
      <c r="AV52" s="114">
        <v>44670</v>
      </c>
      <c r="AW52">
        <v>2985.02</v>
      </c>
      <c r="AZ52" s="46"/>
      <c r="BF52" s="114">
        <v>44670</v>
      </c>
      <c r="BG52">
        <v>430.56</v>
      </c>
      <c r="BP52" s="114">
        <v>44670</v>
      </c>
      <c r="BQ52">
        <v>2737.86</v>
      </c>
      <c r="CC52" s="12"/>
    </row>
    <row r="53" spans="3:81">
      <c r="C53" s="31"/>
      <c r="AE53" t="s">
        <v>13</v>
      </c>
      <c r="AF53" s="12">
        <v>44693</v>
      </c>
      <c r="AG53" s="21">
        <v>445</v>
      </c>
      <c r="AH53" s="21">
        <v>6.52</v>
      </c>
      <c r="AI53" s="21">
        <v>29.86</v>
      </c>
      <c r="AJ53" s="21">
        <v>2.2599999999999998</v>
      </c>
      <c r="AK53" s="21">
        <v>3.33</v>
      </c>
      <c r="AL53" s="114">
        <v>44671</v>
      </c>
      <c r="AM53">
        <v>2265.86</v>
      </c>
      <c r="AP53" s="12"/>
      <c r="AV53" s="114">
        <v>44671</v>
      </c>
      <c r="AW53">
        <v>2992.28</v>
      </c>
      <c r="AZ53" s="46"/>
      <c r="BF53" s="114">
        <v>44671</v>
      </c>
      <c r="BG53">
        <v>419.57</v>
      </c>
      <c r="BP53" s="114">
        <v>44671</v>
      </c>
      <c r="BQ53">
        <v>3655.7</v>
      </c>
      <c r="CC53" s="12"/>
    </row>
    <row r="54" spans="3:81">
      <c r="C54" s="31"/>
      <c r="AF54" s="12"/>
      <c r="AG54" s="21"/>
      <c r="AH54" s="21"/>
      <c r="AI54" s="21"/>
      <c r="AJ54" s="21"/>
      <c r="AK54" s="21"/>
      <c r="AL54" s="114">
        <v>44672</v>
      </c>
      <c r="AM54">
        <v>2189.35</v>
      </c>
      <c r="AP54" s="12"/>
      <c r="AV54" s="114">
        <v>44672</v>
      </c>
      <c r="AW54">
        <v>2908.83</v>
      </c>
      <c r="AZ54" s="46"/>
      <c r="BF54" s="114">
        <v>44672</v>
      </c>
      <c r="BG54">
        <v>418.02</v>
      </c>
      <c r="BP54" s="114">
        <v>44672</v>
      </c>
      <c r="BQ54">
        <v>3779.14</v>
      </c>
      <c r="CC54" s="12"/>
    </row>
    <row r="55" spans="3:81">
      <c r="C55" s="31"/>
      <c r="AF55" s="12"/>
      <c r="AG55" s="21"/>
      <c r="AH55" s="21"/>
      <c r="AI55" s="21"/>
      <c r="AJ55" s="21"/>
      <c r="AK55" s="21"/>
      <c r="AL55" s="114">
        <v>44673</v>
      </c>
      <c r="AM55">
        <v>1954.12</v>
      </c>
      <c r="AP55" s="12"/>
      <c r="AV55" s="114">
        <v>44673</v>
      </c>
      <c r="AW55">
        <v>2656.95</v>
      </c>
      <c r="AZ55" s="46"/>
      <c r="BF55" s="114">
        <v>44673</v>
      </c>
      <c r="BG55">
        <v>421.38</v>
      </c>
      <c r="BP55" s="114">
        <v>44673</v>
      </c>
      <c r="BQ55">
        <v>3660.08</v>
      </c>
      <c r="CC55" s="12"/>
    </row>
    <row r="56" spans="3:81">
      <c r="C56" s="31"/>
      <c r="AF56" s="12"/>
      <c r="AG56" s="21"/>
      <c r="AH56" s="21"/>
      <c r="AI56" s="21"/>
      <c r="AJ56" s="21"/>
      <c r="AK56" s="21"/>
      <c r="AL56" s="114">
        <v>44674</v>
      </c>
      <c r="AM56">
        <v>1620.81</v>
      </c>
      <c r="AP56" s="12"/>
      <c r="AV56" s="114">
        <v>44674</v>
      </c>
      <c r="AW56">
        <v>2248.4499999999998</v>
      </c>
      <c r="AZ56" s="46"/>
      <c r="BF56" s="114">
        <v>44674</v>
      </c>
      <c r="BG56">
        <v>468.05</v>
      </c>
      <c r="BP56" s="114">
        <v>44674</v>
      </c>
      <c r="BQ56">
        <v>2587.9299999999998</v>
      </c>
      <c r="CC56" s="12"/>
    </row>
    <row r="57" spans="3:81">
      <c r="C57" s="31"/>
      <c r="AF57" s="12"/>
      <c r="AG57" s="21"/>
      <c r="AH57" s="21"/>
      <c r="AI57" s="21"/>
      <c r="AJ57" s="21"/>
      <c r="AK57" s="21"/>
      <c r="AL57" s="114">
        <v>44675</v>
      </c>
      <c r="AM57">
        <v>1692.94</v>
      </c>
      <c r="AP57" s="12"/>
      <c r="AV57" s="114">
        <v>44675</v>
      </c>
      <c r="AW57">
        <v>2018.85</v>
      </c>
      <c r="AZ57" s="46"/>
      <c r="BF57" s="114">
        <v>44675</v>
      </c>
      <c r="BG57">
        <v>563.41999999999996</v>
      </c>
      <c r="BP57" s="114">
        <v>44675</v>
      </c>
      <c r="BQ57">
        <v>2213.96</v>
      </c>
      <c r="CC57" s="12"/>
    </row>
    <row r="58" spans="3:81">
      <c r="C58" s="31"/>
      <c r="AF58" s="12"/>
      <c r="AG58" s="21"/>
      <c r="AH58" s="21"/>
      <c r="AI58" s="21"/>
      <c r="AJ58" s="21"/>
      <c r="AK58" s="21"/>
      <c r="AL58" s="114">
        <v>44676</v>
      </c>
      <c r="AM58">
        <v>1901.58</v>
      </c>
      <c r="AP58" s="12"/>
      <c r="AV58" s="114">
        <v>44676</v>
      </c>
      <c r="AW58">
        <v>2481.46</v>
      </c>
      <c r="AZ58" s="46"/>
      <c r="BF58" s="114">
        <v>44676</v>
      </c>
      <c r="BG58">
        <v>679.01</v>
      </c>
      <c r="BP58" s="114">
        <v>44676</v>
      </c>
      <c r="BQ58">
        <v>2475.36</v>
      </c>
      <c r="CC58" s="12"/>
    </row>
    <row r="59" spans="3:81">
      <c r="C59" s="31"/>
      <c r="AF59" s="12"/>
      <c r="AG59" s="21"/>
      <c r="AH59" s="21"/>
      <c r="AI59" s="21"/>
      <c r="AJ59" s="21"/>
      <c r="AK59" s="21"/>
      <c r="AL59" s="114">
        <v>44677</v>
      </c>
      <c r="AM59">
        <v>2579.29</v>
      </c>
      <c r="AP59" s="12"/>
      <c r="AV59" s="114">
        <v>44677</v>
      </c>
      <c r="AW59">
        <v>3052.72</v>
      </c>
      <c r="AZ59" s="46"/>
      <c r="BF59" s="114">
        <v>44677</v>
      </c>
      <c r="BG59">
        <v>706.91</v>
      </c>
      <c r="BP59" s="114">
        <v>44677</v>
      </c>
      <c r="BQ59">
        <v>3152.89</v>
      </c>
      <c r="CC59" s="12"/>
    </row>
    <row r="60" spans="3:81">
      <c r="C60" s="31"/>
      <c r="AF60" s="12"/>
      <c r="AG60" s="21"/>
      <c r="AH60" s="21"/>
      <c r="AI60" s="21"/>
      <c r="AJ60" s="21"/>
      <c r="AK60" s="21"/>
      <c r="AL60" s="114">
        <v>44678</v>
      </c>
      <c r="AM60">
        <v>2683.02</v>
      </c>
      <c r="AP60" s="12"/>
      <c r="AV60" s="114">
        <v>44678</v>
      </c>
      <c r="AW60">
        <v>3115.97</v>
      </c>
      <c r="AZ60" s="46"/>
      <c r="BF60" s="114">
        <v>44678</v>
      </c>
      <c r="BG60">
        <v>665.35</v>
      </c>
      <c r="BP60" s="114">
        <v>44678</v>
      </c>
      <c r="BQ60">
        <v>4414.84</v>
      </c>
      <c r="CC60" s="12"/>
    </row>
    <row r="61" spans="3:81">
      <c r="C61" s="31"/>
      <c r="AF61" s="12"/>
      <c r="AG61" s="21"/>
      <c r="AH61" s="21"/>
      <c r="AI61" s="21"/>
      <c r="AJ61" s="21"/>
      <c r="AK61" s="21"/>
      <c r="AL61" s="114">
        <v>44679</v>
      </c>
      <c r="AM61">
        <v>2644</v>
      </c>
      <c r="AP61" s="12"/>
      <c r="AV61" s="114">
        <v>44679</v>
      </c>
      <c r="AW61">
        <v>3102.94</v>
      </c>
      <c r="AZ61" s="46"/>
      <c r="BF61" s="114">
        <v>44679</v>
      </c>
      <c r="BG61">
        <v>630.25</v>
      </c>
      <c r="BP61" s="114">
        <v>44679</v>
      </c>
      <c r="BQ61">
        <v>4155.72</v>
      </c>
      <c r="CC61" s="12"/>
    </row>
    <row r="62" spans="3:81">
      <c r="C62" s="31"/>
      <c r="AF62" s="12"/>
      <c r="AG62" s="112"/>
      <c r="AH62" s="112"/>
      <c r="AI62" s="12"/>
      <c r="AJ62" s="12"/>
      <c r="AL62" s="114">
        <v>44680</v>
      </c>
      <c r="AM62">
        <v>2415.73</v>
      </c>
      <c r="AP62" s="12"/>
      <c r="AV62" s="114">
        <v>44680</v>
      </c>
      <c r="AW62">
        <v>2895.04</v>
      </c>
      <c r="AZ62" s="46"/>
      <c r="BF62" s="114">
        <v>44680</v>
      </c>
      <c r="BG62">
        <v>598.82000000000005</v>
      </c>
      <c r="BP62" s="114">
        <v>44680</v>
      </c>
      <c r="BQ62">
        <v>3828.48</v>
      </c>
      <c r="CC62" s="12"/>
    </row>
    <row r="63" spans="3:81">
      <c r="C63" s="31"/>
      <c r="AF63" s="12"/>
      <c r="AG63" s="112"/>
      <c r="AH63" s="112"/>
      <c r="AI63" s="12"/>
      <c r="AJ63" s="12"/>
      <c r="AL63" s="114">
        <v>44681</v>
      </c>
      <c r="AM63">
        <v>2174.7399999999998</v>
      </c>
      <c r="AP63" s="12"/>
      <c r="AV63" s="114">
        <v>44681</v>
      </c>
      <c r="AW63">
        <v>2680.76</v>
      </c>
      <c r="AZ63" s="46"/>
      <c r="BF63" s="114">
        <v>44681</v>
      </c>
      <c r="BG63">
        <v>647.49</v>
      </c>
      <c r="BP63" s="114">
        <v>44681</v>
      </c>
      <c r="BQ63">
        <v>3414.51</v>
      </c>
      <c r="CC63" s="12"/>
    </row>
    <row r="64" spans="3:81">
      <c r="C64" s="31"/>
      <c r="AF64" s="12"/>
      <c r="AG64" s="112"/>
      <c r="AH64" s="112"/>
      <c r="AI64" s="12"/>
      <c r="AJ64" s="12"/>
      <c r="AL64" s="114">
        <v>44682</v>
      </c>
      <c r="AM64">
        <v>2042.62</v>
      </c>
      <c r="AP64" s="12"/>
      <c r="AV64" s="114">
        <v>44682</v>
      </c>
      <c r="AW64">
        <v>2536.14</v>
      </c>
      <c r="AZ64" s="46"/>
      <c r="BF64" s="114">
        <v>44682</v>
      </c>
      <c r="BG64">
        <v>730.13</v>
      </c>
      <c r="BP64" s="114">
        <v>44682</v>
      </c>
      <c r="BQ64">
        <v>3359.56</v>
      </c>
      <c r="CC64" s="12"/>
    </row>
    <row r="65" spans="3:81">
      <c r="C65" s="31"/>
      <c r="AF65" s="12"/>
      <c r="AG65" s="112"/>
      <c r="AH65" s="112"/>
      <c r="AI65" s="12"/>
      <c r="AJ65" s="12"/>
      <c r="AL65" s="114">
        <v>44683</v>
      </c>
      <c r="AM65">
        <v>2299.89</v>
      </c>
      <c r="AP65" s="12"/>
      <c r="AV65" s="114">
        <v>44683</v>
      </c>
      <c r="AW65">
        <v>2578.15</v>
      </c>
      <c r="AZ65" s="46"/>
      <c r="BF65" s="114">
        <v>44683</v>
      </c>
      <c r="BG65">
        <v>988.42</v>
      </c>
      <c r="BP65" s="114">
        <v>44683</v>
      </c>
      <c r="BQ65">
        <v>2851.33</v>
      </c>
      <c r="CC65" s="12"/>
    </row>
    <row r="66" spans="3:81">
      <c r="C66" s="31"/>
      <c r="AF66" s="12"/>
      <c r="AG66" s="112"/>
      <c r="AH66" s="112"/>
      <c r="AI66" s="12"/>
      <c r="AJ66" s="12"/>
      <c r="AL66" s="114">
        <v>44684</v>
      </c>
      <c r="AM66">
        <v>2640.14</v>
      </c>
      <c r="AP66" s="12"/>
      <c r="AV66" s="114">
        <v>44684</v>
      </c>
      <c r="AW66">
        <v>2667.34</v>
      </c>
      <c r="AZ66" s="46"/>
      <c r="BF66" s="114">
        <v>44684</v>
      </c>
      <c r="BG66">
        <v>1131.3</v>
      </c>
      <c r="BP66" s="114">
        <v>44684</v>
      </c>
      <c r="BQ66">
        <v>4204.29</v>
      </c>
      <c r="CC66" s="12"/>
    </row>
    <row r="67" spans="3:81">
      <c r="C67" s="31"/>
      <c r="AG67" s="112"/>
      <c r="AH67" s="112"/>
      <c r="AI67" s="12"/>
      <c r="AJ67" s="12"/>
      <c r="AL67" s="114">
        <v>44685</v>
      </c>
      <c r="AM67">
        <v>2705.35</v>
      </c>
      <c r="AV67" s="114">
        <v>44685</v>
      </c>
      <c r="AW67">
        <v>2671.25</v>
      </c>
      <c r="AZ67" s="46"/>
      <c r="BF67" s="114">
        <v>44685</v>
      </c>
      <c r="BG67">
        <v>1231.32</v>
      </c>
      <c r="BP67" s="114">
        <v>44685</v>
      </c>
      <c r="BQ67">
        <v>4551.96</v>
      </c>
      <c r="CC67" s="12"/>
    </row>
    <row r="68" spans="3:81">
      <c r="C68" s="31"/>
      <c r="AG68" s="112"/>
      <c r="AH68" s="112"/>
      <c r="AI68" s="12"/>
      <c r="AJ68" s="12"/>
      <c r="AL68" s="114">
        <v>44686</v>
      </c>
      <c r="AM68">
        <v>3191.48</v>
      </c>
      <c r="AV68" s="114">
        <v>44686</v>
      </c>
      <c r="AW68">
        <v>3086.78</v>
      </c>
      <c r="AZ68" s="46"/>
      <c r="BF68" s="114">
        <v>44686</v>
      </c>
      <c r="BG68">
        <v>1464.16</v>
      </c>
      <c r="BP68" s="114">
        <v>44686</v>
      </c>
      <c r="BQ68">
        <v>5145.63</v>
      </c>
      <c r="CC68" s="12"/>
    </row>
    <row r="69" spans="3:81">
      <c r="C69" s="31"/>
      <c r="AG69" s="112"/>
      <c r="AH69" s="112"/>
      <c r="AI69" s="12"/>
      <c r="AJ69" s="12"/>
      <c r="AL69" s="114">
        <v>44687</v>
      </c>
      <c r="AM69">
        <v>4329.29</v>
      </c>
      <c r="AV69" s="114">
        <v>44687</v>
      </c>
      <c r="AW69">
        <v>3976.45</v>
      </c>
      <c r="AZ69" s="46"/>
      <c r="BF69" s="114">
        <v>44687</v>
      </c>
      <c r="BG69">
        <v>1491.98</v>
      </c>
      <c r="BP69" s="114">
        <v>44687</v>
      </c>
      <c r="BQ69">
        <v>7512.63</v>
      </c>
      <c r="CC69" s="12"/>
    </row>
    <row r="70" spans="3:81">
      <c r="C70" s="31"/>
      <c r="AG70" s="112"/>
      <c r="AH70" s="112"/>
      <c r="AI70" s="12"/>
      <c r="AJ70" s="12"/>
      <c r="AL70" s="114">
        <v>44688</v>
      </c>
      <c r="AM70">
        <v>4394.4799999999996</v>
      </c>
      <c r="AV70" s="114">
        <v>44688</v>
      </c>
      <c r="AW70">
        <v>4190.28</v>
      </c>
      <c r="AZ70" s="46"/>
      <c r="BF70" s="114">
        <v>44688</v>
      </c>
      <c r="BG70">
        <v>1289.96</v>
      </c>
      <c r="BP70" s="114">
        <v>44688</v>
      </c>
      <c r="BQ70">
        <v>8835.4500000000007</v>
      </c>
      <c r="CC70" s="12"/>
    </row>
    <row r="71" spans="3:81">
      <c r="C71" s="31"/>
      <c r="AG71" s="112"/>
      <c r="AH71" s="112"/>
      <c r="AI71" s="12"/>
      <c r="AJ71" s="12"/>
      <c r="AL71" s="114">
        <v>44689</v>
      </c>
      <c r="AM71">
        <v>4180.3599999999997</v>
      </c>
      <c r="AV71" s="114">
        <v>44689</v>
      </c>
      <c r="AW71">
        <v>4148.59</v>
      </c>
      <c r="AZ71" s="46"/>
      <c r="BF71" s="114">
        <v>44689</v>
      </c>
      <c r="BG71">
        <v>1061.1099999999999</v>
      </c>
      <c r="BP71" s="114">
        <v>44689</v>
      </c>
      <c r="BQ71">
        <v>8516</v>
      </c>
      <c r="CC71" s="12"/>
    </row>
    <row r="72" spans="3:81">
      <c r="C72" s="31"/>
      <c r="AG72" s="112"/>
      <c r="AH72" s="112"/>
      <c r="AI72" s="12"/>
      <c r="AJ72" s="12"/>
      <c r="AL72" s="114">
        <v>44690</v>
      </c>
      <c r="AM72">
        <v>3807.57</v>
      </c>
      <c r="AV72" s="114">
        <v>44690</v>
      </c>
      <c r="AW72">
        <v>3953.24</v>
      </c>
      <c r="AZ72" s="46"/>
      <c r="BF72" s="114">
        <v>44690</v>
      </c>
      <c r="BG72">
        <v>894.96</v>
      </c>
      <c r="BP72" s="114">
        <v>44690</v>
      </c>
      <c r="BQ72">
        <v>7740.68</v>
      </c>
      <c r="CC72" s="12"/>
    </row>
    <row r="73" spans="3:81">
      <c r="C73" s="31"/>
      <c r="AG73" s="112"/>
      <c r="AH73" s="112"/>
      <c r="AI73" s="12"/>
      <c r="AJ73" s="12"/>
      <c r="AL73" s="114">
        <v>44691</v>
      </c>
      <c r="AM73">
        <v>3505.72</v>
      </c>
      <c r="AV73" s="114">
        <v>44691</v>
      </c>
      <c r="AW73">
        <v>3795.25</v>
      </c>
      <c r="AZ73" s="46"/>
      <c r="BF73" s="114">
        <v>44691</v>
      </c>
      <c r="BG73">
        <v>759.42</v>
      </c>
      <c r="BP73" s="114">
        <v>44691</v>
      </c>
      <c r="BQ73">
        <v>6831.84</v>
      </c>
      <c r="CC73" s="12"/>
    </row>
    <row r="74" spans="3:81">
      <c r="C74" s="31"/>
      <c r="AG74" s="112"/>
      <c r="AH74" s="112"/>
      <c r="AI74" s="12"/>
      <c r="AJ74" s="12"/>
      <c r="AL74" s="114">
        <v>44692</v>
      </c>
      <c r="AM74">
        <v>3282.6</v>
      </c>
      <c r="AV74" s="114">
        <v>44692</v>
      </c>
      <c r="AW74">
        <v>3642.75</v>
      </c>
      <c r="AZ74" s="46"/>
      <c r="BF74" s="114">
        <v>44692</v>
      </c>
      <c r="BG74">
        <v>707.73</v>
      </c>
      <c r="BP74" s="114">
        <v>44692</v>
      </c>
      <c r="BQ74">
        <v>5966.25</v>
      </c>
      <c r="CC74" s="12"/>
    </row>
    <row r="75" spans="3:81">
      <c r="C75" s="31"/>
      <c r="AG75" s="112"/>
      <c r="AH75" s="112"/>
      <c r="AI75" s="12"/>
      <c r="AJ75" s="12"/>
      <c r="AL75" s="114">
        <v>44693</v>
      </c>
      <c r="AM75">
        <v>2855.05</v>
      </c>
      <c r="AV75" s="114">
        <v>44693</v>
      </c>
      <c r="AW75">
        <v>3160.93</v>
      </c>
      <c r="AZ75" s="46"/>
      <c r="BF75" s="114">
        <v>44693</v>
      </c>
      <c r="BG75">
        <v>694.18</v>
      </c>
      <c r="BP75" s="114">
        <v>44693</v>
      </c>
      <c r="BQ75">
        <v>5217.7299999999996</v>
      </c>
      <c r="CC75" s="12"/>
    </row>
    <row r="76" spans="3:81">
      <c r="C76" s="31"/>
      <c r="AG76" s="112"/>
      <c r="AH76" s="112"/>
      <c r="AI76" s="12"/>
      <c r="AJ76" s="12"/>
      <c r="AL76" s="114">
        <v>44694</v>
      </c>
      <c r="AM76">
        <v>2199.9699999999998</v>
      </c>
      <c r="AV76" s="114">
        <v>44694</v>
      </c>
      <c r="AW76">
        <v>2607.16</v>
      </c>
      <c r="AZ76" s="46"/>
      <c r="BF76" s="114">
        <v>44694</v>
      </c>
      <c r="BG76">
        <v>655.04</v>
      </c>
      <c r="BP76" s="114">
        <v>44694</v>
      </c>
      <c r="BQ76">
        <v>3815.06</v>
      </c>
      <c r="CC76" s="12"/>
    </row>
    <row r="77" spans="3:81">
      <c r="C77" s="31"/>
      <c r="AG77" s="112"/>
      <c r="AH77" s="112"/>
      <c r="AI77" s="12"/>
      <c r="AJ77" s="12"/>
      <c r="AL77" s="114">
        <v>44695</v>
      </c>
      <c r="AM77">
        <v>1755.13</v>
      </c>
      <c r="AV77" s="114">
        <v>44695</v>
      </c>
      <c r="AW77">
        <v>2232.2399999999998</v>
      </c>
      <c r="AZ77" s="46"/>
      <c r="BF77" s="114">
        <v>44695</v>
      </c>
      <c r="BG77">
        <v>631.26</v>
      </c>
      <c r="BP77" s="114">
        <v>44695</v>
      </c>
      <c r="BQ77">
        <v>2746.32</v>
      </c>
      <c r="CC77" s="12"/>
    </row>
    <row r="78" spans="3:81">
      <c r="C78" s="31"/>
      <c r="AG78" s="112"/>
      <c r="AH78" s="112"/>
      <c r="AI78" s="12"/>
      <c r="AJ78" s="12"/>
      <c r="AL78" s="114">
        <v>44696</v>
      </c>
      <c r="AM78">
        <v>1724.4</v>
      </c>
      <c r="AV78" s="114">
        <v>44696</v>
      </c>
      <c r="AW78">
        <v>2029.14</v>
      </c>
      <c r="AZ78" s="46"/>
      <c r="BF78" s="114">
        <v>44696</v>
      </c>
      <c r="BG78">
        <v>676.75</v>
      </c>
      <c r="BP78" s="114">
        <v>44696</v>
      </c>
      <c r="BQ78">
        <v>2602.89</v>
      </c>
      <c r="CC78" s="12"/>
    </row>
    <row r="79" spans="3:81">
      <c r="C79" s="31"/>
      <c r="AG79" s="112"/>
      <c r="AH79" s="112"/>
      <c r="AI79" s="12"/>
      <c r="AJ79" s="12"/>
      <c r="AL79" s="114">
        <v>44697</v>
      </c>
      <c r="AM79">
        <v>2012.36</v>
      </c>
      <c r="AV79" s="114">
        <v>44697</v>
      </c>
      <c r="AW79">
        <v>2284.06</v>
      </c>
      <c r="AZ79" s="46"/>
      <c r="BF79" s="114">
        <v>44697</v>
      </c>
      <c r="BG79">
        <v>844.59</v>
      </c>
      <c r="BP79" s="114">
        <v>44697</v>
      </c>
      <c r="BQ79">
        <v>3156.9</v>
      </c>
      <c r="CC79" s="12"/>
    </row>
    <row r="80" spans="3:81">
      <c r="AG80" s="112"/>
      <c r="AH80" s="112"/>
      <c r="AI80" s="12"/>
      <c r="AJ80" s="12"/>
      <c r="AL80" s="114">
        <v>44698</v>
      </c>
      <c r="AM80">
        <v>2326.2399999999998</v>
      </c>
      <c r="AV80" s="114">
        <v>44698</v>
      </c>
      <c r="AW80">
        <v>2683.99</v>
      </c>
      <c r="AZ80" s="46"/>
      <c r="BF80" s="114">
        <v>44698</v>
      </c>
      <c r="BG80">
        <v>944.71</v>
      </c>
      <c r="BP80" s="114">
        <v>44698</v>
      </c>
      <c r="BQ80">
        <v>3787.92</v>
      </c>
      <c r="CC80" s="12"/>
    </row>
    <row r="81" spans="32:81">
      <c r="AG81" s="112"/>
      <c r="AH81" s="112"/>
      <c r="AI81" s="12"/>
      <c r="AJ81" s="12"/>
      <c r="AL81" s="114">
        <v>44699</v>
      </c>
      <c r="AM81">
        <v>2909.61</v>
      </c>
      <c r="AV81" s="114">
        <v>44699</v>
      </c>
      <c r="AW81">
        <v>3199.98</v>
      </c>
      <c r="AZ81" s="46"/>
      <c r="BF81" s="114">
        <v>44699</v>
      </c>
      <c r="BG81">
        <v>924.88</v>
      </c>
      <c r="BP81" s="114">
        <v>44699</v>
      </c>
      <c r="BQ81">
        <v>4365.0200000000004</v>
      </c>
      <c r="CC81" s="12"/>
    </row>
    <row r="82" spans="32:81">
      <c r="AG82" s="112"/>
      <c r="AH82" s="112"/>
      <c r="AI82" s="12"/>
      <c r="AJ82" s="12"/>
      <c r="AL82" s="114">
        <v>44700</v>
      </c>
      <c r="AM82">
        <v>3082.28</v>
      </c>
      <c r="AV82" s="114">
        <v>44700</v>
      </c>
      <c r="AW82">
        <v>3332.31</v>
      </c>
      <c r="AZ82" s="46"/>
      <c r="BF82" s="114">
        <v>44700</v>
      </c>
      <c r="BG82">
        <v>879.61</v>
      </c>
      <c r="BP82" s="114">
        <v>44700</v>
      </c>
      <c r="BQ82">
        <v>5748.74</v>
      </c>
      <c r="CC82" s="12"/>
    </row>
    <row r="83" spans="32:81">
      <c r="AG83" s="112"/>
      <c r="AH83" s="112"/>
      <c r="AI83" s="12"/>
      <c r="AJ83" s="12"/>
      <c r="AL83" s="114">
        <v>44701</v>
      </c>
      <c r="AM83">
        <v>2988.7</v>
      </c>
      <c r="AV83" s="114">
        <v>44701</v>
      </c>
      <c r="AW83">
        <v>3337.9</v>
      </c>
      <c r="AZ83" s="46"/>
      <c r="BF83" s="114">
        <v>44701</v>
      </c>
      <c r="BG83">
        <v>764.75</v>
      </c>
      <c r="BP83" s="114">
        <v>44701</v>
      </c>
      <c r="BQ83">
        <v>5588.37</v>
      </c>
      <c r="CC83" s="12"/>
    </row>
    <row r="84" spans="32:81">
      <c r="AG84" s="112"/>
      <c r="AH84" s="112"/>
      <c r="AI84" s="12"/>
      <c r="AJ84" s="12"/>
      <c r="AL84" s="114">
        <v>44702</v>
      </c>
      <c r="AM84">
        <v>3112.3</v>
      </c>
      <c r="AV84" s="114">
        <v>44702</v>
      </c>
      <c r="AW84">
        <v>3533.85</v>
      </c>
      <c r="AZ84" s="46"/>
      <c r="BF84" s="114">
        <v>44702</v>
      </c>
      <c r="BG84">
        <v>713.24</v>
      </c>
      <c r="BP84" s="114">
        <v>44702</v>
      </c>
      <c r="BQ84">
        <v>5147.67</v>
      </c>
      <c r="CC84" s="12"/>
    </row>
    <row r="85" spans="32:81">
      <c r="AG85" s="112"/>
      <c r="AH85" s="112"/>
      <c r="AI85" s="12"/>
      <c r="AJ85" s="12"/>
      <c r="AL85" s="114">
        <v>44703</v>
      </c>
      <c r="AM85">
        <v>3168.05</v>
      </c>
      <c r="AV85" s="114">
        <v>44703</v>
      </c>
      <c r="AW85">
        <v>3612.96</v>
      </c>
      <c r="AZ85" s="46"/>
      <c r="BF85" s="114">
        <v>44703</v>
      </c>
      <c r="BG85">
        <v>681.17</v>
      </c>
      <c r="BP85" s="114">
        <v>44703</v>
      </c>
      <c r="BQ85">
        <v>5098.3999999999996</v>
      </c>
      <c r="CC85" s="12"/>
    </row>
    <row r="86" spans="32:81">
      <c r="AG86" s="112"/>
      <c r="AH86" s="112"/>
      <c r="AI86" s="12"/>
      <c r="AJ86" s="12"/>
      <c r="AL86" s="114">
        <v>44704</v>
      </c>
      <c r="AM86">
        <v>3254.25</v>
      </c>
      <c r="AV86" s="114">
        <v>44704</v>
      </c>
      <c r="AW86">
        <v>3695.66</v>
      </c>
      <c r="AZ86" s="46"/>
      <c r="BF86" s="114">
        <v>44704</v>
      </c>
      <c r="BG86">
        <v>738.54</v>
      </c>
      <c r="BP86" s="114">
        <v>44704</v>
      </c>
      <c r="BQ86">
        <v>4797.72</v>
      </c>
      <c r="CC86" s="12"/>
    </row>
    <row r="87" spans="32:81">
      <c r="AF87" s="12"/>
      <c r="AG87" s="21"/>
      <c r="AH87" s="21"/>
      <c r="AI87" s="21"/>
      <c r="AJ87" s="21"/>
      <c r="AK87" s="21"/>
      <c r="AL87" s="114">
        <v>44705</v>
      </c>
      <c r="AM87">
        <v>3610.56</v>
      </c>
      <c r="AP87" s="12"/>
      <c r="AR87" s="21"/>
      <c r="AS87" s="21"/>
      <c r="AT87" s="21"/>
      <c r="AU87" s="21"/>
      <c r="AV87" s="114">
        <v>44705</v>
      </c>
      <c r="AW87">
        <v>3946.35</v>
      </c>
      <c r="AZ87" s="46"/>
      <c r="BB87" s="21"/>
      <c r="BC87" s="21"/>
      <c r="BD87" s="21"/>
      <c r="BE87" s="21"/>
      <c r="BF87" s="114">
        <v>44705</v>
      </c>
      <c r="BG87">
        <v>832.54</v>
      </c>
      <c r="BJ87" s="12"/>
      <c r="BP87" s="114">
        <v>44705</v>
      </c>
      <c r="BQ87">
        <v>4955.1899999999996</v>
      </c>
      <c r="BT87" s="12"/>
      <c r="CC87" s="12"/>
    </row>
    <row r="88" spans="32:81">
      <c r="AF88" s="12"/>
      <c r="AG88" s="21"/>
      <c r="AH88" s="21"/>
      <c r="AI88" s="21"/>
      <c r="AJ88" s="21"/>
      <c r="AK88" s="21"/>
      <c r="AL88" s="114">
        <v>44706</v>
      </c>
      <c r="AM88">
        <v>3742.79</v>
      </c>
      <c r="AP88" s="12"/>
      <c r="AR88" s="21"/>
      <c r="AS88" s="21"/>
      <c r="AT88" s="21"/>
      <c r="AU88" s="21"/>
      <c r="AV88" s="114">
        <v>44706</v>
      </c>
      <c r="AW88">
        <v>4069.49</v>
      </c>
      <c r="AZ88" s="46"/>
      <c r="BB88" s="21"/>
      <c r="BC88" s="21"/>
      <c r="BD88" s="21"/>
      <c r="BE88" s="21"/>
      <c r="BF88" s="114">
        <v>44706</v>
      </c>
      <c r="BG88">
        <v>860.74</v>
      </c>
      <c r="BJ88" s="12"/>
      <c r="BP88" s="114">
        <v>44706</v>
      </c>
      <c r="BQ88">
        <v>5377.23</v>
      </c>
      <c r="BT88" s="12"/>
      <c r="CC88" s="12"/>
    </row>
    <row r="89" spans="32:81">
      <c r="AF89" s="12"/>
      <c r="AG89" s="21"/>
      <c r="AH89" s="21"/>
      <c r="AI89" s="21"/>
      <c r="AJ89" s="21"/>
      <c r="AK89" s="21"/>
      <c r="AL89" s="114">
        <v>44707</v>
      </c>
      <c r="AM89">
        <v>4054.3</v>
      </c>
      <c r="AP89" s="12"/>
      <c r="AR89" s="21"/>
      <c r="AS89" s="21"/>
      <c r="AT89" s="21"/>
      <c r="AU89" s="21"/>
      <c r="AV89" s="114">
        <v>44707</v>
      </c>
      <c r="AW89">
        <v>4255.16</v>
      </c>
      <c r="AZ89" s="46"/>
      <c r="BB89" s="21"/>
      <c r="BC89" s="21"/>
      <c r="BD89" s="21"/>
      <c r="BE89" s="21"/>
      <c r="BF89" s="114">
        <v>44707</v>
      </c>
      <c r="BG89">
        <v>990.72</v>
      </c>
      <c r="BJ89" s="12"/>
      <c r="BP89" s="114">
        <v>44707</v>
      </c>
      <c r="BQ89">
        <v>5845.78</v>
      </c>
      <c r="BT89" s="12"/>
      <c r="CC89" s="12"/>
    </row>
    <row r="90" spans="32:81">
      <c r="AF90" s="12"/>
      <c r="AG90" s="21"/>
      <c r="AH90" s="21"/>
      <c r="AI90" s="21"/>
      <c r="AJ90" s="21"/>
      <c r="AK90" s="21"/>
      <c r="AL90" s="114">
        <v>44708</v>
      </c>
      <c r="AM90">
        <v>4332.3900000000003</v>
      </c>
      <c r="AP90" s="12"/>
      <c r="AR90" s="21"/>
      <c r="AS90" s="21"/>
      <c r="AT90" s="21"/>
      <c r="AU90" s="21"/>
      <c r="AV90" s="114">
        <v>44708</v>
      </c>
      <c r="AW90">
        <v>4511.7</v>
      </c>
      <c r="AZ90" s="46"/>
      <c r="BB90" s="21"/>
      <c r="BC90" s="21"/>
      <c r="BD90" s="21"/>
      <c r="BE90" s="21"/>
      <c r="BF90" s="114">
        <v>44708</v>
      </c>
      <c r="BG90">
        <v>1017.33</v>
      </c>
      <c r="BJ90" s="12"/>
      <c r="BP90" s="114">
        <v>44708</v>
      </c>
      <c r="BQ90">
        <v>6604.2</v>
      </c>
      <c r="BT90" s="12"/>
      <c r="CC90" s="12"/>
    </row>
    <row r="91" spans="32:81">
      <c r="AF91" s="12"/>
      <c r="AG91" s="21"/>
      <c r="AH91" s="21"/>
      <c r="AI91" s="21"/>
      <c r="AJ91" s="21"/>
      <c r="AK91" s="21"/>
      <c r="AL91" s="114">
        <v>44709</v>
      </c>
      <c r="AM91">
        <v>4609.34</v>
      </c>
      <c r="AP91" s="12"/>
      <c r="AR91" s="21"/>
      <c r="AS91" s="21"/>
      <c r="AT91" s="21"/>
      <c r="AU91" s="21"/>
      <c r="AV91" s="114">
        <v>44709</v>
      </c>
      <c r="AW91">
        <v>4811.1899999999996</v>
      </c>
      <c r="AZ91" s="46"/>
      <c r="BB91" s="21"/>
      <c r="BC91" s="21"/>
      <c r="BD91" s="21"/>
      <c r="BE91" s="21"/>
      <c r="BF91" s="114">
        <v>44709</v>
      </c>
      <c r="BG91">
        <v>986.32</v>
      </c>
      <c r="BJ91" s="12"/>
      <c r="BP91" s="114">
        <v>44709</v>
      </c>
      <c r="BQ91">
        <v>7549.33</v>
      </c>
      <c r="BT91" s="12"/>
      <c r="CC91" s="12"/>
    </row>
    <row r="92" spans="32:81">
      <c r="AF92" s="12"/>
      <c r="AG92" s="21"/>
      <c r="AH92" s="21"/>
      <c r="AI92" s="21"/>
      <c r="AJ92" s="21"/>
      <c r="AK92" s="21"/>
      <c r="AL92" s="114">
        <v>44710</v>
      </c>
      <c r="AM92">
        <v>4611.5</v>
      </c>
      <c r="AP92" s="12"/>
      <c r="AR92" s="21"/>
      <c r="AS92" s="21"/>
      <c r="AT92" s="21"/>
      <c r="AU92" s="21"/>
      <c r="AV92" s="114">
        <v>44710</v>
      </c>
      <c r="AW92">
        <v>4973.63</v>
      </c>
      <c r="AZ92" s="46"/>
      <c r="BB92" s="21"/>
      <c r="BC92" s="21"/>
      <c r="BD92" s="21"/>
      <c r="BE92" s="21"/>
      <c r="BF92" s="114">
        <v>44710</v>
      </c>
      <c r="BG92">
        <v>817.82</v>
      </c>
      <c r="BJ92" s="12"/>
      <c r="BP92" s="114">
        <v>44710</v>
      </c>
      <c r="BQ92">
        <v>7592.16</v>
      </c>
      <c r="BT92" s="12"/>
      <c r="CC92" s="12"/>
    </row>
    <row r="93" spans="32:81">
      <c r="AF93" s="12"/>
      <c r="AG93" s="21"/>
      <c r="AH93" s="21"/>
      <c r="AI93" s="21"/>
      <c r="AJ93" s="21"/>
      <c r="AK93" s="21"/>
      <c r="AL93" s="114">
        <v>44711</v>
      </c>
      <c r="AM93">
        <v>4400.95</v>
      </c>
      <c r="AP93" s="12"/>
      <c r="AR93" s="21"/>
      <c r="AS93" s="21"/>
      <c r="AT93" s="21"/>
      <c r="AU93" s="21"/>
      <c r="AV93" s="114">
        <v>44711</v>
      </c>
      <c r="AW93">
        <v>4797.28</v>
      </c>
      <c r="AZ93" s="46"/>
      <c r="BB93" s="21"/>
      <c r="BC93" s="21"/>
      <c r="BD93" s="21"/>
      <c r="BE93" s="21"/>
      <c r="BF93" s="114">
        <v>44711</v>
      </c>
      <c r="BG93">
        <v>734.46</v>
      </c>
      <c r="BJ93" s="12"/>
      <c r="BP93" s="114">
        <v>44711</v>
      </c>
      <c r="BQ93">
        <v>7144.52</v>
      </c>
      <c r="BT93" s="12"/>
      <c r="CC93" s="12"/>
    </row>
    <row r="94" spans="32:81">
      <c r="AF94" s="12"/>
      <c r="AG94" s="21"/>
      <c r="AH94" s="21"/>
      <c r="AI94" s="21"/>
      <c r="AJ94" s="21"/>
      <c r="AK94" s="21"/>
      <c r="AL94" s="114">
        <v>44712</v>
      </c>
      <c r="AM94">
        <v>4128.05</v>
      </c>
      <c r="AP94" s="12"/>
      <c r="AR94" s="21"/>
      <c r="AS94" s="21"/>
      <c r="AT94" s="21"/>
      <c r="AU94" s="21"/>
      <c r="AV94" s="114">
        <v>44712</v>
      </c>
      <c r="AW94">
        <v>4569.8900000000003</v>
      </c>
      <c r="AZ94" s="46"/>
      <c r="BB94" s="21"/>
      <c r="BC94" s="21"/>
      <c r="BD94" s="21"/>
      <c r="BE94" s="21"/>
      <c r="BF94" s="114">
        <v>44712</v>
      </c>
      <c r="BG94">
        <v>705.98</v>
      </c>
      <c r="BJ94" s="12"/>
      <c r="BP94" s="114">
        <v>44712</v>
      </c>
      <c r="BQ94">
        <v>6369.41</v>
      </c>
      <c r="BT94" s="12"/>
      <c r="CC94" s="12"/>
    </row>
    <row r="95" spans="32:81">
      <c r="AF95" s="12"/>
      <c r="AG95" s="21"/>
      <c r="AH95" s="21"/>
      <c r="AI95" s="21"/>
      <c r="AJ95" s="21"/>
      <c r="AK95" s="21"/>
      <c r="AL95" s="114">
        <v>44713</v>
      </c>
      <c r="AM95">
        <v>4117.18</v>
      </c>
      <c r="AP95" s="12"/>
      <c r="AR95" s="21"/>
      <c r="AS95" s="21"/>
      <c r="AT95" s="21"/>
      <c r="AU95" s="21"/>
      <c r="AV95" s="114">
        <v>44713</v>
      </c>
      <c r="AW95">
        <v>4535.1400000000003</v>
      </c>
      <c r="AZ95" s="46"/>
      <c r="BB95" s="21"/>
      <c r="BC95" s="21"/>
      <c r="BD95" s="21"/>
      <c r="BE95" s="21"/>
      <c r="BF95" s="114">
        <v>44713</v>
      </c>
      <c r="BG95">
        <v>803.58</v>
      </c>
      <c r="BJ95" s="12"/>
      <c r="BP95" s="114">
        <v>44713</v>
      </c>
      <c r="BQ95">
        <v>6108.12</v>
      </c>
      <c r="BT95" s="12"/>
      <c r="CC95" s="12"/>
    </row>
    <row r="96" spans="32:81">
      <c r="AF96" s="12"/>
      <c r="AG96" s="21"/>
      <c r="AH96" s="21"/>
      <c r="AI96" s="21"/>
      <c r="AJ96" s="21"/>
      <c r="AK96" s="21"/>
      <c r="AL96" s="114">
        <v>44714</v>
      </c>
      <c r="AM96">
        <v>4579.4399999999996</v>
      </c>
      <c r="AP96" s="12"/>
      <c r="AR96" s="21"/>
      <c r="AS96" s="21"/>
      <c r="AT96" s="21"/>
      <c r="AU96" s="21"/>
      <c r="AV96" s="114">
        <v>44714</v>
      </c>
      <c r="AW96">
        <v>4972.9399999999996</v>
      </c>
      <c r="AZ96" s="46"/>
      <c r="BB96" s="21"/>
      <c r="BC96" s="21"/>
      <c r="BD96" s="21"/>
      <c r="BE96" s="21"/>
      <c r="BF96" s="114">
        <v>44714</v>
      </c>
      <c r="BG96">
        <v>953.78</v>
      </c>
      <c r="BJ96" s="12"/>
      <c r="BP96" s="114">
        <v>44714</v>
      </c>
      <c r="BQ96">
        <v>6861.43</v>
      </c>
      <c r="BT96" s="12"/>
      <c r="CC96" s="12"/>
    </row>
    <row r="97" spans="32:81">
      <c r="AF97" s="12"/>
      <c r="AG97" s="21"/>
      <c r="AH97" s="21"/>
      <c r="AI97" s="21"/>
      <c r="AJ97" s="21"/>
      <c r="AK97" s="21"/>
      <c r="AL97" s="46">
        <v>44715</v>
      </c>
      <c r="AM97">
        <v>5292.2</v>
      </c>
      <c r="AP97" s="12"/>
      <c r="AR97" s="21"/>
      <c r="AS97" s="21"/>
      <c r="AT97" s="21"/>
      <c r="AU97" s="21"/>
      <c r="AV97" s="46">
        <v>44715</v>
      </c>
      <c r="AW97">
        <v>5743.82</v>
      </c>
      <c r="AZ97" s="46"/>
      <c r="BB97" s="21"/>
      <c r="BC97" s="21"/>
      <c r="BD97" s="21"/>
      <c r="BE97" s="21"/>
      <c r="BF97" s="46">
        <v>44715</v>
      </c>
      <c r="BG97">
        <v>1077.05</v>
      </c>
      <c r="BJ97" s="12"/>
      <c r="BP97" s="46">
        <v>44715</v>
      </c>
      <c r="BQ97">
        <v>8395.3799999999992</v>
      </c>
      <c r="BT97" s="12"/>
      <c r="CC97" s="12"/>
    </row>
    <row r="98" spans="32:81">
      <c r="AF98" s="12"/>
      <c r="AG98" s="21"/>
      <c r="AH98" s="21"/>
      <c r="AI98" s="21"/>
      <c r="AJ98" s="21"/>
      <c r="AK98" s="21"/>
      <c r="AL98" s="46">
        <v>44716</v>
      </c>
      <c r="AM98">
        <v>5693.61</v>
      </c>
      <c r="AP98" s="12"/>
      <c r="AR98" s="21"/>
      <c r="AS98" s="21"/>
      <c r="AT98" s="21"/>
      <c r="AU98" s="21"/>
      <c r="AV98" s="46">
        <v>44716</v>
      </c>
      <c r="AW98">
        <v>6241.09</v>
      </c>
      <c r="AZ98" s="46"/>
      <c r="BB98" s="21"/>
      <c r="BC98" s="21"/>
      <c r="BD98" s="21"/>
      <c r="BE98" s="21"/>
      <c r="BF98" s="46">
        <v>44716</v>
      </c>
      <c r="BG98">
        <v>975.83</v>
      </c>
      <c r="BJ98" s="12"/>
      <c r="BP98" s="46">
        <v>44716</v>
      </c>
      <c r="BQ98">
        <v>9742.64</v>
      </c>
      <c r="BT98" s="12"/>
      <c r="CC98" s="12"/>
    </row>
    <row r="99" spans="32:81">
      <c r="AF99" s="12"/>
      <c r="AG99" s="21"/>
      <c r="AH99" s="21"/>
      <c r="AI99" s="21"/>
      <c r="AJ99" s="21"/>
      <c r="AK99" s="21"/>
      <c r="AL99" s="46">
        <v>44717</v>
      </c>
      <c r="AM99">
        <v>6262.63</v>
      </c>
      <c r="AP99" s="12"/>
      <c r="AR99" s="21"/>
      <c r="AS99" s="21"/>
      <c r="AT99" s="21"/>
      <c r="AU99" s="21"/>
      <c r="AV99" s="46">
        <v>44717</v>
      </c>
      <c r="AW99">
        <v>6538.85</v>
      </c>
      <c r="AZ99" s="46"/>
      <c r="BB99" s="21"/>
      <c r="BC99" s="21"/>
      <c r="BD99" s="21"/>
      <c r="BE99" s="21"/>
      <c r="BF99" s="46">
        <v>44717</v>
      </c>
      <c r="BG99">
        <v>1437.18</v>
      </c>
      <c r="BJ99" s="12"/>
      <c r="BP99" s="46">
        <v>44717</v>
      </c>
      <c r="BQ99">
        <v>10361.870000000001</v>
      </c>
      <c r="BT99" s="12"/>
      <c r="CC99" s="12"/>
    </row>
    <row r="100" spans="32:81">
      <c r="AF100" s="12"/>
      <c r="AG100" s="21"/>
      <c r="AH100" s="21"/>
      <c r="AI100" s="21"/>
      <c r="AJ100" s="21"/>
      <c r="AK100" s="21"/>
      <c r="AL100" s="46">
        <v>44718</v>
      </c>
      <c r="AM100">
        <v>7708.93</v>
      </c>
      <c r="AP100" s="12"/>
      <c r="AR100" s="21"/>
      <c r="AS100" s="21"/>
      <c r="AT100" s="21"/>
      <c r="AU100" s="21"/>
      <c r="AV100" s="46">
        <v>44718</v>
      </c>
      <c r="AW100">
        <v>8643.89</v>
      </c>
      <c r="AZ100" s="46"/>
      <c r="BB100" s="21"/>
      <c r="BC100" s="21"/>
      <c r="BD100" s="21"/>
      <c r="BE100" s="21"/>
      <c r="BF100" s="46">
        <v>44718</v>
      </c>
      <c r="BG100">
        <v>1303.77</v>
      </c>
      <c r="BJ100" s="12"/>
      <c r="BP100" s="46">
        <v>44718</v>
      </c>
      <c r="BQ100">
        <v>12167.11</v>
      </c>
      <c r="BT100" s="12"/>
      <c r="CC100" s="12"/>
    </row>
    <row r="101" spans="32:81">
      <c r="AF101" s="12"/>
      <c r="AG101" s="21"/>
      <c r="AH101" s="21"/>
      <c r="AI101" s="21"/>
      <c r="AJ101" s="21"/>
      <c r="AK101" s="21"/>
      <c r="AL101" s="46">
        <v>44719</v>
      </c>
      <c r="AM101">
        <v>8553.91</v>
      </c>
      <c r="AP101" s="12"/>
      <c r="AR101" s="21"/>
      <c r="AS101" s="21"/>
      <c r="AT101" s="21"/>
      <c r="AU101" s="21"/>
      <c r="AV101" s="46">
        <v>44719</v>
      </c>
      <c r="AW101">
        <v>9740.4500000000007</v>
      </c>
      <c r="AZ101" s="46"/>
      <c r="BB101" s="21"/>
      <c r="BC101" s="21"/>
      <c r="BD101" s="21"/>
      <c r="BE101" s="21"/>
      <c r="BF101" s="46">
        <v>44719</v>
      </c>
      <c r="BG101">
        <v>1040.29</v>
      </c>
      <c r="BJ101" s="12"/>
      <c r="BP101" s="46">
        <v>44719</v>
      </c>
      <c r="BQ101">
        <v>12874.91</v>
      </c>
      <c r="BT101" s="12"/>
      <c r="CC101" s="12"/>
    </row>
    <row r="102" spans="32:81">
      <c r="AF102" s="12"/>
      <c r="AG102" s="21"/>
      <c r="AH102" s="21"/>
      <c r="AI102" s="21"/>
      <c r="AJ102" s="21"/>
      <c r="AK102" s="21"/>
      <c r="AL102" s="46">
        <v>44720</v>
      </c>
      <c r="AM102">
        <v>8397.73</v>
      </c>
      <c r="AP102" s="12"/>
      <c r="AR102" s="21"/>
      <c r="AS102" s="21"/>
      <c r="AT102" s="21"/>
      <c r="AU102" s="21"/>
      <c r="AV102" s="46">
        <v>44720</v>
      </c>
      <c r="AW102">
        <v>9696.4599999999991</v>
      </c>
      <c r="AZ102" s="46"/>
      <c r="BB102" s="21"/>
      <c r="BC102" s="21"/>
      <c r="BD102" s="21"/>
      <c r="BE102" s="21"/>
      <c r="BF102" s="46">
        <v>44720</v>
      </c>
      <c r="BG102">
        <v>951.16</v>
      </c>
      <c r="BJ102" s="12"/>
      <c r="BP102" s="46">
        <v>44720</v>
      </c>
      <c r="BQ102">
        <v>12465.05</v>
      </c>
      <c r="BT102" s="12"/>
      <c r="CC102" s="12"/>
    </row>
    <row r="103" spans="32:81">
      <c r="AF103" s="12"/>
      <c r="AG103" s="21"/>
      <c r="AH103" s="21"/>
      <c r="AI103" s="21"/>
      <c r="AJ103" s="21"/>
      <c r="AK103" s="21"/>
      <c r="AL103" s="46">
        <v>44721</v>
      </c>
      <c r="AM103">
        <v>8146.58</v>
      </c>
      <c r="AP103" s="12"/>
      <c r="AR103" s="21"/>
      <c r="AS103" s="21"/>
      <c r="AT103" s="21"/>
      <c r="AU103" s="21"/>
      <c r="AV103" s="46">
        <v>44721</v>
      </c>
      <c r="AW103">
        <v>9468.18</v>
      </c>
      <c r="AZ103" s="46"/>
      <c r="BB103" s="21"/>
      <c r="BC103" s="21"/>
      <c r="BD103" s="21"/>
      <c r="BE103" s="21"/>
      <c r="BF103" s="46">
        <v>44721</v>
      </c>
      <c r="BG103">
        <v>862.34</v>
      </c>
      <c r="BJ103" s="12"/>
      <c r="BP103" s="46">
        <v>44721</v>
      </c>
      <c r="BQ103">
        <v>12254.85</v>
      </c>
      <c r="BT103" s="12"/>
      <c r="CC103" s="12"/>
    </row>
    <row r="104" spans="32:81">
      <c r="AF104" s="12"/>
      <c r="AG104" s="21"/>
      <c r="AH104" s="21"/>
      <c r="AI104" s="21"/>
      <c r="AJ104" s="21"/>
      <c r="AK104" s="21"/>
      <c r="AL104" s="46">
        <v>44722</v>
      </c>
      <c r="AM104">
        <v>8252.32</v>
      </c>
      <c r="AP104" s="12"/>
      <c r="AR104" s="21"/>
      <c r="AS104" s="21"/>
      <c r="AT104" s="21"/>
      <c r="AU104" s="21"/>
      <c r="AV104" s="46">
        <v>44722</v>
      </c>
      <c r="AW104">
        <v>9202.93</v>
      </c>
      <c r="AZ104" s="46"/>
      <c r="BB104" s="21"/>
      <c r="BC104" s="21"/>
      <c r="BD104" s="21"/>
      <c r="BE104" s="21"/>
      <c r="BF104" s="46">
        <v>44722</v>
      </c>
      <c r="BG104">
        <v>1114.3599999999999</v>
      </c>
      <c r="BJ104" s="12"/>
      <c r="BP104" s="46">
        <v>44722</v>
      </c>
      <c r="BQ104">
        <v>13002.34</v>
      </c>
      <c r="BT104" s="12"/>
      <c r="CC104" s="12"/>
    </row>
    <row r="105" spans="32:81">
      <c r="AF105" s="12"/>
      <c r="AG105" s="21"/>
      <c r="AH105" s="21"/>
      <c r="AI105" s="21"/>
      <c r="AJ105" s="21"/>
      <c r="AK105" s="21"/>
      <c r="AL105" s="46">
        <v>44723</v>
      </c>
      <c r="AM105">
        <v>7195.75</v>
      </c>
      <c r="AP105" s="12"/>
      <c r="AR105" s="21"/>
      <c r="AS105" s="21"/>
      <c r="AT105" s="21"/>
      <c r="AU105" s="21"/>
      <c r="AV105" s="46">
        <v>44723</v>
      </c>
      <c r="AW105">
        <v>8061.36</v>
      </c>
      <c r="AZ105" s="46"/>
      <c r="BB105" s="21"/>
      <c r="BC105" s="21"/>
      <c r="BD105" s="21"/>
      <c r="BE105" s="21"/>
      <c r="BF105" s="46">
        <v>44723</v>
      </c>
      <c r="BG105">
        <v>1004.06</v>
      </c>
      <c r="BJ105" s="12"/>
      <c r="BP105" s="46">
        <v>44723</v>
      </c>
      <c r="BQ105">
        <v>13984.47</v>
      </c>
      <c r="BT105" s="12"/>
      <c r="CC105" s="12"/>
    </row>
    <row r="106" spans="32:81">
      <c r="AF106" s="12"/>
      <c r="AG106" s="21"/>
      <c r="AH106" s="21"/>
      <c r="AI106" s="21"/>
      <c r="AJ106" s="21"/>
      <c r="AK106" s="21"/>
      <c r="AL106" s="46">
        <v>44724</v>
      </c>
      <c r="AM106">
        <v>6407.06</v>
      </c>
      <c r="AP106" s="12"/>
      <c r="AR106" s="21"/>
      <c r="AS106" s="21"/>
      <c r="AT106" s="21"/>
      <c r="AU106" s="21"/>
      <c r="AV106" s="46">
        <v>44724</v>
      </c>
      <c r="AW106">
        <v>7282.27</v>
      </c>
      <c r="AZ106" s="46"/>
      <c r="BB106" s="21"/>
      <c r="BC106" s="21"/>
      <c r="BD106" s="21"/>
      <c r="BE106" s="21"/>
      <c r="BF106" s="46">
        <v>44724</v>
      </c>
      <c r="BG106">
        <v>890.49</v>
      </c>
      <c r="BJ106" s="12"/>
      <c r="BP106" s="46">
        <v>44724</v>
      </c>
      <c r="BQ106">
        <v>12098.61</v>
      </c>
      <c r="BT106" s="12"/>
      <c r="CC106" s="12"/>
    </row>
    <row r="107" spans="32:81">
      <c r="AF107" s="12"/>
      <c r="AG107" s="21"/>
      <c r="AH107" s="21"/>
      <c r="AI107" s="21"/>
      <c r="AJ107" s="21"/>
      <c r="AK107" s="21"/>
      <c r="AL107" s="46">
        <v>44725</v>
      </c>
      <c r="AM107">
        <v>5604.82</v>
      </c>
      <c r="AP107" s="12"/>
      <c r="AR107" s="21"/>
      <c r="AS107" s="21"/>
      <c r="AT107" s="21"/>
      <c r="AU107" s="21"/>
      <c r="AV107" s="46">
        <v>44725</v>
      </c>
      <c r="AW107">
        <v>6348.93</v>
      </c>
      <c r="AZ107" s="46"/>
      <c r="BB107" s="21"/>
      <c r="BC107" s="21"/>
      <c r="BD107" s="21"/>
      <c r="BE107" s="21"/>
      <c r="BF107" s="46">
        <v>44725</v>
      </c>
      <c r="BG107">
        <v>759.52</v>
      </c>
      <c r="BJ107" s="12"/>
      <c r="BP107" s="46">
        <v>44725</v>
      </c>
      <c r="BQ107">
        <v>10679.91</v>
      </c>
      <c r="BT107" s="12"/>
      <c r="CC107" s="12"/>
    </row>
    <row r="108" spans="32:81">
      <c r="AF108" s="12"/>
      <c r="AG108" s="21"/>
      <c r="AH108" s="21"/>
      <c r="AI108" s="21"/>
      <c r="AJ108" s="21"/>
      <c r="AK108" s="21"/>
      <c r="AL108" s="46">
        <v>44726</v>
      </c>
      <c r="AM108">
        <v>4841.55</v>
      </c>
      <c r="AP108" s="12"/>
      <c r="AR108" s="21"/>
      <c r="AS108" s="21"/>
      <c r="AT108" s="21"/>
      <c r="AU108" s="21"/>
      <c r="AV108" s="46">
        <v>44726</v>
      </c>
      <c r="AW108">
        <v>5698.34</v>
      </c>
      <c r="AZ108" s="46"/>
      <c r="BB108" s="21"/>
      <c r="BC108" s="21"/>
      <c r="BD108" s="21"/>
      <c r="BE108" s="21"/>
      <c r="BF108" s="46">
        <v>44726</v>
      </c>
      <c r="BG108">
        <v>654.32000000000005</v>
      </c>
      <c r="BJ108" s="12"/>
      <c r="BP108" s="46">
        <v>44726</v>
      </c>
      <c r="BQ108">
        <v>8558.4699999999993</v>
      </c>
      <c r="BT108" s="12"/>
      <c r="CC108" s="12"/>
    </row>
    <row r="109" spans="32:81">
      <c r="AF109" s="12"/>
      <c r="AG109" s="21"/>
      <c r="AH109" s="21"/>
      <c r="AI109" s="21"/>
      <c r="AJ109" s="21"/>
      <c r="AK109" s="21"/>
      <c r="AL109" s="46">
        <v>44727</v>
      </c>
      <c r="AM109">
        <v>4524.6400000000003</v>
      </c>
      <c r="AP109" s="12"/>
      <c r="AR109" s="21"/>
      <c r="AS109" s="21"/>
      <c r="AT109" s="21"/>
      <c r="AU109" s="21"/>
      <c r="AV109" s="46">
        <v>44727</v>
      </c>
      <c r="AW109">
        <v>5434.83</v>
      </c>
      <c r="AZ109" s="46"/>
      <c r="BB109" s="21"/>
      <c r="BC109" s="21"/>
      <c r="BD109" s="21"/>
      <c r="BE109" s="21"/>
      <c r="BF109" s="46">
        <v>44727</v>
      </c>
      <c r="BG109">
        <v>585.33000000000004</v>
      </c>
      <c r="BJ109" s="12"/>
      <c r="BP109" s="46">
        <v>44727</v>
      </c>
      <c r="BQ109">
        <v>7301.21</v>
      </c>
      <c r="BT109" s="12"/>
      <c r="CC109" s="12"/>
    </row>
    <row r="110" spans="32:81">
      <c r="AF110" s="12"/>
      <c r="AG110" s="21"/>
      <c r="AH110" s="21"/>
      <c r="AI110" s="21"/>
      <c r="AJ110" s="21"/>
      <c r="AK110" s="21"/>
      <c r="AL110" s="46">
        <v>44728</v>
      </c>
      <c r="AM110">
        <v>4016.28</v>
      </c>
      <c r="AP110" s="12"/>
      <c r="AR110" s="21"/>
      <c r="AS110" s="21"/>
      <c r="AT110" s="21"/>
      <c r="AU110" s="21"/>
      <c r="AV110" s="46">
        <v>44728</v>
      </c>
      <c r="AW110">
        <v>4794.21</v>
      </c>
      <c r="AZ110" s="46"/>
      <c r="BB110" s="21"/>
      <c r="BC110" s="21"/>
      <c r="BD110" s="21"/>
      <c r="BE110" s="21"/>
      <c r="BF110" s="46">
        <v>44728</v>
      </c>
      <c r="BG110">
        <v>551.19000000000005</v>
      </c>
      <c r="BJ110" s="12"/>
      <c r="BP110" s="46">
        <v>44728</v>
      </c>
      <c r="BQ110">
        <v>6500.32</v>
      </c>
      <c r="BT110" s="12"/>
      <c r="CC110" s="12"/>
    </row>
    <row r="111" spans="32:81">
      <c r="AF111" s="12"/>
      <c r="AG111" s="21"/>
      <c r="AH111" s="21"/>
      <c r="AI111" s="21"/>
      <c r="AJ111" s="21"/>
      <c r="AK111" s="21"/>
      <c r="AL111" s="46">
        <v>44729</v>
      </c>
      <c r="AM111">
        <v>3266.8</v>
      </c>
      <c r="AP111" s="12"/>
      <c r="AR111" s="21"/>
      <c r="AS111" s="21"/>
      <c r="AT111" s="21"/>
      <c r="AU111" s="21"/>
      <c r="AV111" s="46">
        <v>44729</v>
      </c>
      <c r="AW111">
        <v>3956.29</v>
      </c>
      <c r="AZ111" s="46"/>
      <c r="BB111" s="21"/>
      <c r="BC111" s="21"/>
      <c r="BD111" s="21"/>
      <c r="BE111" s="21"/>
      <c r="BF111" s="46">
        <v>44729</v>
      </c>
      <c r="BG111">
        <v>547.05999999999995</v>
      </c>
      <c r="BJ111" s="12"/>
      <c r="BP111" s="46">
        <v>44729</v>
      </c>
      <c r="BQ111">
        <v>5497.58</v>
      </c>
      <c r="BT111" s="12"/>
      <c r="CC111" s="12"/>
    </row>
    <row r="112" spans="32:81">
      <c r="AF112" s="12"/>
      <c r="AG112" s="21"/>
      <c r="AH112" s="21"/>
      <c r="AI112" s="21"/>
      <c r="AJ112" s="21"/>
      <c r="AK112" s="21"/>
      <c r="AL112" s="46">
        <v>44730</v>
      </c>
      <c r="AM112">
        <v>2917.38</v>
      </c>
      <c r="AP112" s="12"/>
      <c r="AR112" s="21"/>
      <c r="AS112" s="21"/>
      <c r="AT112" s="21"/>
      <c r="AU112" s="21"/>
      <c r="AV112" s="46">
        <v>44730</v>
      </c>
      <c r="AW112">
        <v>3669.89</v>
      </c>
      <c r="AZ112" s="46"/>
      <c r="BB112" s="21"/>
      <c r="BC112" s="21"/>
      <c r="BD112" s="21"/>
      <c r="BE112" s="21"/>
      <c r="BF112" s="46">
        <v>44730</v>
      </c>
      <c r="BG112">
        <v>516.05999999999995</v>
      </c>
      <c r="BJ112" s="12"/>
      <c r="BP112" s="46">
        <v>44730</v>
      </c>
      <c r="BQ112">
        <v>4689.5</v>
      </c>
      <c r="BT112" s="12"/>
      <c r="CC112" s="12"/>
    </row>
    <row r="113" spans="32:81">
      <c r="AF113" s="12"/>
      <c r="AG113" s="21"/>
      <c r="AH113" s="21"/>
      <c r="AI113" s="21"/>
      <c r="AJ113" s="21"/>
      <c r="AK113" s="21"/>
      <c r="AL113" s="46">
        <v>44731</v>
      </c>
      <c r="AM113">
        <v>2841.91</v>
      </c>
      <c r="AP113" s="12"/>
      <c r="AR113" s="21"/>
      <c r="AS113" s="21"/>
      <c r="AT113" s="21"/>
      <c r="AU113" s="21"/>
      <c r="AV113" s="46">
        <v>44731</v>
      </c>
      <c r="AW113">
        <v>3604.26</v>
      </c>
      <c r="AZ113" s="46"/>
      <c r="BB113" s="21"/>
      <c r="BC113" s="21"/>
      <c r="BD113" s="21"/>
      <c r="BE113" s="21"/>
      <c r="BF113" s="46">
        <v>44731</v>
      </c>
      <c r="BG113">
        <v>510.59</v>
      </c>
      <c r="BJ113" s="12"/>
      <c r="BP113" s="46">
        <v>44731</v>
      </c>
      <c r="BQ113">
        <v>4330.5</v>
      </c>
      <c r="BT113" s="12"/>
      <c r="CC113" s="12"/>
    </row>
    <row r="114" spans="32:81">
      <c r="AF114" s="12"/>
      <c r="AG114" s="21"/>
      <c r="AH114" s="21"/>
      <c r="AI114" s="21"/>
      <c r="AJ114" s="21"/>
      <c r="AK114" s="21"/>
      <c r="AL114" s="46"/>
      <c r="AP114" s="12"/>
      <c r="AR114" s="21"/>
      <c r="AS114" s="21"/>
      <c r="AT114" s="21"/>
      <c r="AU114" s="21"/>
      <c r="AV114" s="46"/>
      <c r="AZ114" s="46"/>
      <c r="BB114" s="21"/>
      <c r="BC114" s="21"/>
      <c r="BD114" s="21"/>
      <c r="BE114" s="21"/>
      <c r="BF114" s="46"/>
      <c r="BJ114" s="12"/>
      <c r="BP114" s="46"/>
      <c r="BT114" s="12"/>
      <c r="CC114" s="12"/>
    </row>
    <row r="115" spans="32:81">
      <c r="AF115" s="12"/>
      <c r="AG115" s="21"/>
      <c r="AH115" s="21"/>
      <c r="AI115" s="21"/>
      <c r="AJ115" s="21"/>
      <c r="AK115" s="21"/>
      <c r="AL115" s="46"/>
      <c r="AP115" s="12"/>
      <c r="AR115" s="21"/>
      <c r="AS115" s="21"/>
      <c r="AT115" s="21"/>
      <c r="AU115" s="21"/>
      <c r="AV115" s="46"/>
      <c r="AZ115" s="46"/>
      <c r="BB115" s="21"/>
      <c r="BC115" s="21"/>
      <c r="BD115" s="21"/>
      <c r="BE115" s="21"/>
      <c r="BF115" s="46"/>
      <c r="BJ115" s="12"/>
      <c r="BP115" s="46"/>
      <c r="BT115" s="12"/>
      <c r="CC115" s="12"/>
    </row>
    <row r="116" spans="32:81">
      <c r="AF116" s="12"/>
      <c r="AG116" s="21"/>
      <c r="AH116" s="21"/>
      <c r="AI116" s="21"/>
      <c r="AJ116" s="21"/>
      <c r="AK116" s="21"/>
      <c r="AL116" s="46"/>
      <c r="AP116" s="12"/>
      <c r="AR116" s="21"/>
      <c r="AS116" s="21"/>
      <c r="AT116" s="21"/>
      <c r="AU116" s="21"/>
      <c r="AV116" s="46"/>
      <c r="AZ116" s="46"/>
      <c r="BB116" s="21"/>
      <c r="BC116" s="21"/>
      <c r="BD116" s="21"/>
      <c r="BE116" s="21"/>
      <c r="BF116" s="46"/>
      <c r="BJ116" s="12"/>
      <c r="BP116" s="46"/>
      <c r="BT116" s="12"/>
      <c r="CC116" s="12"/>
    </row>
    <row r="117" spans="32:81">
      <c r="AF117" s="12"/>
      <c r="AG117" s="21"/>
      <c r="AH117" s="21"/>
      <c r="AI117" s="21"/>
      <c r="AJ117" s="21"/>
      <c r="AK117" s="21"/>
      <c r="AL117" s="46"/>
      <c r="AP117" s="12"/>
      <c r="AR117" s="21"/>
      <c r="AS117" s="21"/>
      <c r="AT117" s="21"/>
      <c r="AU117" s="21"/>
      <c r="AV117" s="46"/>
      <c r="AZ117" s="46"/>
      <c r="BB117" s="21"/>
      <c r="BC117" s="21"/>
      <c r="BD117" s="21"/>
      <c r="BE117" s="21"/>
      <c r="BF117" s="46"/>
      <c r="BJ117" s="12"/>
      <c r="BP117" s="46"/>
      <c r="BT117" s="12"/>
      <c r="CC117" s="12"/>
    </row>
    <row r="118" spans="32:81">
      <c r="AF118" s="12"/>
      <c r="AG118" s="21"/>
      <c r="AH118" s="21"/>
      <c r="AI118" s="21"/>
      <c r="AJ118" s="21"/>
      <c r="AK118" s="21"/>
      <c r="AL118" s="46"/>
      <c r="AP118" s="12"/>
      <c r="AR118" s="21"/>
      <c r="AS118" s="21"/>
      <c r="AT118" s="21"/>
      <c r="AU118" s="21"/>
      <c r="AV118" s="46"/>
      <c r="AZ118" s="46"/>
      <c r="BB118" s="21"/>
      <c r="BC118" s="21"/>
      <c r="BD118" s="21"/>
      <c r="BE118" s="21"/>
      <c r="BF118" s="46"/>
      <c r="BJ118" s="12"/>
      <c r="BP118" s="46"/>
      <c r="BT118" s="12"/>
      <c r="CC118" s="12"/>
    </row>
    <row r="119" spans="32:81">
      <c r="AF119" s="12"/>
      <c r="AG119" s="21"/>
      <c r="AH119" s="21"/>
      <c r="AI119" s="21"/>
      <c r="AJ119" s="21"/>
      <c r="AK119" s="21"/>
      <c r="AL119" s="46"/>
      <c r="AP119" s="12"/>
      <c r="AR119" s="21"/>
      <c r="AS119" s="21"/>
      <c r="AT119" s="21"/>
      <c r="AU119" s="21"/>
      <c r="AV119" s="46"/>
      <c r="AZ119" s="46"/>
      <c r="BB119" s="21"/>
      <c r="BC119" s="21"/>
      <c r="BD119" s="21"/>
      <c r="BE119" s="21"/>
      <c r="BF119" s="46"/>
      <c r="BJ119" s="12"/>
      <c r="BP119" s="46"/>
      <c r="BT119" s="12"/>
      <c r="CC119" s="12"/>
    </row>
    <row r="120" spans="32:81">
      <c r="AF120" s="12"/>
      <c r="AG120" s="21"/>
      <c r="AH120" s="21"/>
      <c r="AI120" s="21"/>
      <c r="AJ120" s="21"/>
      <c r="AK120" s="21"/>
      <c r="AL120" s="46"/>
      <c r="AP120" s="12"/>
      <c r="AR120" s="21"/>
      <c r="AS120" s="21"/>
      <c r="AT120" s="21"/>
      <c r="AU120" s="21"/>
      <c r="AV120" s="46"/>
      <c r="AZ120" s="46"/>
      <c r="BB120" s="21"/>
      <c r="BC120" s="21"/>
      <c r="BD120" s="21"/>
      <c r="BE120" s="21"/>
      <c r="BF120" s="46"/>
      <c r="BJ120" s="12"/>
      <c r="BP120" s="46"/>
      <c r="BT120" s="12"/>
      <c r="CC120" s="12"/>
    </row>
    <row r="121" spans="32:81">
      <c r="AF121" s="12"/>
      <c r="AG121" s="21"/>
      <c r="AH121" s="21"/>
      <c r="AI121" s="21"/>
      <c r="AJ121" s="21"/>
      <c r="AK121" s="21"/>
      <c r="AL121" s="46"/>
      <c r="AP121" s="12"/>
      <c r="AR121" s="21"/>
      <c r="AS121" s="21"/>
      <c r="AT121" s="21"/>
      <c r="AU121" s="21"/>
      <c r="AV121" s="46"/>
      <c r="AZ121" s="46"/>
      <c r="BB121" s="21"/>
      <c r="BC121" s="21"/>
      <c r="BD121" s="21"/>
      <c r="BE121" s="21"/>
      <c r="BF121" s="46"/>
      <c r="BJ121" s="12"/>
      <c r="BP121" s="46"/>
      <c r="CC121" s="12"/>
    </row>
    <row r="122" spans="32:81">
      <c r="AF122" s="12"/>
      <c r="AG122" s="21"/>
      <c r="AH122" s="21"/>
      <c r="AI122" s="21"/>
      <c r="AJ122" s="21"/>
      <c r="AK122" s="21"/>
      <c r="AL122" s="46"/>
      <c r="AP122" s="12"/>
      <c r="AR122" s="21"/>
      <c r="AS122" s="21"/>
      <c r="AT122" s="21"/>
      <c r="AU122" s="21"/>
      <c r="AV122" s="46"/>
      <c r="AZ122" s="46"/>
      <c r="BB122" s="21"/>
      <c r="BC122" s="21"/>
      <c r="BD122" s="21"/>
      <c r="BE122" s="21"/>
      <c r="BF122" s="46"/>
      <c r="BJ122" s="12"/>
      <c r="BP122" s="46"/>
      <c r="CC122" s="12"/>
    </row>
    <row r="123" spans="32:81">
      <c r="AF123" s="12"/>
      <c r="AG123" s="21"/>
      <c r="AH123" s="21"/>
      <c r="AI123" s="21"/>
      <c r="AJ123" s="21"/>
      <c r="AK123" s="21"/>
      <c r="AL123" s="46"/>
      <c r="AP123" s="12"/>
      <c r="AR123" s="21"/>
      <c r="AS123" s="21"/>
      <c r="AT123" s="21"/>
      <c r="AU123" s="21"/>
      <c r="AV123" s="46"/>
      <c r="AZ123" s="46"/>
      <c r="BB123" s="21"/>
      <c r="BC123" s="21"/>
      <c r="BD123" s="21"/>
      <c r="BE123" s="21"/>
      <c r="BF123" s="46"/>
      <c r="BJ123" s="12"/>
      <c r="BP123" s="46"/>
      <c r="CC123" s="12"/>
    </row>
    <row r="124" spans="32:81">
      <c r="AF124" s="12"/>
      <c r="AG124" s="21"/>
      <c r="AH124" s="21"/>
      <c r="AI124" s="21"/>
      <c r="AJ124" s="21"/>
      <c r="AK124" s="21"/>
      <c r="AL124" s="46"/>
      <c r="AP124" s="12"/>
      <c r="AR124" s="21"/>
      <c r="AS124" s="21"/>
      <c r="AT124" s="21"/>
      <c r="AU124" s="21"/>
      <c r="AV124" s="46"/>
      <c r="AZ124" s="46"/>
      <c r="BB124" s="21"/>
      <c r="BC124" s="21"/>
      <c r="BD124" s="21"/>
      <c r="BE124" s="21"/>
      <c r="BF124" s="46"/>
      <c r="BJ124" s="12"/>
      <c r="BP124" s="46"/>
      <c r="CC124" s="12"/>
    </row>
    <row r="125" spans="32:81">
      <c r="AF125" s="12"/>
      <c r="AG125" s="21"/>
      <c r="AH125" s="21"/>
      <c r="AI125" s="21"/>
      <c r="AJ125" s="21"/>
      <c r="AK125" s="21"/>
      <c r="AL125" s="46"/>
      <c r="AP125" s="12"/>
      <c r="AR125" s="21"/>
      <c r="AS125" s="21"/>
      <c r="AT125" s="21"/>
      <c r="AU125" s="21"/>
      <c r="AV125" s="46"/>
      <c r="AZ125" s="46"/>
      <c r="BB125" s="21"/>
      <c r="BC125" s="21"/>
      <c r="BD125" s="21"/>
      <c r="BE125" s="21"/>
      <c r="BF125" s="46"/>
      <c r="BJ125" s="12"/>
      <c r="BP125" s="46"/>
      <c r="CC125" s="12"/>
    </row>
    <row r="126" spans="32:81">
      <c r="AF126" s="12"/>
      <c r="AG126" s="21"/>
      <c r="AH126" s="21"/>
      <c r="AI126" s="21"/>
      <c r="AJ126" s="21"/>
      <c r="AK126" s="21"/>
      <c r="AL126" s="46"/>
      <c r="AP126" s="12"/>
      <c r="AR126" s="21"/>
      <c r="AS126" s="21"/>
      <c r="AT126" s="21"/>
      <c r="AU126" s="21"/>
      <c r="AV126" s="46"/>
      <c r="AZ126" s="46"/>
      <c r="BB126" s="21"/>
      <c r="BC126" s="21"/>
      <c r="BD126" s="21"/>
      <c r="BE126" s="21"/>
      <c r="BF126" s="46"/>
      <c r="BJ126" s="12"/>
      <c r="BP126" s="46"/>
      <c r="CC126" s="12"/>
    </row>
    <row r="127" spans="32:81">
      <c r="AF127" s="12"/>
      <c r="AG127" s="21"/>
      <c r="AH127" s="21"/>
      <c r="AI127" s="21"/>
      <c r="AJ127" s="21"/>
      <c r="AK127" s="21"/>
      <c r="AL127" s="46"/>
      <c r="AP127" s="12"/>
      <c r="AR127" s="21"/>
      <c r="AS127" s="21"/>
      <c r="AT127" s="21"/>
      <c r="AU127" s="21"/>
      <c r="AV127" s="46"/>
      <c r="AZ127" s="46"/>
      <c r="BB127" s="21"/>
      <c r="BC127" s="21"/>
      <c r="BD127" s="21"/>
      <c r="BE127" s="21"/>
      <c r="BF127" s="46"/>
      <c r="BJ127" s="12"/>
      <c r="BP127" s="46"/>
      <c r="CC127" s="12"/>
    </row>
    <row r="128" spans="32:81">
      <c r="AF128" s="12"/>
      <c r="AG128" s="21"/>
      <c r="AH128" s="21"/>
      <c r="AI128" s="21"/>
      <c r="AJ128" s="21"/>
      <c r="AK128" s="21"/>
      <c r="AL128" s="46"/>
      <c r="AP128" s="12"/>
      <c r="AR128" s="21"/>
      <c r="AS128" s="21"/>
      <c r="AT128" s="21"/>
      <c r="AU128" s="21"/>
      <c r="AV128" s="46"/>
      <c r="AZ128" s="46"/>
      <c r="BB128" s="21"/>
      <c r="BC128" s="21"/>
      <c r="BD128" s="21"/>
      <c r="BE128" s="21"/>
      <c r="BF128" s="46"/>
      <c r="BJ128" s="12"/>
      <c r="BP128" s="46"/>
      <c r="CC128" s="12"/>
    </row>
    <row r="129" spans="33:81">
      <c r="AG129" s="112"/>
      <c r="AH129" s="112"/>
      <c r="AI129" s="12"/>
      <c r="AJ129" s="12"/>
      <c r="CC129" s="12"/>
    </row>
    <row r="130" spans="33:81">
      <c r="AG130" s="112"/>
      <c r="AH130" s="112"/>
      <c r="AI130" s="12"/>
      <c r="AJ130" s="12"/>
      <c r="CC130" s="12"/>
    </row>
    <row r="131" spans="33:81">
      <c r="AG131" s="112"/>
      <c r="AH131" s="112"/>
      <c r="AI131" s="12"/>
      <c r="AJ131" s="12"/>
      <c r="CC131" s="12"/>
    </row>
    <row r="132" spans="33:81">
      <c r="AG132" s="112"/>
      <c r="AH132" s="112"/>
      <c r="AI132" s="12"/>
      <c r="AJ132" s="12"/>
      <c r="CC132" s="12"/>
    </row>
    <row r="133" spans="33:81">
      <c r="AG133" s="112"/>
      <c r="AH133" s="112"/>
      <c r="AI133" s="12"/>
      <c r="AJ133" s="12"/>
      <c r="CC133" s="12"/>
    </row>
    <row r="134" spans="33:81">
      <c r="AG134" s="112"/>
      <c r="AH134" s="112"/>
      <c r="AI134" s="12"/>
      <c r="AJ134" s="12"/>
      <c r="CC134" s="12"/>
    </row>
    <row r="135" spans="33:81">
      <c r="AG135" s="112"/>
      <c r="AH135" s="112"/>
      <c r="AI135" s="12"/>
      <c r="AJ135" s="12"/>
      <c r="CC135" s="12"/>
    </row>
    <row r="136" spans="33:81">
      <c r="AG136" s="112"/>
      <c r="AH136" s="112"/>
      <c r="AI136" s="12"/>
      <c r="AJ136" s="12"/>
      <c r="CC136" s="12"/>
    </row>
    <row r="137" spans="33:81">
      <c r="AG137" s="112"/>
      <c r="AH137" s="112"/>
      <c r="AI137" s="12"/>
      <c r="AJ137" s="12"/>
      <c r="CC137" s="12"/>
    </row>
    <row r="138" spans="33:81">
      <c r="AG138" s="112"/>
      <c r="AH138" s="112"/>
      <c r="AI138" s="12"/>
      <c r="AJ138" s="12"/>
      <c r="CC138" s="12"/>
    </row>
    <row r="139" spans="33:81">
      <c r="AG139" s="112"/>
      <c r="AH139" s="112"/>
      <c r="AI139" s="12"/>
      <c r="AJ139" s="12"/>
      <c r="CC139" s="12"/>
    </row>
    <row r="140" spans="33:81">
      <c r="AG140" s="112"/>
      <c r="AH140" s="112"/>
      <c r="AI140" s="12"/>
      <c r="AJ140" s="12"/>
      <c r="CC140" s="12"/>
    </row>
    <row r="141" spans="33:81">
      <c r="AG141" s="112"/>
      <c r="AH141" s="112"/>
      <c r="AI141" s="12"/>
      <c r="AJ141" s="12"/>
      <c r="CC141" s="12"/>
    </row>
    <row r="142" spans="33:81">
      <c r="AG142" s="112"/>
      <c r="AH142" s="112"/>
      <c r="AI142" s="12"/>
      <c r="AJ142" s="12"/>
      <c r="CC142" s="12"/>
    </row>
    <row r="143" spans="33:81">
      <c r="AG143" s="112"/>
      <c r="AH143" s="112"/>
      <c r="AI143" s="12"/>
      <c r="AJ143" s="12"/>
      <c r="CC143" s="12"/>
    </row>
    <row r="144" spans="33:81">
      <c r="AG144" s="112"/>
      <c r="AH144" s="112"/>
      <c r="AI144" s="12"/>
      <c r="AJ144" s="12"/>
      <c r="CC144" s="12"/>
    </row>
    <row r="145" spans="33:81">
      <c r="AG145" s="112"/>
      <c r="AH145" s="112"/>
      <c r="AI145" s="12"/>
      <c r="AJ145" s="12"/>
      <c r="CC145" s="12"/>
    </row>
    <row r="146" spans="33:81">
      <c r="AG146" s="112"/>
      <c r="AH146" s="112"/>
      <c r="AI146" s="12"/>
      <c r="AJ146" s="12"/>
      <c r="CC146" s="12"/>
    </row>
    <row r="147" spans="33:81">
      <c r="AG147" s="112"/>
      <c r="AH147" s="112"/>
      <c r="AI147" s="12"/>
      <c r="AJ147" s="12"/>
      <c r="CC147" s="12"/>
    </row>
    <row r="148" spans="33:81">
      <c r="AG148" s="112"/>
      <c r="AH148" s="112"/>
      <c r="AI148" s="12"/>
      <c r="AJ148" s="12"/>
      <c r="CC148" s="12"/>
    </row>
    <row r="149" spans="33:81">
      <c r="AG149" s="112"/>
      <c r="AH149" s="112"/>
      <c r="AI149" s="12"/>
      <c r="AJ149" s="12"/>
      <c r="CC149" s="12"/>
    </row>
    <row r="150" spans="33:81">
      <c r="AG150" s="112"/>
      <c r="AH150" s="112"/>
      <c r="AI150" s="12"/>
      <c r="AJ150" s="12"/>
      <c r="CC150" s="12"/>
    </row>
    <row r="151" spans="33:81">
      <c r="AG151" s="112"/>
      <c r="AH151" s="112"/>
      <c r="AI151" s="12"/>
      <c r="AJ151" s="12"/>
      <c r="CC151" s="12"/>
    </row>
    <row r="152" spans="33:81">
      <c r="AG152" s="112"/>
      <c r="AH152" s="112"/>
      <c r="AI152" s="12"/>
      <c r="AJ152" s="12"/>
      <c r="CC152" s="12"/>
    </row>
    <row r="153" spans="33:81">
      <c r="AG153" s="112"/>
      <c r="AH153" s="112"/>
      <c r="AI153" s="12"/>
      <c r="AJ153" s="12"/>
      <c r="CC153" s="12"/>
    </row>
    <row r="154" spans="33:81">
      <c r="AG154" s="112"/>
      <c r="AH154" s="112"/>
      <c r="AI154" s="12"/>
      <c r="AJ154" s="12"/>
      <c r="CC154" s="12"/>
    </row>
    <row r="155" spans="33:81">
      <c r="AG155" s="112"/>
      <c r="AH155" s="112"/>
      <c r="AI155" s="12"/>
      <c r="AJ155" s="12"/>
      <c r="CC155" s="12"/>
    </row>
    <row r="156" spans="33:81">
      <c r="AG156" s="112"/>
      <c r="AH156" s="112"/>
      <c r="AI156" s="12"/>
      <c r="AJ156" s="12"/>
      <c r="CC156" s="12"/>
    </row>
    <row r="157" spans="33:81">
      <c r="AG157" s="112"/>
      <c r="AH157" s="112"/>
      <c r="AI157" s="12"/>
      <c r="AJ157" s="12"/>
      <c r="CC157" s="12"/>
    </row>
    <row r="158" spans="33:81">
      <c r="AG158" s="112"/>
      <c r="AH158" s="112"/>
      <c r="AI158" s="12"/>
      <c r="AJ158" s="12"/>
      <c r="CC158" s="12"/>
    </row>
    <row r="159" spans="33:81">
      <c r="AG159" s="112"/>
      <c r="AH159" s="112"/>
      <c r="AI159" s="12"/>
      <c r="AJ159" s="12"/>
      <c r="CC159" s="12"/>
    </row>
    <row r="160" spans="33:81">
      <c r="AG160" s="112"/>
      <c r="AH160" s="112"/>
      <c r="AI160" s="12"/>
      <c r="AJ160" s="12"/>
      <c r="CC160" s="12"/>
    </row>
    <row r="161" spans="33:81">
      <c r="AG161" s="112"/>
      <c r="AH161" s="112"/>
      <c r="AI161" s="12"/>
      <c r="AJ161" s="12"/>
      <c r="CC161" s="12"/>
    </row>
    <row r="162" spans="33:81">
      <c r="AG162" s="112"/>
      <c r="AH162" s="112"/>
      <c r="AI162" s="12"/>
      <c r="AJ162" s="12"/>
      <c r="CC162" s="12"/>
    </row>
    <row r="163" spans="33:81">
      <c r="AG163" s="112"/>
      <c r="AH163" s="112"/>
      <c r="AI163" s="12"/>
      <c r="AJ163" s="12"/>
      <c r="CC163" s="12"/>
    </row>
    <row r="164" spans="33:81">
      <c r="AG164" s="112"/>
      <c r="AH164" s="112"/>
      <c r="AI164" s="12"/>
      <c r="AJ164" s="12"/>
      <c r="CC164" s="12"/>
    </row>
    <row r="165" spans="33:81">
      <c r="AG165" s="112"/>
      <c r="AH165" s="112"/>
      <c r="AI165" s="12"/>
      <c r="AJ165" s="12"/>
      <c r="CC165" s="12"/>
    </row>
    <row r="166" spans="33:81">
      <c r="AG166" s="112"/>
      <c r="AH166" s="112"/>
      <c r="AI166" s="12"/>
      <c r="AJ166" s="12"/>
      <c r="CC166" s="12"/>
    </row>
    <row r="167" spans="33:81">
      <c r="AG167" s="112"/>
      <c r="AH167" s="112"/>
      <c r="AI167" s="12"/>
      <c r="AJ167" s="12"/>
      <c r="CC167" s="12"/>
    </row>
    <row r="168" spans="33:81">
      <c r="AG168" s="112"/>
      <c r="AH168" s="112"/>
      <c r="AI168" s="12"/>
      <c r="AJ168" s="12"/>
      <c r="CC168" s="12"/>
    </row>
    <row r="169" spans="33:81">
      <c r="AG169" s="112"/>
      <c r="AH169" s="112"/>
      <c r="AI169" s="12"/>
      <c r="AJ169" s="12"/>
      <c r="CC169" s="12"/>
    </row>
    <row r="170" spans="33:81">
      <c r="AG170" s="112"/>
      <c r="AH170" s="112"/>
      <c r="AI170" s="12"/>
      <c r="AJ170" s="12"/>
      <c r="CC170" s="12"/>
    </row>
    <row r="171" spans="33:81">
      <c r="AG171" s="112"/>
      <c r="AH171" s="112"/>
      <c r="AI171" s="12"/>
      <c r="AJ171" s="12"/>
      <c r="CC171" s="12"/>
    </row>
    <row r="172" spans="33:81">
      <c r="AG172" s="112"/>
      <c r="AH172" s="112"/>
      <c r="AI172" s="12"/>
      <c r="AJ172" s="12"/>
      <c r="CC172" s="12"/>
    </row>
    <row r="173" spans="33:81">
      <c r="AG173" s="112"/>
      <c r="AH173" s="112"/>
      <c r="AI173" s="12"/>
      <c r="AJ173" s="12"/>
      <c r="CC173" s="12"/>
    </row>
    <row r="174" spans="33:81">
      <c r="AG174" s="112"/>
      <c r="AH174" s="112"/>
      <c r="AI174" s="12"/>
      <c r="AJ174" s="12"/>
      <c r="CC174" s="12"/>
    </row>
    <row r="175" spans="33:81">
      <c r="AG175" s="112"/>
      <c r="AH175" s="112"/>
      <c r="AI175" s="12"/>
      <c r="AJ175" s="12"/>
      <c r="CC175" s="12"/>
    </row>
    <row r="176" spans="33:81">
      <c r="AG176" s="112"/>
      <c r="AH176" s="112"/>
      <c r="AI176" s="12"/>
      <c r="AJ176" s="12"/>
      <c r="CC176" s="12"/>
    </row>
    <row r="177" spans="33:81">
      <c r="AG177" s="112"/>
      <c r="AH177" s="112"/>
      <c r="AI177" s="12"/>
      <c r="AJ177" s="12"/>
      <c r="CC177" s="12"/>
    </row>
    <row r="178" spans="33:81">
      <c r="AG178" s="112"/>
      <c r="AH178" s="112"/>
      <c r="AI178" s="12"/>
      <c r="AJ178" s="12"/>
      <c r="CC178" s="12"/>
    </row>
    <row r="179" spans="33:81">
      <c r="AG179" s="112"/>
      <c r="AH179" s="112"/>
      <c r="AI179" s="12"/>
      <c r="AJ179" s="12"/>
      <c r="CC179" s="12"/>
    </row>
    <row r="180" spans="33:81">
      <c r="AG180" s="112"/>
      <c r="AH180" s="112"/>
      <c r="AI180" s="12"/>
      <c r="AJ180" s="12"/>
      <c r="CC180" s="12"/>
    </row>
    <row r="181" spans="33:81">
      <c r="AG181" s="112"/>
      <c r="AH181" s="112"/>
      <c r="AI181" s="12"/>
      <c r="AJ181" s="12"/>
      <c r="CC181" s="12"/>
    </row>
    <row r="182" spans="33:81">
      <c r="AG182" s="112"/>
      <c r="AH182" s="112"/>
      <c r="AI182" s="12"/>
      <c r="AJ182" s="12"/>
      <c r="CC182" s="12"/>
    </row>
    <row r="183" spans="33:81">
      <c r="AG183" s="112"/>
      <c r="AH183" s="112"/>
      <c r="AI183" s="12"/>
      <c r="AJ183" s="12"/>
      <c r="CC183" s="12"/>
    </row>
    <row r="184" spans="33:81">
      <c r="AG184" s="112"/>
      <c r="AH184" s="112"/>
      <c r="AI184" s="12"/>
      <c r="AJ184" s="12"/>
      <c r="CC184" s="12"/>
    </row>
    <row r="185" spans="33:81">
      <c r="AG185" s="112"/>
      <c r="AH185" s="112"/>
      <c r="AI185" s="12"/>
      <c r="AJ185" s="12"/>
      <c r="CC185" s="12"/>
    </row>
    <row r="186" spans="33:81">
      <c r="AG186" s="112"/>
      <c r="AH186" s="112"/>
      <c r="AI186" s="12"/>
      <c r="AJ186" s="12"/>
      <c r="CC186" s="12"/>
    </row>
    <row r="187" spans="33:81">
      <c r="AG187" s="112"/>
      <c r="AH187" s="112"/>
      <c r="AI187" s="12"/>
      <c r="AJ187" s="12"/>
      <c r="CC187" s="12"/>
    </row>
    <row r="188" spans="33:81">
      <c r="AG188" s="112"/>
      <c r="AH188" s="112"/>
      <c r="AI188" s="12"/>
      <c r="AJ188" s="12"/>
      <c r="CC188" s="12"/>
    </row>
    <row r="189" spans="33:81">
      <c r="AG189" s="112"/>
      <c r="AH189" s="112"/>
      <c r="AI189" s="12"/>
      <c r="AJ189" s="12"/>
      <c r="CC189" s="12"/>
    </row>
    <row r="190" spans="33:81">
      <c r="AG190" s="112"/>
      <c r="AH190" s="112"/>
      <c r="AI190" s="12"/>
      <c r="AJ190" s="12"/>
      <c r="CC190" s="12"/>
    </row>
    <row r="191" spans="33:81">
      <c r="AG191" s="112"/>
      <c r="AH191" s="112"/>
      <c r="AI191" s="12"/>
      <c r="AJ191" s="12"/>
      <c r="CC191" s="12"/>
    </row>
    <row r="192" spans="33:81">
      <c r="AG192" s="112"/>
      <c r="AH192" s="112"/>
      <c r="AI192" s="12"/>
      <c r="AJ192" s="12"/>
      <c r="CC192" s="12"/>
    </row>
    <row r="193" spans="33:81">
      <c r="AG193" s="112"/>
      <c r="AH193" s="112"/>
      <c r="AI193" s="12"/>
      <c r="AJ193" s="12"/>
      <c r="CC193" s="12"/>
    </row>
    <row r="194" spans="33:81">
      <c r="AG194" s="112"/>
      <c r="AH194" s="112"/>
      <c r="AI194" s="12"/>
      <c r="AJ194" s="12"/>
      <c r="CC194" s="12"/>
    </row>
    <row r="195" spans="33:81">
      <c r="AG195" s="112"/>
      <c r="AH195" s="112"/>
      <c r="AI195" s="12"/>
      <c r="AJ195" s="12"/>
      <c r="CC195" s="12"/>
    </row>
    <row r="196" spans="33:81">
      <c r="AG196" s="112"/>
      <c r="AH196" s="112"/>
      <c r="AI196" s="12"/>
      <c r="AJ196" s="12"/>
      <c r="CC196" s="12"/>
    </row>
    <row r="197" spans="33:81">
      <c r="AG197" s="112"/>
      <c r="AH197" s="112"/>
      <c r="AI197" s="12"/>
      <c r="AJ197" s="12"/>
      <c r="CC197" s="12"/>
    </row>
    <row r="198" spans="33:81">
      <c r="AG198" s="112"/>
      <c r="AH198" s="112"/>
      <c r="AI198" s="12"/>
      <c r="AJ198" s="12"/>
      <c r="CC198" s="12"/>
    </row>
    <row r="199" spans="33:81">
      <c r="AG199" s="112"/>
      <c r="AH199" s="112"/>
      <c r="AI199" s="12"/>
      <c r="AJ199" s="12"/>
      <c r="CC199" s="12"/>
    </row>
    <row r="200" spans="33:81">
      <c r="AG200" s="112"/>
      <c r="AH200" s="112"/>
      <c r="AI200" s="12"/>
      <c r="AJ200" s="12"/>
      <c r="CC200" s="12"/>
    </row>
    <row r="201" spans="33:81">
      <c r="AG201" s="112"/>
      <c r="AH201" s="112"/>
      <c r="AI201" s="12"/>
      <c r="AJ201" s="12"/>
      <c r="CC201" s="12"/>
    </row>
    <row r="202" spans="33:81">
      <c r="AG202" s="112"/>
      <c r="AH202" s="112"/>
      <c r="AI202" s="12"/>
      <c r="AJ202" s="12"/>
      <c r="CC202" s="12"/>
    </row>
    <row r="203" spans="33:81">
      <c r="AG203" s="112"/>
      <c r="AH203" s="112"/>
      <c r="AI203" s="12"/>
      <c r="AJ203" s="12"/>
      <c r="CC203" s="12"/>
    </row>
    <row r="204" spans="33:81">
      <c r="AG204" s="112"/>
      <c r="AH204" s="112"/>
      <c r="AI204" s="12"/>
      <c r="AJ204" s="12"/>
      <c r="CC204" s="12"/>
    </row>
    <row r="205" spans="33:81">
      <c r="AG205" s="112"/>
      <c r="AH205" s="112"/>
      <c r="AI205" s="12"/>
      <c r="AJ205" s="12"/>
      <c r="CC205" s="12"/>
    </row>
    <row r="206" spans="33:81">
      <c r="AG206" s="112"/>
      <c r="AH206" s="112"/>
      <c r="AI206" s="12"/>
      <c r="AJ206" s="12"/>
      <c r="CC206" s="12"/>
    </row>
    <row r="207" spans="33:81">
      <c r="AG207" s="112"/>
      <c r="AH207" s="112"/>
      <c r="AI207" s="12"/>
      <c r="AJ207" s="12"/>
      <c r="CC207" s="12"/>
    </row>
    <row r="208" spans="33:81">
      <c r="AG208" s="112"/>
      <c r="AH208" s="112"/>
      <c r="AI208" s="12"/>
      <c r="AJ208" s="12"/>
      <c r="CC208" s="12"/>
    </row>
    <row r="209" spans="33:81">
      <c r="AG209" s="112"/>
      <c r="AH209" s="112"/>
      <c r="AI209" s="12"/>
      <c r="AJ209" s="12"/>
      <c r="CC209" s="12"/>
    </row>
    <row r="210" spans="33:81">
      <c r="AG210" s="112"/>
      <c r="AH210" s="112"/>
      <c r="AI210" s="12"/>
      <c r="AJ210" s="12"/>
      <c r="CC210" s="12"/>
    </row>
    <row r="211" spans="33:81">
      <c r="AG211" s="112"/>
      <c r="AH211" s="112"/>
      <c r="AI211" s="12"/>
      <c r="AJ211" s="12"/>
      <c r="CC211" s="12"/>
    </row>
    <row r="212" spans="33:81">
      <c r="AG212" s="112"/>
      <c r="AH212" s="112"/>
      <c r="AI212" s="12"/>
      <c r="AJ212" s="12"/>
      <c r="CC212" s="12"/>
    </row>
    <row r="213" spans="33:81">
      <c r="AG213" s="112"/>
      <c r="AH213" s="112"/>
      <c r="AI213" s="12"/>
      <c r="AJ213" s="12"/>
      <c r="CC213" s="12"/>
    </row>
    <row r="214" spans="33:81">
      <c r="AG214" s="112"/>
      <c r="AH214" s="112"/>
      <c r="AI214" s="12"/>
      <c r="AJ214" s="12"/>
      <c r="CC214" s="12"/>
    </row>
    <row r="215" spans="33:81">
      <c r="AG215" s="112"/>
      <c r="AH215" s="112"/>
      <c r="AI215" s="12"/>
      <c r="AJ215" s="12"/>
      <c r="CC215" s="12"/>
    </row>
    <row r="216" spans="33:81">
      <c r="AG216" s="112"/>
      <c r="AH216" s="112"/>
      <c r="AI216" s="12"/>
      <c r="AJ216" s="12"/>
      <c r="CC216" s="12"/>
    </row>
    <row r="217" spans="33:81">
      <c r="AG217" s="112"/>
      <c r="AH217" s="112"/>
      <c r="AI217" s="12"/>
      <c r="AJ217" s="12"/>
      <c r="CC217" s="12"/>
    </row>
    <row r="218" spans="33:81">
      <c r="AG218" s="112"/>
      <c r="AH218" s="112"/>
      <c r="AI218" s="12"/>
      <c r="AJ218" s="12"/>
      <c r="CC218" s="12"/>
    </row>
    <row r="219" spans="33:81">
      <c r="AG219" s="112"/>
      <c r="AH219" s="112"/>
      <c r="AI219" s="12"/>
      <c r="AJ219" s="12"/>
      <c r="CC219" s="12"/>
    </row>
    <row r="220" spans="33:81">
      <c r="AG220" s="112"/>
      <c r="AH220" s="112"/>
      <c r="AI220" s="12"/>
      <c r="AJ220" s="12"/>
      <c r="CC220" s="12"/>
    </row>
    <row r="221" spans="33:81">
      <c r="AG221" s="112"/>
      <c r="AH221" s="112"/>
      <c r="AI221" s="12"/>
      <c r="AJ221" s="12"/>
      <c r="CC221" s="12"/>
    </row>
    <row r="222" spans="33:81">
      <c r="AG222" s="112"/>
      <c r="AH222" s="112"/>
      <c r="AI222" s="12"/>
      <c r="AJ222" s="12"/>
      <c r="CC222" s="12"/>
    </row>
    <row r="223" spans="33:81">
      <c r="AG223" s="112"/>
      <c r="AH223" s="112"/>
      <c r="AI223" s="12"/>
      <c r="AJ223" s="12"/>
      <c r="CC223" s="12"/>
    </row>
    <row r="224" spans="33:81">
      <c r="AG224" s="112"/>
      <c r="AH224" s="112"/>
      <c r="AI224" s="12"/>
      <c r="AJ224" s="12"/>
      <c r="CC224" s="12"/>
    </row>
    <row r="225" spans="33:81">
      <c r="AG225" s="112"/>
      <c r="AH225" s="112"/>
      <c r="AI225" s="12"/>
      <c r="AJ225" s="12"/>
      <c r="CC225" s="12"/>
    </row>
    <row r="226" spans="33:81">
      <c r="AG226" s="112"/>
      <c r="AH226" s="112"/>
      <c r="AI226" s="12"/>
      <c r="AJ226" s="12"/>
      <c r="CC226" s="12"/>
    </row>
    <row r="227" spans="33:81">
      <c r="AG227" s="112"/>
      <c r="AH227" s="112"/>
      <c r="AI227" s="12"/>
      <c r="AJ227" s="12"/>
      <c r="CC227" s="12"/>
    </row>
    <row r="228" spans="33:81">
      <c r="AG228" s="112"/>
      <c r="AH228" s="112"/>
      <c r="AI228" s="12"/>
      <c r="AJ228" s="12"/>
      <c r="CC228" s="12"/>
    </row>
    <row r="229" spans="33:81">
      <c r="AG229" s="112"/>
      <c r="AH229" s="112"/>
      <c r="AI229" s="12"/>
      <c r="AJ229" s="12"/>
      <c r="CC229" s="12"/>
    </row>
    <row r="230" spans="33:81">
      <c r="AG230" s="112"/>
      <c r="AH230" s="112"/>
      <c r="AI230" s="12"/>
      <c r="AJ230" s="12"/>
      <c r="CC230" s="12"/>
    </row>
    <row r="231" spans="33:81">
      <c r="AG231" s="112"/>
      <c r="AH231" s="112"/>
      <c r="AI231" s="12"/>
      <c r="AJ231" s="12"/>
      <c r="CC231" s="12"/>
    </row>
    <row r="232" spans="33:81">
      <c r="AG232" s="112"/>
      <c r="AH232" s="112"/>
      <c r="AI232" s="12"/>
      <c r="AJ232" s="12"/>
      <c r="CC232" s="12"/>
    </row>
    <row r="233" spans="33:81">
      <c r="AG233" s="112"/>
      <c r="AH233" s="112"/>
      <c r="AI233" s="12"/>
      <c r="AJ233" s="12"/>
      <c r="CC233" s="12"/>
    </row>
    <row r="234" spans="33:81">
      <c r="AG234" s="112"/>
      <c r="AH234" s="112"/>
      <c r="AI234" s="12"/>
      <c r="AJ234" s="12"/>
      <c r="CC234" s="12"/>
    </row>
    <row r="235" spans="33:81">
      <c r="AG235" s="112"/>
      <c r="AH235" s="112"/>
      <c r="AI235" s="12"/>
      <c r="AJ235" s="12"/>
      <c r="CC235" s="12"/>
    </row>
    <row r="236" spans="33:81">
      <c r="AG236" s="112"/>
      <c r="AH236" s="112"/>
      <c r="AI236" s="12"/>
      <c r="AJ236" s="12"/>
      <c r="CC236" s="12"/>
    </row>
    <row r="237" spans="33:81">
      <c r="AG237" s="112"/>
      <c r="AH237" s="112"/>
      <c r="AI237" s="12"/>
      <c r="AJ237" s="12"/>
      <c r="CC237" s="12"/>
    </row>
    <row r="238" spans="33:81">
      <c r="AG238" s="112"/>
      <c r="AH238" s="112"/>
      <c r="AI238" s="12"/>
      <c r="AJ238" s="12"/>
      <c r="CC238" s="12"/>
    </row>
    <row r="239" spans="33:81">
      <c r="AG239" s="112"/>
      <c r="AH239" s="112"/>
      <c r="AI239" s="12"/>
      <c r="AJ239" s="12"/>
      <c r="CC239" s="12"/>
    </row>
    <row r="240" spans="33:81">
      <c r="AG240" s="112"/>
      <c r="AH240" s="112"/>
      <c r="AI240" s="12"/>
      <c r="AJ240" s="12"/>
      <c r="CC240" s="12"/>
    </row>
    <row r="241" spans="33:81">
      <c r="AG241" s="112"/>
      <c r="AH241" s="112"/>
      <c r="AI241" s="12"/>
      <c r="AJ241" s="12"/>
      <c r="CC241" s="12"/>
    </row>
    <row r="242" spans="33:81">
      <c r="AG242" s="112"/>
      <c r="AH242" s="112"/>
      <c r="AI242" s="12"/>
      <c r="AJ242" s="12"/>
      <c r="CC242" s="12"/>
    </row>
    <row r="243" spans="33:81">
      <c r="AG243" s="112"/>
      <c r="AH243" s="112"/>
      <c r="AI243" s="12"/>
      <c r="AJ243" s="12"/>
      <c r="CC243" s="12"/>
    </row>
    <row r="244" spans="33:81">
      <c r="AG244" s="112"/>
      <c r="AH244" s="112"/>
      <c r="AI244" s="12"/>
      <c r="AJ244" s="12"/>
      <c r="CC244" s="12"/>
    </row>
    <row r="245" spans="33:81">
      <c r="AG245" s="112"/>
      <c r="AH245" s="112"/>
      <c r="AI245" s="12"/>
      <c r="AJ245" s="12"/>
      <c r="CC245" s="12"/>
    </row>
    <row r="246" spans="33:81">
      <c r="AG246" s="112"/>
      <c r="AH246" s="112"/>
      <c r="AI246" s="12"/>
      <c r="AJ246" s="12"/>
      <c r="CC246" s="12"/>
    </row>
    <row r="247" spans="33:81">
      <c r="AG247" s="112"/>
      <c r="AH247" s="112"/>
      <c r="AI247" s="12"/>
      <c r="AJ247" s="12"/>
      <c r="CC247" s="12"/>
    </row>
    <row r="248" spans="33:81">
      <c r="AG248" s="112"/>
      <c r="AH248" s="112"/>
      <c r="AI248" s="12"/>
      <c r="AJ248" s="12"/>
      <c r="CC248" s="12"/>
    </row>
    <row r="249" spans="33:81">
      <c r="AG249" s="112"/>
      <c r="AH249" s="112"/>
      <c r="AI249" s="12"/>
      <c r="AJ249" s="12"/>
      <c r="CC249" s="12"/>
    </row>
    <row r="250" spans="33:81">
      <c r="AG250" s="112"/>
      <c r="AH250" s="112"/>
      <c r="AI250" s="12"/>
      <c r="AJ250" s="12"/>
      <c r="CC250" s="12"/>
    </row>
    <row r="251" spans="33:81">
      <c r="AG251" s="112"/>
      <c r="AH251" s="112"/>
      <c r="AI251" s="12"/>
      <c r="AJ251" s="12"/>
      <c r="CC251" s="12"/>
    </row>
    <row r="252" spans="33:81">
      <c r="AG252" s="112"/>
      <c r="AH252" s="112"/>
      <c r="AI252" s="12"/>
      <c r="AJ252" s="12"/>
      <c r="CC252" s="12"/>
    </row>
    <row r="253" spans="33:81">
      <c r="AG253" s="112"/>
      <c r="AH253" s="112"/>
      <c r="AI253" s="12"/>
      <c r="AJ253" s="12"/>
      <c r="CC253" s="12"/>
    </row>
    <row r="254" spans="33:81">
      <c r="AG254" s="112"/>
      <c r="AH254" s="112"/>
      <c r="AI254" s="12"/>
      <c r="AJ254" s="12"/>
      <c r="CC254" s="12"/>
    </row>
    <row r="255" spans="33:81">
      <c r="AG255" s="112"/>
      <c r="AH255" s="112"/>
      <c r="AI255" s="12"/>
      <c r="AJ255" s="12"/>
      <c r="CC255" s="12"/>
    </row>
    <row r="256" spans="33:81">
      <c r="AG256" s="112"/>
      <c r="AH256" s="112"/>
      <c r="AI256" s="12"/>
      <c r="AJ256" s="12"/>
      <c r="CC256" s="12"/>
    </row>
    <row r="257" spans="33:81">
      <c r="AG257" s="112"/>
      <c r="AH257" s="112"/>
      <c r="AI257" s="12"/>
      <c r="AJ257" s="12"/>
      <c r="CC257" s="12"/>
    </row>
    <row r="258" spans="33:81">
      <c r="AG258" s="112"/>
      <c r="AH258" s="112"/>
      <c r="AI258" s="12"/>
      <c r="AJ258" s="12"/>
      <c r="CC258" s="12"/>
    </row>
    <row r="259" spans="33:81">
      <c r="AG259" s="112"/>
      <c r="AH259" s="112"/>
      <c r="AI259" s="12"/>
      <c r="AJ259" s="12"/>
      <c r="CC259" s="12"/>
    </row>
    <row r="260" spans="33:81">
      <c r="AG260" s="112"/>
      <c r="AH260" s="112"/>
      <c r="AI260" s="12"/>
      <c r="AJ260" s="12"/>
      <c r="CC260" s="12"/>
    </row>
    <row r="261" spans="33:81">
      <c r="AG261" s="112"/>
      <c r="AH261" s="112"/>
      <c r="AI261" s="12"/>
      <c r="AJ261" s="12"/>
      <c r="CC261" s="12"/>
    </row>
    <row r="262" spans="33:81">
      <c r="AG262" s="112"/>
      <c r="AH262" s="112"/>
      <c r="AI262" s="12"/>
      <c r="AJ262" s="12"/>
      <c r="CC262" s="12"/>
    </row>
    <row r="263" spans="33:81">
      <c r="AG263" s="112"/>
      <c r="AH263" s="112"/>
      <c r="AI263" s="12"/>
      <c r="AJ263" s="12"/>
      <c r="CC263" s="12"/>
    </row>
    <row r="264" spans="33:81">
      <c r="AG264" s="112"/>
      <c r="AH264" s="112"/>
      <c r="AI264" s="12"/>
      <c r="AJ264" s="12"/>
      <c r="CC264" s="12"/>
    </row>
    <row r="265" spans="33:81">
      <c r="AG265" s="112"/>
      <c r="AH265" s="112"/>
      <c r="AI265" s="12"/>
      <c r="AJ265" s="12"/>
      <c r="CC265" s="12"/>
    </row>
    <row r="266" spans="33:81">
      <c r="AG266" s="112"/>
      <c r="AH266" s="112"/>
      <c r="AI266" s="12"/>
      <c r="AJ266" s="12"/>
      <c r="CC266" s="12"/>
    </row>
    <row r="267" spans="33:81">
      <c r="AG267" s="112"/>
      <c r="AH267" s="112"/>
      <c r="AI267" s="12"/>
      <c r="AJ267" s="12"/>
      <c r="CC267" s="12"/>
    </row>
    <row r="268" spans="33:81">
      <c r="AG268" s="112"/>
      <c r="AH268" s="112"/>
      <c r="AI268" s="12"/>
      <c r="AJ268" s="12"/>
      <c r="CC268" s="12"/>
    </row>
    <row r="269" spans="33:81">
      <c r="AG269" s="112"/>
      <c r="AH269" s="112"/>
      <c r="AI269" s="12"/>
      <c r="AJ269" s="12"/>
      <c r="CC269" s="12"/>
    </row>
    <row r="270" spans="33:81">
      <c r="AG270" s="112"/>
      <c r="AH270" s="112"/>
      <c r="AI270" s="12"/>
      <c r="AJ270" s="12"/>
      <c r="CC270" s="12"/>
    </row>
    <row r="271" spans="33:81">
      <c r="AG271" s="112"/>
      <c r="AH271" s="112"/>
      <c r="AI271" s="12"/>
      <c r="AJ271" s="12"/>
      <c r="CC271" s="12"/>
    </row>
    <row r="272" spans="33:81">
      <c r="AG272" s="112"/>
      <c r="AH272" s="112"/>
      <c r="AI272" s="12"/>
      <c r="AJ272" s="12"/>
      <c r="CC272" s="12"/>
    </row>
    <row r="273" spans="33:81">
      <c r="AG273" s="112"/>
      <c r="AH273" s="112"/>
      <c r="AI273" s="12"/>
      <c r="AJ273" s="12"/>
      <c r="CC273" s="12"/>
    </row>
    <row r="274" spans="33:81">
      <c r="AG274" s="112"/>
      <c r="AH274" s="112"/>
      <c r="AI274" s="12"/>
      <c r="AJ274" s="12"/>
      <c r="CC274" s="12"/>
    </row>
    <row r="275" spans="33:81">
      <c r="AG275" s="112"/>
      <c r="AH275" s="112"/>
      <c r="AI275" s="12"/>
      <c r="AJ275" s="12"/>
      <c r="CC275" s="12"/>
    </row>
    <row r="276" spans="33:81">
      <c r="AG276" s="112"/>
      <c r="AH276" s="112"/>
      <c r="AI276" s="12"/>
      <c r="AJ276" s="12"/>
      <c r="CC276" s="12"/>
    </row>
    <row r="277" spans="33:81">
      <c r="AG277" s="112"/>
      <c r="AH277" s="112"/>
      <c r="AI277" s="12"/>
      <c r="AJ277" s="12"/>
      <c r="CC277" s="12"/>
    </row>
    <row r="278" spans="33:81">
      <c r="AG278" s="112"/>
      <c r="AH278" s="112"/>
      <c r="AI278" s="12"/>
      <c r="AJ278" s="12"/>
      <c r="CC278" s="12"/>
    </row>
    <row r="279" spans="33:81">
      <c r="AG279" s="112"/>
      <c r="AH279" s="112"/>
      <c r="AI279" s="12"/>
      <c r="AJ279" s="12"/>
      <c r="CC279" s="12"/>
    </row>
    <row r="280" spans="33:81">
      <c r="AG280" s="112"/>
      <c r="AH280" s="112"/>
      <c r="AI280" s="12"/>
      <c r="AJ280" s="12"/>
      <c r="CC280" s="12"/>
    </row>
    <row r="281" spans="33:81">
      <c r="AG281" s="112"/>
      <c r="AH281" s="112"/>
      <c r="AI281" s="12"/>
      <c r="AJ281" s="12"/>
      <c r="CC281" s="12"/>
    </row>
    <row r="282" spans="33:81">
      <c r="AG282" s="112"/>
      <c r="AH282" s="112"/>
      <c r="AI282" s="12"/>
      <c r="AJ282" s="12"/>
      <c r="CC282" s="12"/>
    </row>
    <row r="283" spans="33:81">
      <c r="AG283" s="112"/>
      <c r="AH283" s="112"/>
      <c r="AI283" s="12"/>
      <c r="AJ283" s="12"/>
      <c r="CC283" s="12"/>
    </row>
    <row r="284" spans="33:81">
      <c r="AG284" s="112"/>
      <c r="AH284" s="112"/>
      <c r="AI284" s="12"/>
      <c r="AJ284" s="12"/>
      <c r="CC284" s="12"/>
    </row>
    <row r="285" spans="33:81">
      <c r="AG285" s="112"/>
      <c r="AH285" s="112"/>
      <c r="AI285" s="12"/>
      <c r="AJ285" s="12"/>
      <c r="CC285" s="12"/>
    </row>
    <row r="286" spans="33:81">
      <c r="AG286" s="112"/>
      <c r="AH286" s="112"/>
      <c r="AI286" s="12"/>
      <c r="AJ286" s="12"/>
      <c r="CC286" s="12"/>
    </row>
    <row r="287" spans="33:81">
      <c r="AG287" s="112"/>
      <c r="AH287" s="112"/>
      <c r="AI287" s="12"/>
      <c r="AJ287" s="12"/>
      <c r="CC287" s="12"/>
    </row>
    <row r="288" spans="33:81">
      <c r="AG288" s="112"/>
      <c r="AH288" s="112"/>
      <c r="AI288" s="12"/>
      <c r="AJ288" s="12"/>
      <c r="CC288" s="12"/>
    </row>
    <row r="289" spans="33:81">
      <c r="AG289" s="112"/>
      <c r="AH289" s="112"/>
      <c r="AI289" s="12"/>
      <c r="AJ289" s="12"/>
      <c r="CC289" s="12"/>
    </row>
    <row r="290" spans="33:81">
      <c r="AG290" s="112"/>
      <c r="AH290" s="112"/>
      <c r="AI290" s="12"/>
      <c r="AJ290" s="12"/>
      <c r="CC290" s="12"/>
    </row>
    <row r="291" spans="33:81">
      <c r="AG291" s="112"/>
      <c r="AH291" s="112"/>
      <c r="AI291" s="12"/>
      <c r="AJ291" s="12"/>
      <c r="CC291" s="12"/>
    </row>
    <row r="292" spans="33:81">
      <c r="AG292" s="112"/>
      <c r="AH292" s="112"/>
      <c r="AI292" s="12"/>
      <c r="AJ292" s="12"/>
      <c r="CC292" s="12"/>
    </row>
    <row r="293" spans="33:81">
      <c r="AG293" s="112"/>
      <c r="AH293" s="112"/>
      <c r="AI293" s="12"/>
      <c r="AJ293" s="12"/>
      <c r="CC293" s="12"/>
    </row>
    <row r="294" spans="33:81">
      <c r="AG294" s="112"/>
      <c r="AH294" s="112"/>
      <c r="AI294" s="12"/>
      <c r="AJ294" s="12"/>
      <c r="CC294" s="12"/>
    </row>
    <row r="295" spans="33:81">
      <c r="AG295" s="112"/>
      <c r="AH295" s="112"/>
      <c r="AI295" s="12"/>
      <c r="AJ295" s="12"/>
      <c r="CC295" s="12"/>
    </row>
    <row r="296" spans="33:81">
      <c r="AG296" s="112"/>
      <c r="AH296" s="112"/>
      <c r="AI296" s="12"/>
      <c r="AJ296" s="12"/>
      <c r="CC296" s="12"/>
    </row>
    <row r="297" spans="33:81">
      <c r="AG297" s="112"/>
      <c r="AH297" s="112"/>
      <c r="AI297" s="12"/>
      <c r="AJ297" s="12"/>
      <c r="CC297" s="12"/>
    </row>
    <row r="298" spans="33:81">
      <c r="AG298" s="112"/>
      <c r="AH298" s="112"/>
      <c r="AI298" s="12"/>
      <c r="AJ298" s="12"/>
      <c r="CC298" s="12"/>
    </row>
    <row r="299" spans="33:81">
      <c r="AG299" s="112"/>
      <c r="AH299" s="112"/>
      <c r="AI299" s="12"/>
      <c r="AJ299" s="12"/>
      <c r="CC299" s="12"/>
    </row>
    <row r="300" spans="33:81">
      <c r="AG300" s="112"/>
      <c r="AH300" s="112"/>
      <c r="AI300" s="12"/>
      <c r="AJ300" s="12"/>
      <c r="CC300" s="12"/>
    </row>
    <row r="301" spans="33:81">
      <c r="AG301" s="112"/>
      <c r="AH301" s="112"/>
      <c r="AI301" s="12"/>
      <c r="AJ301" s="12"/>
      <c r="CC301" s="12"/>
    </row>
    <row r="302" spans="33:81">
      <c r="AG302" s="112"/>
      <c r="AH302" s="112"/>
      <c r="AI302" s="12"/>
      <c r="AJ302" s="12"/>
      <c r="CC302" s="12"/>
    </row>
    <row r="303" spans="33:81">
      <c r="AG303" s="112"/>
      <c r="AH303" s="112"/>
      <c r="AI303" s="12"/>
      <c r="AJ303" s="12"/>
      <c r="CC303" s="12"/>
    </row>
    <row r="304" spans="33:81">
      <c r="AG304" s="112"/>
      <c r="AH304" s="112"/>
      <c r="AI304" s="12"/>
      <c r="AJ304" s="12"/>
    </row>
    <row r="305" spans="33:36">
      <c r="AG305" s="112"/>
      <c r="AH305" s="112"/>
      <c r="AI305" s="12"/>
      <c r="AJ305" s="12"/>
    </row>
    <row r="306" spans="33:36">
      <c r="AG306" s="112"/>
      <c r="AH306" s="112"/>
      <c r="AI306" s="12"/>
      <c r="AJ306" s="12"/>
    </row>
    <row r="307" spans="33:36">
      <c r="AG307" s="112"/>
      <c r="AH307" s="112"/>
      <c r="AI307" s="12"/>
      <c r="AJ307" s="12"/>
    </row>
    <row r="308" spans="33:36">
      <c r="AG308" s="112"/>
      <c r="AH308" s="112"/>
      <c r="AI308" s="12"/>
      <c r="AJ308" s="12"/>
    </row>
    <row r="309" spans="33:36">
      <c r="AG309" s="112"/>
      <c r="AH309" s="112"/>
      <c r="AI309" s="12"/>
      <c r="AJ309" s="12"/>
    </row>
    <row r="310" spans="33:36">
      <c r="AG310" s="112"/>
      <c r="AH310" s="112"/>
      <c r="AI310" s="12"/>
      <c r="AJ310" s="12"/>
    </row>
    <row r="311" spans="33:36">
      <c r="AG311" s="112"/>
      <c r="AH311" s="112"/>
      <c r="AI311" s="12"/>
      <c r="AJ311" s="12"/>
    </row>
    <row r="312" spans="33:36">
      <c r="AG312" s="112"/>
      <c r="AH312" s="112"/>
      <c r="AI312" s="12"/>
      <c r="AJ312" s="12"/>
    </row>
    <row r="313" spans="33:36">
      <c r="AG313" s="112"/>
      <c r="AH313" s="112"/>
      <c r="AI313" s="12"/>
      <c r="AJ313" s="12"/>
    </row>
    <row r="314" spans="33:36">
      <c r="AG314" s="112"/>
      <c r="AH314" s="112"/>
      <c r="AI314" s="12"/>
      <c r="AJ314" s="12"/>
    </row>
    <row r="315" spans="33:36">
      <c r="AG315" s="112"/>
      <c r="AH315" s="112"/>
      <c r="AI315" s="12"/>
      <c r="AJ315" s="12"/>
    </row>
    <row r="316" spans="33:36">
      <c r="AG316" s="112"/>
      <c r="AH316" s="112"/>
      <c r="AI316" s="12"/>
      <c r="AJ316" s="12"/>
    </row>
    <row r="317" spans="33:36">
      <c r="AG317" s="112"/>
      <c r="AH317" s="112"/>
      <c r="AI317" s="12"/>
      <c r="AJ317" s="12"/>
    </row>
    <row r="318" spans="33:36">
      <c r="AG318" s="112"/>
      <c r="AH318" s="112"/>
      <c r="AI318" s="12"/>
      <c r="AJ318" s="12"/>
    </row>
    <row r="319" spans="33:36">
      <c r="AG319" s="112"/>
      <c r="AH319" s="112"/>
      <c r="AI319" s="12"/>
      <c r="AJ319" s="12"/>
    </row>
    <row r="320" spans="33:36">
      <c r="AG320" s="112"/>
      <c r="AH320" s="112"/>
      <c r="AI320" s="12"/>
      <c r="AJ320" s="12"/>
    </row>
    <row r="321" spans="33:36">
      <c r="AG321" s="112"/>
      <c r="AH321" s="112"/>
      <c r="AI321" s="12"/>
      <c r="AJ321" s="12"/>
    </row>
    <row r="322" spans="33:36">
      <c r="AG322" s="112"/>
      <c r="AH322" s="112"/>
      <c r="AI322" s="12"/>
      <c r="AJ322" s="12"/>
    </row>
    <row r="323" spans="33:36">
      <c r="AG323" s="112"/>
      <c r="AH323" s="112"/>
      <c r="AI323" s="12"/>
      <c r="AJ323" s="12"/>
    </row>
    <row r="324" spans="33:36">
      <c r="AG324" s="112"/>
      <c r="AH324" s="112"/>
      <c r="AI324" s="12"/>
      <c r="AJ324" s="12"/>
    </row>
    <row r="325" spans="33:36">
      <c r="AG325" s="112"/>
      <c r="AH325" s="112"/>
      <c r="AI325" s="12"/>
      <c r="AJ325" s="12"/>
    </row>
    <row r="326" spans="33:36">
      <c r="AG326" s="112"/>
      <c r="AH326" s="112"/>
      <c r="AI326" s="12"/>
      <c r="AJ326" s="12"/>
    </row>
    <row r="327" spans="33:36">
      <c r="AG327" s="112"/>
      <c r="AH327" s="112"/>
      <c r="AI327" s="12"/>
      <c r="AJ327" s="12"/>
    </row>
    <row r="328" spans="33:36">
      <c r="AG328" s="112"/>
      <c r="AH328" s="112"/>
      <c r="AI328" s="12"/>
      <c r="AJ328" s="12"/>
    </row>
    <row r="329" spans="33:36">
      <c r="AG329" s="112"/>
      <c r="AH329" s="112"/>
      <c r="AI329" s="12"/>
      <c r="AJ329" s="12"/>
    </row>
    <row r="330" spans="33:36">
      <c r="AG330" s="112"/>
      <c r="AH330" s="112"/>
      <c r="AI330" s="12"/>
      <c r="AJ330" s="12"/>
    </row>
    <row r="331" spans="33:36">
      <c r="AG331" s="112"/>
      <c r="AH331" s="112"/>
      <c r="AI331" s="12"/>
      <c r="AJ331" s="12"/>
    </row>
    <row r="332" spans="33:36">
      <c r="AG332" s="112"/>
      <c r="AH332" s="112"/>
      <c r="AI332" s="12"/>
      <c r="AJ332" s="12"/>
    </row>
    <row r="333" spans="33:36">
      <c r="AG333" s="112"/>
      <c r="AH333" s="112"/>
      <c r="AI333" s="12"/>
      <c r="AJ333" s="12"/>
    </row>
    <row r="334" spans="33:36">
      <c r="AG334" s="112"/>
      <c r="AH334" s="112"/>
      <c r="AI334" s="12"/>
      <c r="AJ334" s="12"/>
    </row>
    <row r="335" spans="33:36">
      <c r="AG335" s="112"/>
      <c r="AH335" s="112"/>
      <c r="AI335" s="12"/>
      <c r="AJ335" s="12"/>
    </row>
    <row r="336" spans="33:36">
      <c r="AG336" s="112"/>
      <c r="AH336" s="112"/>
      <c r="AI336" s="12"/>
      <c r="AJ336" s="12"/>
    </row>
    <row r="337" spans="33:36">
      <c r="AG337" s="112"/>
      <c r="AH337" s="112"/>
      <c r="AI337" s="12"/>
      <c r="AJ337" s="12"/>
    </row>
    <row r="338" spans="33:36">
      <c r="AG338" s="112"/>
      <c r="AH338" s="112"/>
      <c r="AI338" s="12"/>
      <c r="AJ338" s="12"/>
    </row>
    <row r="339" spans="33:36">
      <c r="AG339" s="112"/>
      <c r="AH339" s="112"/>
      <c r="AI339" s="12"/>
      <c r="AJ339" s="12"/>
    </row>
    <row r="340" spans="33:36">
      <c r="AG340" s="112"/>
      <c r="AH340" s="112"/>
      <c r="AI340" s="12"/>
      <c r="AJ340" s="12"/>
    </row>
    <row r="341" spans="33:36">
      <c r="AG341" s="112"/>
      <c r="AH341" s="112"/>
      <c r="AI341" s="12"/>
      <c r="AJ341" s="12"/>
    </row>
    <row r="342" spans="33:36">
      <c r="AG342" s="112"/>
      <c r="AH342" s="112"/>
      <c r="AI342" s="12"/>
      <c r="AJ342" s="12"/>
    </row>
    <row r="343" spans="33:36">
      <c r="AG343" s="112"/>
      <c r="AH343" s="112"/>
      <c r="AI343" s="12"/>
      <c r="AJ343" s="12"/>
    </row>
    <row r="344" spans="33:36">
      <c r="AG344" s="112"/>
      <c r="AH344" s="112"/>
      <c r="AI344" s="12"/>
      <c r="AJ344" s="12"/>
    </row>
    <row r="345" spans="33:36">
      <c r="AG345" s="112"/>
      <c r="AH345" s="112"/>
      <c r="AI345" s="12"/>
      <c r="AJ345" s="12"/>
    </row>
    <row r="346" spans="33:36">
      <c r="AG346" s="112"/>
      <c r="AH346" s="112"/>
      <c r="AI346" s="12"/>
      <c r="AJ346" s="12"/>
    </row>
    <row r="347" spans="33:36">
      <c r="AG347" s="112"/>
      <c r="AH347" s="112"/>
      <c r="AI347" s="12"/>
      <c r="AJ347" s="12"/>
    </row>
    <row r="348" spans="33:36">
      <c r="AG348" s="112"/>
      <c r="AH348" s="112"/>
      <c r="AI348" s="12"/>
      <c r="AJ348" s="12"/>
    </row>
    <row r="349" spans="33:36">
      <c r="AG349" s="112"/>
      <c r="AH349" s="112"/>
      <c r="AI349" s="12"/>
      <c r="AJ349" s="12"/>
    </row>
    <row r="350" spans="33:36">
      <c r="AG350" s="112"/>
      <c r="AH350" s="112"/>
      <c r="AI350" s="12"/>
      <c r="AJ350" s="12"/>
    </row>
    <row r="351" spans="33:36">
      <c r="AG351" s="112"/>
      <c r="AH351" s="112"/>
      <c r="AI351" s="12"/>
      <c r="AJ351" s="12"/>
    </row>
    <row r="352" spans="33:36">
      <c r="AG352" s="112"/>
      <c r="AH352" s="112"/>
      <c r="AI352" s="12"/>
      <c r="AJ352" s="12"/>
    </row>
    <row r="353" spans="33:36">
      <c r="AG353" s="112"/>
      <c r="AH353" s="112"/>
      <c r="AI353" s="12"/>
      <c r="AJ353" s="12"/>
    </row>
    <row r="354" spans="33:36">
      <c r="AG354" s="112"/>
      <c r="AH354" s="112"/>
      <c r="AI354" s="12"/>
      <c r="AJ354" s="12"/>
    </row>
    <row r="355" spans="33:36">
      <c r="AG355" s="112"/>
      <c r="AH355" s="112"/>
      <c r="AI355" s="12"/>
      <c r="AJ355" s="12"/>
    </row>
    <row r="356" spans="33:36">
      <c r="AG356" s="112"/>
      <c r="AH356" s="112"/>
      <c r="AI356" s="12"/>
      <c r="AJ356" s="12"/>
    </row>
    <row r="357" spans="33:36">
      <c r="AG357" s="112"/>
      <c r="AH357" s="112"/>
      <c r="AI357" s="12"/>
      <c r="AJ357" s="12"/>
    </row>
    <row r="358" spans="33:36">
      <c r="AG358" s="112"/>
      <c r="AH358" s="112"/>
      <c r="AI358" s="12"/>
      <c r="AJ358" s="12"/>
    </row>
    <row r="359" spans="33:36">
      <c r="AG359" s="112"/>
      <c r="AH359" s="112"/>
      <c r="AI359" s="12"/>
      <c r="AJ359" s="12"/>
    </row>
    <row r="360" spans="33:36">
      <c r="AG360" s="112"/>
      <c r="AH360" s="112"/>
      <c r="AI360" s="12"/>
      <c r="AJ360" s="12"/>
    </row>
    <row r="361" spans="33:36">
      <c r="AG361" s="112"/>
      <c r="AH361" s="112"/>
      <c r="AI361" s="12"/>
      <c r="AJ361" s="12"/>
    </row>
    <row r="362" spans="33:36">
      <c r="AG362" s="112"/>
      <c r="AH362" s="112"/>
      <c r="AI362" s="12"/>
      <c r="AJ362" s="12"/>
    </row>
    <row r="363" spans="33:36">
      <c r="AG363" s="112"/>
      <c r="AH363" s="112"/>
      <c r="AI363" s="12"/>
      <c r="AJ363" s="12"/>
    </row>
    <row r="364" spans="33:36">
      <c r="AG364" s="112"/>
      <c r="AH364" s="112"/>
      <c r="AI364" s="12"/>
      <c r="AJ364" s="12"/>
    </row>
    <row r="365" spans="33:36">
      <c r="AG365" s="112"/>
      <c r="AH365" s="112"/>
      <c r="AI365" s="12"/>
      <c r="AJ365" s="12"/>
    </row>
    <row r="366" spans="33:36">
      <c r="AG366" s="112"/>
      <c r="AH366" s="112"/>
      <c r="AI366" s="12"/>
      <c r="AJ366" s="12"/>
    </row>
    <row r="367" spans="33:36">
      <c r="AG367" s="112"/>
      <c r="AH367" s="112"/>
      <c r="AI367" s="12"/>
      <c r="AJ367" s="12"/>
    </row>
    <row r="368" spans="33:36">
      <c r="AG368" s="112"/>
      <c r="AH368" s="112"/>
      <c r="AI368" s="12"/>
      <c r="AJ368" s="12"/>
    </row>
    <row r="369" spans="33:36">
      <c r="AG369" s="112"/>
      <c r="AH369" s="112"/>
      <c r="AI369" s="12"/>
      <c r="AJ369" s="12"/>
    </row>
    <row r="370" spans="33:36">
      <c r="AG370" s="112"/>
      <c r="AH370" s="112"/>
      <c r="AI370" s="12"/>
      <c r="AJ370" s="12"/>
    </row>
    <row r="371" spans="33:36">
      <c r="AG371" s="112"/>
      <c r="AH371" s="112"/>
      <c r="AI371" s="12"/>
      <c r="AJ371" s="12"/>
    </row>
    <row r="372" spans="33:36">
      <c r="AG372" s="112"/>
      <c r="AH372" s="112"/>
      <c r="AI372" s="12"/>
      <c r="AJ372" s="12"/>
    </row>
    <row r="373" spans="33:36">
      <c r="AG373" s="112"/>
      <c r="AH373" s="112"/>
      <c r="AI373" s="12"/>
      <c r="AJ373" s="12"/>
    </row>
    <row r="374" spans="33:36">
      <c r="AG374" s="112"/>
      <c r="AH374" s="112"/>
      <c r="AI374" s="12"/>
      <c r="AJ374" s="12"/>
    </row>
    <row r="375" spans="33:36">
      <c r="AG375" s="112"/>
      <c r="AH375" s="112"/>
      <c r="AI375" s="12"/>
      <c r="AJ375" s="12"/>
    </row>
    <row r="376" spans="33:36">
      <c r="AG376" s="112"/>
      <c r="AH376" s="112"/>
      <c r="AI376" s="12"/>
      <c r="AJ376" s="12"/>
    </row>
    <row r="377" spans="33:36">
      <c r="AG377" s="112"/>
      <c r="AH377" s="112"/>
      <c r="AI377" s="12"/>
      <c r="AJ377" s="12"/>
    </row>
    <row r="378" spans="33:36">
      <c r="AG378" s="112"/>
      <c r="AH378" s="112"/>
      <c r="AI378" s="12"/>
      <c r="AJ378" s="12"/>
    </row>
    <row r="379" spans="33:36">
      <c r="AG379" s="112"/>
      <c r="AH379" s="112"/>
      <c r="AI379" s="12"/>
      <c r="AJ379" s="12"/>
    </row>
    <row r="380" spans="33:36">
      <c r="AG380" s="112"/>
      <c r="AH380" s="112"/>
      <c r="AI380" s="12"/>
      <c r="AJ380" s="12"/>
    </row>
    <row r="381" spans="33:36">
      <c r="AG381" s="112"/>
      <c r="AH381" s="112"/>
      <c r="AI381" s="12"/>
      <c r="AJ381" s="12"/>
    </row>
    <row r="382" spans="33:36">
      <c r="AG382" s="112"/>
      <c r="AH382" s="112"/>
      <c r="AI382" s="12"/>
      <c r="AJ382" s="12"/>
    </row>
    <row r="383" spans="33:36">
      <c r="AG383" s="112"/>
      <c r="AH383" s="112"/>
      <c r="AI383" s="12"/>
      <c r="AJ383" s="12"/>
    </row>
    <row r="384" spans="33:36">
      <c r="AG384" s="112"/>
      <c r="AH384" s="112"/>
      <c r="AI384" s="12"/>
      <c r="AJ384" s="12"/>
    </row>
    <row r="385" spans="33:36">
      <c r="AG385" s="112"/>
      <c r="AH385" s="112"/>
      <c r="AI385" s="12"/>
      <c r="AJ385" s="12"/>
    </row>
    <row r="386" spans="33:36">
      <c r="AG386" s="112"/>
      <c r="AH386" s="112"/>
      <c r="AI386" s="12"/>
      <c r="AJ386" s="12"/>
    </row>
    <row r="387" spans="33:36">
      <c r="AG387" s="112"/>
      <c r="AH387" s="112"/>
      <c r="AI387" s="12"/>
      <c r="AJ387" s="12"/>
    </row>
    <row r="388" spans="33:36">
      <c r="AG388" s="112"/>
      <c r="AH388" s="112"/>
      <c r="AI388" s="12"/>
      <c r="AJ388" s="12"/>
    </row>
    <row r="389" spans="33:36">
      <c r="AG389" s="112"/>
      <c r="AH389" s="112"/>
      <c r="AI389" s="12"/>
      <c r="AJ389" s="12"/>
    </row>
    <row r="390" spans="33:36">
      <c r="AG390" s="112"/>
      <c r="AH390" s="112"/>
      <c r="AI390" s="12"/>
      <c r="AJ390" s="12"/>
    </row>
    <row r="391" spans="33:36">
      <c r="AG391" s="112"/>
      <c r="AH391" s="112"/>
      <c r="AI391" s="12"/>
      <c r="AJ391" s="12"/>
    </row>
    <row r="392" spans="33:36">
      <c r="AG392" s="112"/>
      <c r="AH392" s="112"/>
      <c r="AI392" s="12"/>
      <c r="AJ392" s="12"/>
    </row>
    <row r="393" spans="33:36">
      <c r="AG393" s="112"/>
      <c r="AH393" s="112"/>
      <c r="AI393" s="12"/>
      <c r="AJ393" s="12"/>
    </row>
    <row r="394" spans="33:36">
      <c r="AG394" s="112"/>
      <c r="AH394" s="112"/>
      <c r="AI394" s="12"/>
      <c r="AJ394" s="12"/>
    </row>
    <row r="395" spans="33:36">
      <c r="AG395" s="112"/>
      <c r="AH395" s="112"/>
      <c r="AI395" s="12"/>
      <c r="AJ395" s="12"/>
    </row>
    <row r="396" spans="33:36">
      <c r="AG396" s="112"/>
      <c r="AH396" s="112"/>
      <c r="AI396" s="12"/>
      <c r="AJ396" s="12"/>
    </row>
    <row r="397" spans="33:36">
      <c r="AG397" s="112"/>
      <c r="AH397" s="112"/>
      <c r="AI397" s="12"/>
      <c r="AJ397" s="12"/>
    </row>
    <row r="398" spans="33:36">
      <c r="AG398" s="112"/>
      <c r="AH398" s="112"/>
      <c r="AI398" s="12"/>
      <c r="AJ398" s="12"/>
    </row>
    <row r="399" spans="33:36">
      <c r="AG399" s="112"/>
      <c r="AH399" s="112"/>
      <c r="AI399" s="12"/>
      <c r="AJ399" s="12"/>
    </row>
    <row r="400" spans="33:36">
      <c r="AG400" s="112"/>
      <c r="AH400" s="112"/>
      <c r="AI400" s="12"/>
      <c r="AJ400" s="12"/>
    </row>
    <row r="401" spans="33:36">
      <c r="AG401" s="112"/>
      <c r="AH401" s="112"/>
      <c r="AI401" s="12"/>
      <c r="AJ401" s="12"/>
    </row>
    <row r="402" spans="33:36">
      <c r="AG402" s="112"/>
      <c r="AH402" s="112"/>
      <c r="AI402" s="12"/>
      <c r="AJ402" s="12"/>
    </row>
    <row r="403" spans="33:36">
      <c r="AG403" s="112"/>
      <c r="AH403" s="112"/>
      <c r="AI403" s="12"/>
      <c r="AJ403" s="12"/>
    </row>
    <row r="404" spans="33:36">
      <c r="AG404" s="112"/>
      <c r="AH404" s="112"/>
      <c r="AI404" s="12"/>
      <c r="AJ404" s="12"/>
    </row>
    <row r="405" spans="33:36">
      <c r="AG405" s="112"/>
      <c r="AH405" s="112"/>
      <c r="AI405" s="12"/>
      <c r="AJ405" s="12"/>
    </row>
    <row r="406" spans="33:36">
      <c r="AG406" s="112"/>
      <c r="AH406" s="112"/>
      <c r="AI406" s="12"/>
      <c r="AJ406" s="12"/>
    </row>
    <row r="407" spans="33:36">
      <c r="AG407" s="112"/>
      <c r="AH407" s="112"/>
      <c r="AI407" s="12"/>
      <c r="AJ407" s="12"/>
    </row>
    <row r="408" spans="33:36">
      <c r="AG408" s="112"/>
      <c r="AH408" s="112"/>
      <c r="AI408" s="12"/>
      <c r="AJ408" s="12"/>
    </row>
    <row r="409" spans="33:36">
      <c r="AG409" s="112"/>
      <c r="AH409" s="112"/>
      <c r="AI409" s="12"/>
      <c r="AJ409" s="12"/>
    </row>
    <row r="410" spans="33:36">
      <c r="AG410" s="112"/>
      <c r="AH410" s="112"/>
      <c r="AI410" s="12"/>
      <c r="AJ410" s="12"/>
    </row>
    <row r="411" spans="33:36">
      <c r="AG411" s="112"/>
      <c r="AH411" s="112"/>
      <c r="AI411" s="12"/>
      <c r="AJ411" s="12"/>
    </row>
    <row r="412" spans="33:36">
      <c r="AG412" s="112"/>
      <c r="AH412" s="112"/>
      <c r="AI412" s="12"/>
      <c r="AJ412" s="12"/>
    </row>
    <row r="413" spans="33:36">
      <c r="AG413" s="112"/>
      <c r="AH413" s="112"/>
      <c r="AI413" s="12"/>
      <c r="AJ413" s="12"/>
    </row>
    <row r="414" spans="33:36">
      <c r="AG414" s="112"/>
      <c r="AH414" s="112"/>
      <c r="AI414" s="12"/>
      <c r="AJ414" s="12"/>
    </row>
    <row r="415" spans="33:36">
      <c r="AG415" s="112"/>
      <c r="AH415" s="112"/>
      <c r="AI415" s="12"/>
      <c r="AJ415" s="12"/>
    </row>
    <row r="416" spans="33:36">
      <c r="AG416" s="112"/>
      <c r="AH416" s="112"/>
      <c r="AI416" s="12"/>
      <c r="AJ416" s="12"/>
    </row>
    <row r="417" spans="33:36">
      <c r="AG417" s="112"/>
      <c r="AH417" s="112"/>
      <c r="AI417" s="12"/>
      <c r="AJ417" s="12"/>
    </row>
    <row r="418" spans="33:36">
      <c r="AG418" s="112"/>
      <c r="AH418" s="112"/>
      <c r="AI418" s="12"/>
      <c r="AJ418" s="12"/>
    </row>
    <row r="419" spans="33:36">
      <c r="AG419" s="112"/>
      <c r="AH419" s="112"/>
      <c r="AI419" s="12"/>
      <c r="AJ419" s="12"/>
    </row>
    <row r="420" spans="33:36">
      <c r="AG420" s="112"/>
      <c r="AH420" s="112"/>
      <c r="AI420" s="12"/>
      <c r="AJ420" s="12"/>
    </row>
    <row r="421" spans="33:36">
      <c r="AG421" s="112"/>
      <c r="AH421" s="112"/>
      <c r="AI421" s="12"/>
      <c r="AJ421" s="12"/>
    </row>
    <row r="422" spans="33:36">
      <c r="AG422" s="112"/>
      <c r="AH422" s="112"/>
      <c r="AI422" s="12"/>
      <c r="AJ422" s="12"/>
    </row>
    <row r="423" spans="33:36">
      <c r="AG423" s="112"/>
      <c r="AH423" s="112"/>
      <c r="AI423" s="12"/>
      <c r="AJ423" s="12"/>
    </row>
    <row r="424" spans="33:36">
      <c r="AG424" s="112"/>
      <c r="AH424" s="112"/>
      <c r="AI424" s="12"/>
      <c r="AJ424" s="12"/>
    </row>
    <row r="425" spans="33:36">
      <c r="AG425" s="112"/>
      <c r="AH425" s="112"/>
      <c r="AI425" s="12"/>
      <c r="AJ425" s="12"/>
    </row>
    <row r="426" spans="33:36">
      <c r="AG426" s="112"/>
      <c r="AH426" s="112"/>
      <c r="AI426" s="12"/>
      <c r="AJ426" s="12"/>
    </row>
    <row r="427" spans="33:36">
      <c r="AG427" s="112"/>
      <c r="AH427" s="112"/>
      <c r="AI427" s="12"/>
      <c r="AJ427" s="12"/>
    </row>
    <row r="428" spans="33:36">
      <c r="AG428" s="112"/>
      <c r="AH428" s="112"/>
      <c r="AI428" s="12"/>
      <c r="AJ428" s="12"/>
    </row>
    <row r="429" spans="33:36">
      <c r="AG429" s="112"/>
      <c r="AH429" s="112"/>
      <c r="AI429" s="12"/>
      <c r="AJ429" s="12"/>
    </row>
    <row r="430" spans="33:36">
      <c r="AG430" s="112"/>
      <c r="AH430" s="112"/>
      <c r="AI430" s="12"/>
      <c r="AJ430" s="12"/>
    </row>
    <row r="431" spans="33:36">
      <c r="AG431" s="112"/>
      <c r="AH431" s="112"/>
      <c r="AI431" s="12"/>
      <c r="AJ431" s="12"/>
    </row>
    <row r="432" spans="33:36">
      <c r="AG432" s="112"/>
      <c r="AH432" s="112"/>
      <c r="AI432" s="12"/>
      <c r="AJ432" s="12"/>
    </row>
    <row r="433" spans="33:36">
      <c r="AG433" s="112"/>
      <c r="AH433" s="112"/>
      <c r="AI433" s="12"/>
      <c r="AJ433" s="12"/>
    </row>
    <row r="434" spans="33:36">
      <c r="AG434" s="112"/>
      <c r="AH434" s="112"/>
      <c r="AI434" s="12"/>
      <c r="AJ434" s="12"/>
    </row>
    <row r="435" spans="33:36">
      <c r="AG435" s="112"/>
      <c r="AH435" s="112"/>
      <c r="AI435" s="12"/>
      <c r="AJ435" s="12"/>
    </row>
    <row r="436" spans="33:36">
      <c r="AG436" s="112"/>
      <c r="AH436" s="112"/>
      <c r="AI436" s="12"/>
      <c r="AJ436" s="12"/>
    </row>
    <row r="437" spans="33:36">
      <c r="AG437" s="112"/>
      <c r="AH437" s="112"/>
      <c r="AI437" s="12"/>
      <c r="AJ437" s="12"/>
    </row>
    <row r="438" spans="33:36">
      <c r="AG438" s="112"/>
      <c r="AH438" s="112"/>
      <c r="AI438" s="12"/>
      <c r="AJ438" s="12"/>
    </row>
    <row r="439" spans="33:36">
      <c r="AG439" s="112"/>
      <c r="AH439" s="112"/>
      <c r="AI439" s="12"/>
      <c r="AJ439" s="12"/>
    </row>
    <row r="440" spans="33:36">
      <c r="AG440" s="112"/>
      <c r="AH440" s="112"/>
      <c r="AI440" s="12"/>
      <c r="AJ440" s="12"/>
    </row>
    <row r="441" spans="33:36">
      <c r="AG441" s="112"/>
      <c r="AH441" s="112"/>
      <c r="AI441" s="12"/>
      <c r="AJ441" s="12"/>
    </row>
    <row r="442" spans="33:36">
      <c r="AG442" s="112"/>
      <c r="AH442" s="112"/>
      <c r="AI442" s="12"/>
      <c r="AJ442" s="12"/>
    </row>
    <row r="443" spans="33:36">
      <c r="AG443" s="112"/>
      <c r="AH443" s="112"/>
      <c r="AI443" s="12"/>
      <c r="AJ443" s="12"/>
    </row>
    <row r="444" spans="33:36">
      <c r="AG444" s="112"/>
      <c r="AH444" s="112"/>
      <c r="AI444" s="12"/>
      <c r="AJ444" s="12"/>
    </row>
    <row r="445" spans="33:36">
      <c r="AG445" s="112"/>
      <c r="AH445" s="112"/>
      <c r="AI445" s="12"/>
      <c r="AJ445" s="12"/>
    </row>
    <row r="446" spans="33:36">
      <c r="AG446" s="112"/>
      <c r="AH446" s="112"/>
      <c r="AI446" s="12"/>
      <c r="AJ446" s="12"/>
    </row>
    <row r="447" spans="33:36">
      <c r="AG447" s="112"/>
      <c r="AH447" s="112"/>
      <c r="AI447" s="12"/>
      <c r="AJ447" s="12"/>
    </row>
    <row r="448" spans="33:36">
      <c r="AG448" s="112"/>
      <c r="AH448" s="112"/>
      <c r="AI448" s="12"/>
      <c r="AJ448" s="12"/>
    </row>
    <row r="449" spans="33:36">
      <c r="AG449" s="112"/>
      <c r="AH449" s="112"/>
      <c r="AI449" s="12"/>
      <c r="AJ449" s="12"/>
    </row>
    <row r="450" spans="33:36">
      <c r="AG450" s="112"/>
      <c r="AH450" s="112"/>
      <c r="AI450" s="12"/>
      <c r="AJ450" s="12"/>
    </row>
    <row r="451" spans="33:36">
      <c r="AG451" s="112"/>
      <c r="AH451" s="112"/>
      <c r="AI451" s="12"/>
      <c r="AJ451" s="12"/>
    </row>
    <row r="452" spans="33:36">
      <c r="AG452" s="112"/>
      <c r="AH452" s="112"/>
      <c r="AI452" s="12"/>
      <c r="AJ452" s="12"/>
    </row>
    <row r="453" spans="33:36">
      <c r="AG453" s="112"/>
      <c r="AH453" s="112"/>
      <c r="AI453" s="12"/>
      <c r="AJ453" s="12"/>
    </row>
    <row r="454" spans="33:36">
      <c r="AG454" s="112"/>
      <c r="AH454" s="112"/>
      <c r="AI454" s="12"/>
      <c r="AJ454" s="12"/>
    </row>
    <row r="455" spans="33:36">
      <c r="AG455" s="112"/>
      <c r="AH455" s="112"/>
      <c r="AI455" s="12"/>
      <c r="AJ455" s="12"/>
    </row>
    <row r="456" spans="33:36">
      <c r="AG456" s="112"/>
      <c r="AH456" s="112"/>
      <c r="AI456" s="12"/>
      <c r="AJ456" s="12"/>
    </row>
    <row r="457" spans="33:36">
      <c r="AG457" s="112"/>
      <c r="AH457" s="112"/>
      <c r="AI457" s="12"/>
      <c r="AJ457" s="12"/>
    </row>
    <row r="458" spans="33:36">
      <c r="AG458" s="112"/>
      <c r="AH458" s="112"/>
      <c r="AI458" s="12"/>
      <c r="AJ458" s="12"/>
    </row>
    <row r="459" spans="33:36">
      <c r="AG459" s="112"/>
      <c r="AH459" s="112"/>
      <c r="AI459" s="12"/>
      <c r="AJ459" s="12"/>
    </row>
    <row r="460" spans="33:36">
      <c r="AG460" s="112"/>
      <c r="AH460" s="112"/>
      <c r="AI460" s="12"/>
      <c r="AJ460" s="12"/>
    </row>
    <row r="461" spans="33:36">
      <c r="AG461" s="112"/>
      <c r="AH461" s="112"/>
      <c r="AI461" s="12"/>
      <c r="AJ461" s="12"/>
    </row>
    <row r="462" spans="33:36">
      <c r="AG462" s="112"/>
      <c r="AH462" s="112"/>
      <c r="AI462" s="12"/>
      <c r="AJ462" s="12"/>
    </row>
    <row r="463" spans="33:36">
      <c r="AG463" s="112"/>
      <c r="AH463" s="112"/>
      <c r="AI463" s="12"/>
      <c r="AJ463" s="12"/>
    </row>
    <row r="464" spans="33:36">
      <c r="AG464" s="112"/>
      <c r="AH464" s="112"/>
      <c r="AI464" s="12"/>
      <c r="AJ464" s="12"/>
    </row>
    <row r="465" spans="33:36">
      <c r="AG465" s="112"/>
      <c r="AH465" s="112"/>
      <c r="AI465" s="12"/>
      <c r="AJ465" s="12"/>
    </row>
    <row r="466" spans="33:36">
      <c r="AG466" s="112"/>
      <c r="AH466" s="112"/>
      <c r="AI466" s="12"/>
      <c r="AJ466" s="12"/>
    </row>
    <row r="467" spans="33:36">
      <c r="AG467" s="112"/>
      <c r="AH467" s="112"/>
      <c r="AI467" s="12"/>
      <c r="AJ467" s="12"/>
    </row>
    <row r="468" spans="33:36">
      <c r="AG468" s="112"/>
      <c r="AH468" s="112"/>
      <c r="AI468" s="12"/>
      <c r="AJ468" s="12"/>
    </row>
    <row r="469" spans="33:36">
      <c r="AG469" s="112"/>
      <c r="AH469" s="112"/>
      <c r="AI469" s="12"/>
      <c r="AJ469" s="12"/>
    </row>
    <row r="470" spans="33:36">
      <c r="AG470" s="112"/>
      <c r="AH470" s="112"/>
      <c r="AI470" s="12"/>
      <c r="AJ470" s="12"/>
    </row>
    <row r="471" spans="33:36">
      <c r="AG471" s="112"/>
      <c r="AH471" s="112"/>
      <c r="AI471" s="12"/>
      <c r="AJ471" s="12"/>
    </row>
    <row r="472" spans="33:36">
      <c r="AG472" s="112"/>
      <c r="AH472" s="112"/>
      <c r="AI472" s="12"/>
      <c r="AJ472" s="12"/>
    </row>
    <row r="473" spans="33:36">
      <c r="AG473" s="112"/>
      <c r="AH473" s="112"/>
      <c r="AI473" s="12"/>
      <c r="AJ473" s="12"/>
    </row>
    <row r="474" spans="33:36">
      <c r="AG474" s="112"/>
      <c r="AH474" s="112"/>
      <c r="AI474" s="12"/>
      <c r="AJ474" s="12"/>
    </row>
    <row r="475" spans="33:36">
      <c r="AG475" s="112"/>
      <c r="AH475" s="112"/>
      <c r="AI475" s="12"/>
      <c r="AJ475" s="12"/>
    </row>
    <row r="476" spans="33:36">
      <c r="AG476" s="112"/>
      <c r="AH476" s="112"/>
      <c r="AI476" s="12"/>
      <c r="AJ476" s="12"/>
    </row>
    <row r="477" spans="33:36">
      <c r="AG477" s="112"/>
      <c r="AH477" s="112"/>
      <c r="AI477" s="12"/>
      <c r="AJ477" s="12"/>
    </row>
    <row r="478" spans="33:36">
      <c r="AG478" s="112"/>
      <c r="AH478" s="112"/>
      <c r="AI478" s="12"/>
      <c r="AJ478" s="12"/>
    </row>
    <row r="479" spans="33:36">
      <c r="AG479" s="112"/>
      <c r="AH479" s="112"/>
      <c r="AI479" s="12"/>
      <c r="AJ479" s="12"/>
    </row>
    <row r="480" spans="33:36">
      <c r="AG480" s="112"/>
      <c r="AH480" s="112"/>
      <c r="AI480" s="12"/>
      <c r="AJ480" s="12"/>
    </row>
    <row r="481" spans="33:36">
      <c r="AG481" s="112"/>
      <c r="AH481" s="112"/>
      <c r="AI481" s="12"/>
      <c r="AJ481" s="12"/>
    </row>
    <row r="482" spans="33:36">
      <c r="AG482" s="112"/>
      <c r="AH482" s="112"/>
      <c r="AI482" s="12"/>
      <c r="AJ482" s="12"/>
    </row>
    <row r="483" spans="33:36">
      <c r="AG483" s="112"/>
      <c r="AH483" s="112"/>
      <c r="AI483" s="12"/>
      <c r="AJ483" s="12"/>
    </row>
    <row r="484" spans="33:36">
      <c r="AG484" s="112"/>
      <c r="AH484" s="112"/>
      <c r="AI484" s="12"/>
      <c r="AJ484" s="12"/>
    </row>
    <row r="485" spans="33:36">
      <c r="AG485" s="112"/>
      <c r="AH485" s="112"/>
      <c r="AI485" s="12"/>
      <c r="AJ485" s="12"/>
    </row>
    <row r="486" spans="33:36">
      <c r="AG486" s="112"/>
      <c r="AH486" s="112"/>
      <c r="AI486" s="12"/>
      <c r="AJ486" s="12"/>
    </row>
    <row r="487" spans="33:36">
      <c r="AG487" s="112"/>
      <c r="AH487" s="112"/>
      <c r="AI487" s="12"/>
      <c r="AJ487" s="12"/>
    </row>
    <row r="488" spans="33:36">
      <c r="AG488" s="112"/>
      <c r="AH488" s="112"/>
      <c r="AI488" s="12"/>
      <c r="AJ488" s="12"/>
    </row>
    <row r="489" spans="33:36">
      <c r="AG489" s="112"/>
      <c r="AH489" s="112"/>
      <c r="AI489" s="12"/>
      <c r="AJ489" s="12"/>
    </row>
    <row r="490" spans="33:36">
      <c r="AG490" s="112"/>
      <c r="AH490" s="112"/>
      <c r="AI490" s="12"/>
      <c r="AJ490" s="12"/>
    </row>
    <row r="491" spans="33:36">
      <c r="AG491" s="112"/>
      <c r="AH491" s="112"/>
      <c r="AI491" s="12"/>
      <c r="AJ491" s="12"/>
    </row>
    <row r="492" spans="33:36">
      <c r="AG492" s="112"/>
      <c r="AH492" s="112"/>
      <c r="AI492" s="12"/>
      <c r="AJ492" s="12"/>
    </row>
    <row r="493" spans="33:36">
      <c r="AG493" s="112"/>
      <c r="AH493" s="112"/>
      <c r="AI493" s="12"/>
      <c r="AJ493" s="12"/>
    </row>
    <row r="494" spans="33:36">
      <c r="AG494" s="112"/>
      <c r="AH494" s="112"/>
      <c r="AI494" s="12"/>
      <c r="AJ494" s="12"/>
    </row>
    <row r="495" spans="33:36">
      <c r="AG495" s="112"/>
      <c r="AH495" s="112"/>
      <c r="AI495" s="12"/>
      <c r="AJ495" s="12"/>
    </row>
    <row r="496" spans="33:36">
      <c r="AG496" s="112"/>
      <c r="AH496" s="112"/>
      <c r="AI496" s="12"/>
      <c r="AJ496" s="12"/>
    </row>
    <row r="497" spans="33:36">
      <c r="AG497" s="112"/>
      <c r="AH497" s="112"/>
      <c r="AI497" s="12"/>
      <c r="AJ497" s="12"/>
    </row>
    <row r="498" spans="33:36">
      <c r="AG498" s="112"/>
      <c r="AH498" s="112"/>
      <c r="AI498" s="12"/>
      <c r="AJ498" s="12"/>
    </row>
    <row r="499" spans="33:36">
      <c r="AG499" s="112"/>
      <c r="AH499" s="112"/>
      <c r="AI499" s="12"/>
      <c r="AJ499" s="12"/>
    </row>
    <row r="500" spans="33:36">
      <c r="AG500" s="112"/>
      <c r="AH500" s="112"/>
      <c r="AI500" s="12"/>
      <c r="AJ500" s="12"/>
    </row>
    <row r="501" spans="33:36">
      <c r="AG501" s="112"/>
      <c r="AH501" s="112"/>
      <c r="AI501" s="12"/>
      <c r="AJ501" s="12"/>
    </row>
    <row r="502" spans="33:36">
      <c r="AG502" s="112"/>
      <c r="AH502" s="112"/>
      <c r="AI502" s="12"/>
      <c r="AJ502" s="12"/>
    </row>
    <row r="503" spans="33:36">
      <c r="AG503" s="112"/>
      <c r="AH503" s="112"/>
      <c r="AI503" s="12"/>
      <c r="AJ503" s="12"/>
    </row>
    <row r="504" spans="33:36">
      <c r="AG504" s="112"/>
      <c r="AH504" s="112"/>
      <c r="AI504" s="12"/>
      <c r="AJ504" s="12"/>
    </row>
    <row r="505" spans="33:36">
      <c r="AG505" s="112"/>
      <c r="AH505" s="112"/>
      <c r="AI505" s="12"/>
      <c r="AJ505" s="12"/>
    </row>
    <row r="506" spans="33:36">
      <c r="AG506" s="112"/>
      <c r="AH506" s="112"/>
      <c r="AI506" s="12"/>
      <c r="AJ506" s="12"/>
    </row>
    <row r="507" spans="33:36">
      <c r="AG507" s="112"/>
      <c r="AH507" s="112"/>
      <c r="AI507" s="12"/>
      <c r="AJ507" s="12"/>
    </row>
    <row r="508" spans="33:36">
      <c r="AG508" s="112"/>
      <c r="AH508" s="112"/>
      <c r="AI508" s="12"/>
      <c r="AJ508" s="12"/>
    </row>
    <row r="509" spans="33:36">
      <c r="AG509" s="112"/>
      <c r="AH509" s="112"/>
      <c r="AI509" s="12"/>
      <c r="AJ509" s="12"/>
    </row>
    <row r="510" spans="33:36">
      <c r="AG510" s="112"/>
      <c r="AH510" s="112"/>
      <c r="AI510" s="12"/>
      <c r="AJ510" s="12"/>
    </row>
    <row r="511" spans="33:36">
      <c r="AG511" s="112"/>
      <c r="AH511" s="112"/>
      <c r="AI511" s="12"/>
      <c r="AJ511" s="12"/>
    </row>
    <row r="512" spans="33:36">
      <c r="AG512" s="112"/>
      <c r="AH512" s="112"/>
      <c r="AI512" s="12"/>
      <c r="AJ512" s="12"/>
    </row>
    <row r="513" spans="33:36">
      <c r="AG513" s="112"/>
      <c r="AH513" s="112"/>
      <c r="AI513" s="12"/>
      <c r="AJ513" s="12"/>
    </row>
    <row r="514" spans="33:36">
      <c r="AG514" s="112"/>
      <c r="AH514" s="112"/>
      <c r="AI514" s="12"/>
      <c r="AJ514" s="12"/>
    </row>
    <row r="515" spans="33:36">
      <c r="AG515" s="112"/>
      <c r="AH515" s="112"/>
      <c r="AI515" s="12"/>
      <c r="AJ515" s="12"/>
    </row>
    <row r="516" spans="33:36">
      <c r="AG516" s="112"/>
      <c r="AH516" s="112"/>
      <c r="AI516" s="12"/>
      <c r="AJ516" s="12"/>
    </row>
    <row r="517" spans="33:36">
      <c r="AG517" s="112"/>
      <c r="AH517" s="112"/>
      <c r="AI517" s="12"/>
      <c r="AJ517" s="12"/>
    </row>
    <row r="518" spans="33:36">
      <c r="AG518" s="112"/>
      <c r="AH518" s="112"/>
      <c r="AI518" s="12"/>
      <c r="AJ518" s="12"/>
    </row>
    <row r="519" spans="33:36">
      <c r="AG519" s="112"/>
      <c r="AH519" s="112"/>
      <c r="AI519" s="12"/>
      <c r="AJ519" s="12"/>
    </row>
    <row r="520" spans="33:36">
      <c r="AG520" s="112"/>
      <c r="AH520" s="112"/>
      <c r="AI520" s="12"/>
      <c r="AJ520" s="12"/>
    </row>
    <row r="521" spans="33:36">
      <c r="AG521" s="112"/>
      <c r="AH521" s="112"/>
      <c r="AI521" s="12"/>
      <c r="AJ521" s="12"/>
    </row>
    <row r="522" spans="33:36">
      <c r="AG522" s="112"/>
      <c r="AH522" s="112"/>
      <c r="AI522" s="12"/>
      <c r="AJ522" s="12"/>
    </row>
    <row r="523" spans="33:36">
      <c r="AG523" s="112"/>
      <c r="AH523" s="112"/>
      <c r="AI523" s="12"/>
      <c r="AJ523" s="12"/>
    </row>
    <row r="524" spans="33:36">
      <c r="AG524" s="112"/>
      <c r="AH524" s="112"/>
      <c r="AI524" s="12"/>
      <c r="AJ524" s="12"/>
    </row>
    <row r="525" spans="33:36">
      <c r="AG525" s="112"/>
      <c r="AH525" s="112"/>
      <c r="AI525" s="12"/>
      <c r="AJ525" s="12"/>
    </row>
    <row r="526" spans="33:36">
      <c r="AG526" s="112"/>
      <c r="AH526" s="112"/>
      <c r="AI526" s="12"/>
      <c r="AJ526" s="12"/>
    </row>
    <row r="527" spans="33:36">
      <c r="AG527" s="112"/>
      <c r="AH527" s="112"/>
      <c r="AI527" s="12"/>
      <c r="AJ527" s="12"/>
    </row>
    <row r="528" spans="33:36">
      <c r="AG528" s="112"/>
      <c r="AH528" s="112"/>
      <c r="AI528" s="12"/>
      <c r="AJ528" s="12"/>
    </row>
    <row r="529" spans="33:36">
      <c r="AG529" s="112"/>
      <c r="AH529" s="112"/>
      <c r="AI529" s="12"/>
      <c r="AJ529" s="12"/>
    </row>
    <row r="530" spans="33:36">
      <c r="AG530" s="112"/>
      <c r="AH530" s="112"/>
      <c r="AI530" s="12"/>
      <c r="AJ530" s="12"/>
    </row>
    <row r="531" spans="33:36">
      <c r="AG531" s="112"/>
      <c r="AH531" s="112"/>
      <c r="AI531" s="12"/>
      <c r="AJ531" s="12"/>
    </row>
    <row r="532" spans="33:36">
      <c r="AG532" s="112"/>
      <c r="AH532" s="112"/>
      <c r="AI532" s="12"/>
      <c r="AJ532" s="12"/>
    </row>
    <row r="533" spans="33:36">
      <c r="AG533" s="112"/>
      <c r="AH533" s="112"/>
      <c r="AI533" s="12"/>
      <c r="AJ533" s="12"/>
    </row>
    <row r="534" spans="33:36">
      <c r="AG534" s="112"/>
      <c r="AH534" s="112"/>
      <c r="AI534" s="12"/>
      <c r="AJ534" s="12"/>
    </row>
    <row r="535" spans="33:36">
      <c r="AG535" s="112"/>
      <c r="AH535" s="112"/>
      <c r="AI535" s="12"/>
      <c r="AJ535" s="12"/>
    </row>
    <row r="536" spans="33:36">
      <c r="AG536" s="112"/>
      <c r="AH536" s="112"/>
      <c r="AI536" s="12"/>
      <c r="AJ536" s="12"/>
    </row>
    <row r="537" spans="33:36">
      <c r="AG537" s="112"/>
      <c r="AH537" s="112"/>
      <c r="AI537" s="12"/>
      <c r="AJ537" s="12"/>
    </row>
    <row r="538" spans="33:36">
      <c r="AG538" s="112"/>
      <c r="AH538" s="112"/>
      <c r="AI538" s="12"/>
      <c r="AJ538" s="12"/>
    </row>
    <row r="539" spans="33:36">
      <c r="AG539" s="112"/>
      <c r="AH539" s="112"/>
      <c r="AI539" s="12"/>
      <c r="AJ539" s="12"/>
    </row>
    <row r="540" spans="33:36">
      <c r="AG540" s="112"/>
      <c r="AH540" s="112"/>
      <c r="AI540" s="12"/>
      <c r="AJ540" s="12"/>
    </row>
    <row r="541" spans="33:36">
      <c r="AG541" s="112"/>
      <c r="AH541" s="112"/>
      <c r="AI541" s="12"/>
      <c r="AJ541" s="12"/>
    </row>
    <row r="542" spans="33:36">
      <c r="AG542" s="112"/>
      <c r="AH542" s="112"/>
      <c r="AI542" s="12"/>
      <c r="AJ542" s="12"/>
    </row>
    <row r="543" spans="33:36">
      <c r="AG543" s="112"/>
      <c r="AH543" s="112"/>
      <c r="AI543" s="12"/>
      <c r="AJ543" s="12"/>
    </row>
    <row r="544" spans="33:36">
      <c r="AG544" s="112"/>
      <c r="AH544" s="112"/>
      <c r="AI544" s="12"/>
      <c r="AJ544" s="12"/>
    </row>
    <row r="545" spans="33:36">
      <c r="AG545" s="112"/>
      <c r="AH545" s="112"/>
      <c r="AI545" s="12"/>
      <c r="AJ545" s="12"/>
    </row>
    <row r="546" spans="33:36">
      <c r="AG546" s="112"/>
      <c r="AH546" s="112"/>
      <c r="AI546" s="12"/>
      <c r="AJ546" s="12"/>
    </row>
    <row r="547" spans="33:36">
      <c r="AG547" s="112"/>
      <c r="AH547" s="112"/>
      <c r="AI547" s="12"/>
      <c r="AJ547" s="12"/>
    </row>
    <row r="548" spans="33:36">
      <c r="AG548" s="112"/>
      <c r="AH548" s="112"/>
      <c r="AI548" s="12"/>
      <c r="AJ548" s="12"/>
    </row>
    <row r="549" spans="33:36">
      <c r="AG549" s="112"/>
      <c r="AH549" s="112"/>
      <c r="AI549" s="12"/>
      <c r="AJ549" s="12"/>
    </row>
    <row r="550" spans="33:36">
      <c r="AG550" s="112"/>
      <c r="AH550" s="112"/>
      <c r="AI550" s="12"/>
      <c r="AJ550" s="12"/>
    </row>
    <row r="551" spans="33:36">
      <c r="AG551" s="112"/>
      <c r="AH551" s="112"/>
      <c r="AI551" s="12"/>
      <c r="AJ551" s="12"/>
    </row>
    <row r="552" spans="33:36">
      <c r="AG552" s="112"/>
      <c r="AH552" s="112"/>
      <c r="AI552" s="12"/>
      <c r="AJ552" s="12"/>
    </row>
    <row r="553" spans="33:36">
      <c r="AG553" s="112"/>
      <c r="AH553" s="112"/>
      <c r="AI553" s="12"/>
      <c r="AJ553" s="12"/>
    </row>
    <row r="554" spans="33:36">
      <c r="AG554" s="112"/>
      <c r="AH554" s="112"/>
      <c r="AI554" s="12"/>
      <c r="AJ554" s="12"/>
    </row>
    <row r="555" spans="33:36">
      <c r="AG555" s="112"/>
      <c r="AH555" s="112"/>
      <c r="AI555" s="12"/>
      <c r="AJ555" s="12"/>
    </row>
    <row r="556" spans="33:36">
      <c r="AG556" s="112"/>
      <c r="AH556" s="112"/>
      <c r="AI556" s="12"/>
      <c r="AJ556" s="12"/>
    </row>
    <row r="557" spans="33:36">
      <c r="AG557" s="112"/>
      <c r="AH557" s="112"/>
      <c r="AI557" s="12"/>
      <c r="AJ557" s="12"/>
    </row>
    <row r="558" spans="33:36">
      <c r="AG558" s="112"/>
      <c r="AH558" s="112"/>
      <c r="AI558" s="12"/>
      <c r="AJ558" s="12"/>
    </row>
    <row r="559" spans="33:36">
      <c r="AG559" s="112"/>
      <c r="AH559" s="112"/>
      <c r="AI559" s="12"/>
      <c r="AJ559" s="12"/>
    </row>
    <row r="560" spans="33:36">
      <c r="AG560" s="112"/>
      <c r="AH560" s="112"/>
      <c r="AI560" s="12"/>
      <c r="AJ560" s="12"/>
    </row>
    <row r="561" spans="33:36">
      <c r="AG561" s="112"/>
      <c r="AH561" s="112"/>
      <c r="AI561" s="12"/>
      <c r="AJ561" s="12"/>
    </row>
    <row r="562" spans="33:36">
      <c r="AG562" s="112"/>
      <c r="AH562" s="112"/>
      <c r="AI562" s="12"/>
      <c r="AJ562" s="12"/>
    </row>
    <row r="563" spans="33:36">
      <c r="AG563" s="112"/>
      <c r="AH563" s="112"/>
      <c r="AI563" s="12"/>
      <c r="AJ563" s="12"/>
    </row>
    <row r="564" spans="33:36">
      <c r="AG564" s="112"/>
      <c r="AH564" s="112"/>
      <c r="AI564" s="12"/>
      <c r="AJ564" s="12"/>
    </row>
    <row r="565" spans="33:36">
      <c r="AG565" s="112"/>
      <c r="AH565" s="112"/>
      <c r="AI565" s="12"/>
      <c r="AJ565" s="12"/>
    </row>
    <row r="566" spans="33:36">
      <c r="AG566" s="112"/>
      <c r="AH566" s="112"/>
      <c r="AI566" s="12"/>
      <c r="AJ566" s="12"/>
    </row>
    <row r="567" spans="33:36">
      <c r="AG567" s="112"/>
      <c r="AH567" s="112"/>
      <c r="AI567" s="12"/>
      <c r="AJ567" s="12"/>
    </row>
    <row r="568" spans="33:36">
      <c r="AG568" s="112"/>
      <c r="AH568" s="112"/>
      <c r="AI568" s="12"/>
      <c r="AJ568" s="12"/>
    </row>
    <row r="569" spans="33:36">
      <c r="AG569" s="112"/>
      <c r="AH569" s="112"/>
      <c r="AI569" s="12"/>
      <c r="AJ569" s="12"/>
    </row>
    <row r="570" spans="33:36">
      <c r="AG570" s="112"/>
      <c r="AH570" s="112"/>
      <c r="AI570" s="12"/>
      <c r="AJ570" s="12"/>
    </row>
    <row r="571" spans="33:36">
      <c r="AG571" s="112"/>
      <c r="AH571" s="112"/>
      <c r="AI571" s="12"/>
      <c r="AJ571" s="12"/>
    </row>
    <row r="572" spans="33:36">
      <c r="AG572" s="112"/>
      <c r="AH572" s="112"/>
      <c r="AI572" s="12"/>
      <c r="AJ572" s="12"/>
    </row>
    <row r="573" spans="33:36">
      <c r="AG573" s="112"/>
      <c r="AH573" s="112"/>
      <c r="AI573" s="12"/>
      <c r="AJ573" s="12"/>
    </row>
    <row r="574" spans="33:36">
      <c r="AG574" s="112"/>
      <c r="AH574" s="112"/>
      <c r="AI574" s="12"/>
      <c r="AJ574" s="12"/>
    </row>
    <row r="575" spans="33:36">
      <c r="AG575" s="112"/>
      <c r="AH575" s="112"/>
      <c r="AI575" s="12"/>
      <c r="AJ575" s="12"/>
    </row>
    <row r="576" spans="33:36">
      <c r="AG576" s="112"/>
      <c r="AH576" s="112"/>
      <c r="AI576" s="12"/>
      <c r="AJ576" s="12"/>
    </row>
    <row r="577" spans="33:36">
      <c r="AG577" s="112"/>
      <c r="AH577" s="112"/>
      <c r="AI577" s="12"/>
      <c r="AJ577" s="12"/>
    </row>
    <row r="578" spans="33:36">
      <c r="AG578" s="112"/>
      <c r="AH578" s="112"/>
      <c r="AI578" s="12"/>
      <c r="AJ578" s="12"/>
    </row>
    <row r="579" spans="33:36">
      <c r="AG579" s="112"/>
      <c r="AH579" s="112"/>
      <c r="AI579" s="12"/>
      <c r="AJ579" s="12"/>
    </row>
    <row r="580" spans="33:36">
      <c r="AG580" s="112"/>
      <c r="AH580" s="112"/>
      <c r="AI580" s="12"/>
      <c r="AJ580" s="12"/>
    </row>
    <row r="581" spans="33:36">
      <c r="AG581" s="112"/>
      <c r="AH581" s="112"/>
      <c r="AI581" s="12"/>
      <c r="AJ581" s="12"/>
    </row>
    <row r="582" spans="33:36">
      <c r="AG582" s="112"/>
      <c r="AH582" s="112"/>
      <c r="AI582" s="12"/>
      <c r="AJ582" s="12"/>
    </row>
    <row r="583" spans="33:36">
      <c r="AG583" s="112"/>
      <c r="AH583" s="112"/>
      <c r="AI583" s="12"/>
      <c r="AJ583" s="12"/>
    </row>
    <row r="584" spans="33:36">
      <c r="AG584" s="112"/>
      <c r="AH584" s="112"/>
      <c r="AI584" s="12"/>
      <c r="AJ584" s="12"/>
    </row>
    <row r="585" spans="33:36">
      <c r="AG585" s="112"/>
      <c r="AH585" s="112"/>
      <c r="AI585" s="12"/>
      <c r="AJ585" s="12"/>
    </row>
    <row r="586" spans="33:36">
      <c r="AG586" s="112"/>
      <c r="AH586" s="112"/>
      <c r="AI586" s="12"/>
      <c r="AJ586" s="12"/>
    </row>
    <row r="587" spans="33:36">
      <c r="AG587" s="112"/>
      <c r="AH587" s="112"/>
      <c r="AI587" s="12"/>
      <c r="AJ587" s="12"/>
    </row>
    <row r="588" spans="33:36">
      <c r="AG588" s="112"/>
      <c r="AH588" s="112"/>
      <c r="AI588" s="12"/>
      <c r="AJ588" s="12"/>
    </row>
    <row r="589" spans="33:36">
      <c r="AG589" s="112"/>
      <c r="AH589" s="112"/>
      <c r="AI589" s="12"/>
      <c r="AJ589" s="12"/>
    </row>
    <row r="590" spans="33:36">
      <c r="AG590" s="112"/>
      <c r="AH590" s="112"/>
      <c r="AI590" s="12"/>
      <c r="AJ590" s="12"/>
    </row>
    <row r="591" spans="33:36">
      <c r="AG591" s="112"/>
      <c r="AH591" s="112"/>
      <c r="AI591" s="12"/>
      <c r="AJ591" s="12"/>
    </row>
    <row r="592" spans="33:36">
      <c r="AG592" s="112"/>
      <c r="AH592" s="112"/>
      <c r="AI592" s="12"/>
      <c r="AJ592" s="12"/>
    </row>
    <row r="593" spans="33:36">
      <c r="AG593" s="112"/>
      <c r="AH593" s="112"/>
      <c r="AI593" s="12"/>
      <c r="AJ593" s="12"/>
    </row>
    <row r="594" spans="33:36">
      <c r="AG594" s="112"/>
      <c r="AH594" s="112"/>
      <c r="AI594" s="12"/>
      <c r="AJ594" s="12"/>
    </row>
    <row r="595" spans="33:36">
      <c r="AG595" s="112"/>
      <c r="AH595" s="112"/>
      <c r="AI595" s="12"/>
      <c r="AJ595" s="12"/>
    </row>
    <row r="596" spans="33:36">
      <c r="AG596" s="112"/>
      <c r="AH596" s="112"/>
      <c r="AI596" s="12"/>
      <c r="AJ596" s="12"/>
    </row>
    <row r="597" spans="33:36">
      <c r="AG597" s="112"/>
      <c r="AH597" s="112"/>
      <c r="AI597" s="12"/>
      <c r="AJ597" s="12"/>
    </row>
    <row r="598" spans="33:36">
      <c r="AG598" s="112"/>
      <c r="AH598" s="112"/>
      <c r="AI598" s="12"/>
      <c r="AJ598" s="12"/>
    </row>
    <row r="599" spans="33:36">
      <c r="AG599" s="112"/>
      <c r="AH599" s="112"/>
      <c r="AI599" s="12"/>
      <c r="AJ599" s="12"/>
    </row>
    <row r="600" spans="33:36">
      <c r="AG600" s="112"/>
      <c r="AH600" s="112"/>
      <c r="AI600" s="12"/>
      <c r="AJ600" s="12"/>
    </row>
    <row r="601" spans="33:36">
      <c r="AG601" s="112"/>
      <c r="AH601" s="112"/>
      <c r="AI601" s="12"/>
      <c r="AJ601" s="12"/>
    </row>
    <row r="602" spans="33:36">
      <c r="AG602" s="112"/>
      <c r="AH602" s="112"/>
      <c r="AI602" s="12"/>
      <c r="AJ602" s="12"/>
    </row>
    <row r="603" spans="33:36">
      <c r="AG603" s="112"/>
      <c r="AH603" s="112"/>
      <c r="AI603" s="12"/>
      <c r="AJ603" s="12"/>
    </row>
    <row r="604" spans="33:36">
      <c r="AG604" s="112"/>
      <c r="AH604" s="112"/>
      <c r="AI604" s="12"/>
      <c r="AJ604" s="12"/>
    </row>
    <row r="605" spans="33:36">
      <c r="AG605" s="112"/>
      <c r="AH605" s="112"/>
      <c r="AI605" s="12"/>
      <c r="AJ605" s="12"/>
    </row>
    <row r="606" spans="33:36">
      <c r="AG606" s="112"/>
      <c r="AH606" s="112"/>
      <c r="AI606" s="12"/>
      <c r="AJ606" s="12"/>
    </row>
    <row r="607" spans="33:36">
      <c r="AG607" s="112"/>
      <c r="AH607" s="112"/>
      <c r="AI607" s="12"/>
      <c r="AJ607" s="12"/>
    </row>
    <row r="608" spans="33:36">
      <c r="AG608" s="112"/>
      <c r="AH608" s="112"/>
      <c r="AI608" s="12"/>
      <c r="AJ608" s="12"/>
    </row>
    <row r="609" spans="33:36">
      <c r="AG609" s="112"/>
      <c r="AH609" s="112"/>
      <c r="AI609" s="12"/>
      <c r="AJ609" s="12"/>
    </row>
    <row r="610" spans="33:36">
      <c r="AG610" s="112"/>
      <c r="AH610" s="112"/>
      <c r="AI610" s="12"/>
      <c r="AJ610" s="12"/>
    </row>
    <row r="611" spans="33:36">
      <c r="AG611" s="112"/>
      <c r="AH611" s="112"/>
      <c r="AI611" s="12"/>
      <c r="AJ611" s="12"/>
    </row>
    <row r="612" spans="33:36">
      <c r="AG612" s="112"/>
      <c r="AH612" s="112"/>
      <c r="AI612" s="12"/>
      <c r="AJ612" s="12"/>
    </row>
    <row r="613" spans="33:36">
      <c r="AG613" s="112"/>
      <c r="AH613" s="112"/>
      <c r="AI613" s="12"/>
      <c r="AJ613" s="12"/>
    </row>
    <row r="614" spans="33:36">
      <c r="AG614" s="112"/>
      <c r="AH614" s="112"/>
      <c r="AI614" s="12"/>
      <c r="AJ614" s="12"/>
    </row>
    <row r="615" spans="33:36">
      <c r="AG615" s="112"/>
      <c r="AH615" s="112"/>
      <c r="AI615" s="12"/>
      <c r="AJ615" s="12"/>
    </row>
    <row r="616" spans="33:36">
      <c r="AG616" s="112"/>
      <c r="AH616" s="112"/>
      <c r="AI616" s="12"/>
      <c r="AJ616" s="12"/>
    </row>
    <row r="617" spans="33:36">
      <c r="AG617" s="112"/>
      <c r="AH617" s="112"/>
      <c r="AI617" s="12"/>
      <c r="AJ617" s="12"/>
    </row>
    <row r="618" spans="33:36">
      <c r="AG618" s="112"/>
      <c r="AH618" s="112"/>
      <c r="AI618" s="12"/>
      <c r="AJ618" s="12"/>
    </row>
    <row r="619" spans="33:36">
      <c r="AG619" s="112"/>
      <c r="AH619" s="112"/>
      <c r="AI619" s="12"/>
      <c r="AJ619" s="12"/>
    </row>
    <row r="620" spans="33:36">
      <c r="AG620" s="112"/>
      <c r="AH620" s="112"/>
      <c r="AI620" s="12"/>
      <c r="AJ620" s="12"/>
    </row>
    <row r="621" spans="33:36">
      <c r="AG621" s="112"/>
      <c r="AH621" s="112"/>
      <c r="AI621" s="12"/>
      <c r="AJ621" s="12"/>
    </row>
    <row r="622" spans="33:36">
      <c r="AG622" s="112"/>
      <c r="AH622" s="112"/>
      <c r="AI622" s="12"/>
      <c r="AJ622" s="12"/>
    </row>
    <row r="623" spans="33:36">
      <c r="AG623" s="112"/>
      <c r="AH623" s="112"/>
      <c r="AI623" s="12"/>
      <c r="AJ623" s="12"/>
    </row>
    <row r="624" spans="33:36">
      <c r="AG624" s="112"/>
      <c r="AH624" s="112"/>
      <c r="AI624" s="12"/>
      <c r="AJ624" s="12"/>
    </row>
    <row r="625" spans="33:36">
      <c r="AG625" s="112"/>
      <c r="AH625" s="112"/>
      <c r="AI625" s="12"/>
      <c r="AJ625" s="12"/>
    </row>
    <row r="626" spans="33:36">
      <c r="AG626" s="112"/>
      <c r="AH626" s="112"/>
      <c r="AI626" s="12"/>
      <c r="AJ626" s="12"/>
    </row>
    <row r="627" spans="33:36">
      <c r="AG627" s="112"/>
      <c r="AH627" s="112"/>
      <c r="AI627" s="12"/>
      <c r="AJ627" s="12"/>
    </row>
    <row r="628" spans="33:36">
      <c r="AG628" s="112"/>
      <c r="AH628" s="112"/>
      <c r="AI628" s="12"/>
      <c r="AJ628" s="12"/>
    </row>
    <row r="629" spans="33:36">
      <c r="AG629" s="112"/>
      <c r="AH629" s="112"/>
      <c r="AI629" s="12"/>
      <c r="AJ629" s="12"/>
    </row>
    <row r="630" spans="33:36">
      <c r="AG630" s="112"/>
      <c r="AH630" s="112"/>
      <c r="AI630" s="12"/>
      <c r="AJ630" s="12"/>
    </row>
    <row r="631" spans="33:36">
      <c r="AG631" s="112"/>
      <c r="AH631" s="112"/>
      <c r="AI631" s="12"/>
      <c r="AJ631" s="12"/>
    </row>
    <row r="632" spans="33:36">
      <c r="AG632" s="112"/>
      <c r="AH632" s="112"/>
      <c r="AI632" s="12"/>
      <c r="AJ632" s="12"/>
    </row>
    <row r="633" spans="33:36">
      <c r="AG633" s="112"/>
      <c r="AH633" s="112"/>
      <c r="AI633" s="12"/>
      <c r="AJ633" s="12"/>
    </row>
    <row r="634" spans="33:36">
      <c r="AG634" s="112"/>
      <c r="AH634" s="112"/>
      <c r="AI634" s="12"/>
      <c r="AJ634" s="12"/>
    </row>
    <row r="635" spans="33:36">
      <c r="AG635" s="112"/>
      <c r="AH635" s="112"/>
      <c r="AI635" s="12"/>
      <c r="AJ635" s="12"/>
    </row>
    <row r="636" spans="33:36">
      <c r="AG636" s="112"/>
      <c r="AH636" s="112"/>
      <c r="AI636" s="12"/>
      <c r="AJ636" s="12"/>
    </row>
    <row r="637" spans="33:36">
      <c r="AG637" s="112"/>
      <c r="AH637" s="112"/>
      <c r="AI637" s="12"/>
      <c r="AJ637" s="12"/>
    </row>
    <row r="638" spans="33:36">
      <c r="AG638" s="112"/>
      <c r="AH638" s="112"/>
      <c r="AI638" s="12"/>
      <c r="AJ638" s="12"/>
    </row>
    <row r="639" spans="33:36">
      <c r="AG639" s="112"/>
      <c r="AH639" s="112"/>
      <c r="AI639" s="12"/>
      <c r="AJ639" s="12"/>
    </row>
    <row r="640" spans="33:36">
      <c r="AG640" s="112"/>
      <c r="AH640" s="112"/>
      <c r="AI640" s="12"/>
      <c r="AJ640" s="12"/>
    </row>
    <row r="641" spans="33:36">
      <c r="AG641" s="112"/>
      <c r="AH641" s="112"/>
      <c r="AI641" s="12"/>
      <c r="AJ641" s="12"/>
    </row>
    <row r="642" spans="33:36">
      <c r="AG642" s="112"/>
      <c r="AH642" s="112"/>
      <c r="AI642" s="12"/>
      <c r="AJ642" s="12"/>
    </row>
    <row r="643" spans="33:36">
      <c r="AG643" s="112"/>
      <c r="AH643" s="112"/>
      <c r="AI643" s="12"/>
      <c r="AJ643" s="12"/>
    </row>
    <row r="644" spans="33:36">
      <c r="AG644" s="112"/>
      <c r="AH644" s="112"/>
      <c r="AI644" s="12"/>
      <c r="AJ644" s="12"/>
    </row>
    <row r="645" spans="33:36">
      <c r="AG645" s="112"/>
      <c r="AH645" s="112"/>
      <c r="AI645" s="12"/>
      <c r="AJ645" s="12"/>
    </row>
    <row r="646" spans="33:36">
      <c r="AG646" s="112"/>
      <c r="AH646" s="112"/>
      <c r="AI646" s="12"/>
      <c r="AJ646" s="12"/>
    </row>
    <row r="647" spans="33:36">
      <c r="AG647" s="112"/>
      <c r="AH647" s="112"/>
      <c r="AI647" s="12"/>
      <c r="AJ647" s="12"/>
    </row>
    <row r="648" spans="33:36">
      <c r="AG648" s="112"/>
      <c r="AH648" s="112"/>
      <c r="AI648" s="12"/>
      <c r="AJ648" s="12"/>
    </row>
    <row r="649" spans="33:36">
      <c r="AG649" s="112"/>
      <c r="AH649" s="112"/>
      <c r="AI649" s="12"/>
      <c r="AJ649" s="12"/>
    </row>
    <row r="650" spans="33:36">
      <c r="AG650" s="112"/>
      <c r="AH650" s="112"/>
      <c r="AI650" s="12"/>
      <c r="AJ650" s="12"/>
    </row>
    <row r="651" spans="33:36">
      <c r="AG651" s="112"/>
      <c r="AH651" s="112"/>
      <c r="AI651" s="12"/>
      <c r="AJ651" s="12"/>
    </row>
    <row r="652" spans="33:36">
      <c r="AG652" s="112"/>
      <c r="AH652" s="112"/>
      <c r="AI652" s="12"/>
      <c r="AJ652" s="12"/>
    </row>
    <row r="653" spans="33:36">
      <c r="AG653" s="112"/>
      <c r="AH653" s="112"/>
      <c r="AI653" s="12"/>
      <c r="AJ653" s="12"/>
    </row>
    <row r="654" spans="33:36">
      <c r="AG654" s="112"/>
      <c r="AH654" s="112"/>
      <c r="AI654" s="12"/>
      <c r="AJ654" s="12"/>
    </row>
    <row r="655" spans="33:36">
      <c r="AG655" s="112"/>
      <c r="AH655" s="112"/>
      <c r="AI655" s="12"/>
      <c r="AJ655" s="12"/>
    </row>
    <row r="656" spans="33:36">
      <c r="AG656" s="112"/>
      <c r="AH656" s="112"/>
      <c r="AI656" s="12"/>
      <c r="AJ656" s="12"/>
    </row>
    <row r="657" spans="33:36">
      <c r="AG657" s="112"/>
      <c r="AH657" s="112"/>
      <c r="AI657" s="12"/>
      <c r="AJ657" s="12"/>
    </row>
    <row r="658" spans="33:36">
      <c r="AG658" s="112"/>
      <c r="AH658" s="112"/>
      <c r="AI658" s="12"/>
      <c r="AJ658" s="12"/>
    </row>
    <row r="659" spans="33:36">
      <c r="AG659" s="112"/>
      <c r="AH659" s="112"/>
      <c r="AI659" s="12"/>
      <c r="AJ659" s="12"/>
    </row>
    <row r="660" spans="33:36">
      <c r="AG660" s="112"/>
      <c r="AH660" s="112"/>
      <c r="AI660" s="12"/>
      <c r="AJ660" s="12"/>
    </row>
    <row r="661" spans="33:36">
      <c r="AG661" s="112"/>
      <c r="AH661" s="112"/>
      <c r="AI661" s="12"/>
      <c r="AJ661" s="12"/>
    </row>
    <row r="662" spans="33:36">
      <c r="AG662" s="112"/>
      <c r="AH662" s="112"/>
      <c r="AI662" s="12"/>
      <c r="AJ662" s="12"/>
    </row>
    <row r="663" spans="33:36">
      <c r="AG663" s="112"/>
      <c r="AH663" s="112"/>
      <c r="AI663" s="12"/>
      <c r="AJ663" s="12"/>
    </row>
    <row r="664" spans="33:36">
      <c r="AG664" s="112"/>
      <c r="AH664" s="112"/>
      <c r="AI664" s="12"/>
      <c r="AJ664" s="12"/>
    </row>
    <row r="665" spans="33:36">
      <c r="AG665" s="112"/>
      <c r="AH665" s="112"/>
      <c r="AI665" s="12"/>
      <c r="AJ665" s="12"/>
    </row>
    <row r="666" spans="33:36">
      <c r="AG666" s="112"/>
      <c r="AH666" s="112"/>
      <c r="AI666" s="12"/>
      <c r="AJ666" s="12"/>
    </row>
    <row r="667" spans="33:36">
      <c r="AG667" s="112"/>
      <c r="AH667" s="112"/>
      <c r="AI667" s="12"/>
      <c r="AJ667" s="12"/>
    </row>
    <row r="668" spans="33:36">
      <c r="AG668" s="112"/>
      <c r="AH668" s="112"/>
      <c r="AI668" s="12"/>
      <c r="AJ668" s="12"/>
    </row>
    <row r="669" spans="33:36">
      <c r="AG669" s="112"/>
      <c r="AH669" s="112"/>
      <c r="AI669" s="12"/>
      <c r="AJ669" s="12"/>
    </row>
    <row r="670" spans="33:36">
      <c r="AG670" s="112"/>
      <c r="AH670" s="112"/>
      <c r="AI670" s="12"/>
      <c r="AJ670" s="12"/>
    </row>
    <row r="671" spans="33:36">
      <c r="AG671" s="112"/>
      <c r="AH671" s="112"/>
      <c r="AI671" s="12"/>
      <c r="AJ671" s="12"/>
    </row>
    <row r="672" spans="33:36">
      <c r="AG672" s="112"/>
      <c r="AH672" s="112"/>
      <c r="AI672" s="12"/>
      <c r="AJ672" s="12"/>
    </row>
    <row r="673" spans="33:36">
      <c r="AG673" s="112"/>
      <c r="AH673" s="112"/>
      <c r="AI673" s="12"/>
      <c r="AJ673" s="12"/>
    </row>
    <row r="674" spans="33:36">
      <c r="AG674" s="112"/>
      <c r="AH674" s="112"/>
      <c r="AI674" s="12"/>
      <c r="AJ674" s="12"/>
    </row>
    <row r="675" spans="33:36">
      <c r="AG675" s="112"/>
      <c r="AH675" s="112"/>
      <c r="AI675" s="12"/>
      <c r="AJ675" s="12"/>
    </row>
    <row r="676" spans="33:36">
      <c r="AG676" s="112"/>
      <c r="AH676" s="112"/>
      <c r="AI676" s="12"/>
      <c r="AJ676" s="12"/>
    </row>
    <row r="677" spans="33:36">
      <c r="AG677" s="112"/>
      <c r="AH677" s="112"/>
      <c r="AI677" s="12"/>
      <c r="AJ677" s="12"/>
    </row>
    <row r="678" spans="33:36">
      <c r="AG678" s="112"/>
      <c r="AH678" s="112"/>
      <c r="AI678" s="12"/>
      <c r="AJ678" s="12"/>
    </row>
    <row r="679" spans="33:36">
      <c r="AG679" s="112"/>
      <c r="AH679" s="112"/>
      <c r="AI679" s="12"/>
      <c r="AJ679" s="12"/>
    </row>
    <row r="680" spans="33:36">
      <c r="AG680" s="112"/>
      <c r="AH680" s="112"/>
      <c r="AI680" s="12"/>
      <c r="AJ680" s="12"/>
    </row>
    <row r="681" spans="33:36">
      <c r="AG681" s="112"/>
      <c r="AH681" s="112"/>
      <c r="AI681" s="12"/>
      <c r="AJ681" s="12"/>
    </row>
    <row r="682" spans="33:36">
      <c r="AG682" s="112"/>
      <c r="AH682" s="112"/>
      <c r="AI682" s="12"/>
      <c r="AJ682" s="12"/>
    </row>
    <row r="683" spans="33:36">
      <c r="AG683" s="112"/>
      <c r="AH683" s="112"/>
      <c r="AI683" s="12"/>
      <c r="AJ683" s="12"/>
    </row>
    <row r="684" spans="33:36">
      <c r="AG684" s="112"/>
      <c r="AH684" s="112"/>
      <c r="AI684" s="12"/>
      <c r="AJ684" s="12"/>
    </row>
    <row r="685" spans="33:36">
      <c r="AG685" s="112"/>
      <c r="AH685" s="112"/>
      <c r="AI685" s="12"/>
      <c r="AJ685" s="12"/>
    </row>
    <row r="686" spans="33:36">
      <c r="AG686" s="112"/>
      <c r="AH686" s="112"/>
      <c r="AI686" s="12"/>
      <c r="AJ686" s="12"/>
    </row>
    <row r="687" spans="33:36">
      <c r="AG687" s="112"/>
      <c r="AH687" s="112"/>
      <c r="AI687" s="12"/>
      <c r="AJ687" s="12"/>
    </row>
    <row r="688" spans="33:36">
      <c r="AG688" s="112"/>
      <c r="AH688" s="112"/>
      <c r="AI688" s="12"/>
      <c r="AJ688" s="12"/>
    </row>
    <row r="689" spans="33:36">
      <c r="AG689" s="112"/>
      <c r="AH689" s="112"/>
      <c r="AI689" s="12"/>
      <c r="AJ689" s="12"/>
    </row>
    <row r="690" spans="33:36">
      <c r="AG690" s="112"/>
      <c r="AH690" s="112"/>
      <c r="AI690" s="12"/>
      <c r="AJ690" s="12"/>
    </row>
    <row r="691" spans="33:36">
      <c r="AG691" s="112"/>
      <c r="AH691" s="112"/>
      <c r="AI691" s="12"/>
      <c r="AJ691" s="12"/>
    </row>
    <row r="692" spans="33:36">
      <c r="AG692" s="112"/>
      <c r="AH692" s="112"/>
      <c r="AI692" s="12"/>
      <c r="AJ692" s="12"/>
    </row>
    <row r="693" spans="33:36">
      <c r="AG693" s="112"/>
      <c r="AH693" s="112"/>
      <c r="AI693" s="12"/>
      <c r="AJ693" s="12"/>
    </row>
    <row r="694" spans="33:36">
      <c r="AG694" s="112"/>
      <c r="AH694" s="112"/>
      <c r="AI694" s="12"/>
      <c r="AJ694" s="12"/>
    </row>
    <row r="695" spans="33:36">
      <c r="AG695" s="112"/>
      <c r="AH695" s="112"/>
      <c r="AI695" s="12"/>
      <c r="AJ695" s="12"/>
    </row>
    <row r="696" spans="33:36">
      <c r="AG696" s="112"/>
      <c r="AH696" s="112"/>
      <c r="AI696" s="12"/>
      <c r="AJ696" s="12"/>
    </row>
    <row r="697" spans="33:36">
      <c r="AG697" s="112"/>
      <c r="AH697" s="112"/>
      <c r="AI697" s="12"/>
      <c r="AJ697" s="12"/>
    </row>
    <row r="698" spans="33:36">
      <c r="AG698" s="112"/>
      <c r="AH698" s="112"/>
      <c r="AI698" s="12"/>
      <c r="AJ698" s="12"/>
    </row>
    <row r="699" spans="33:36">
      <c r="AG699" s="112"/>
      <c r="AH699" s="112"/>
      <c r="AI699" s="12"/>
      <c r="AJ699" s="12"/>
    </row>
    <row r="700" spans="33:36">
      <c r="AG700" s="112"/>
      <c r="AH700" s="112"/>
      <c r="AI700" s="12"/>
      <c r="AJ700" s="12"/>
    </row>
    <row r="701" spans="33:36">
      <c r="AG701" s="112"/>
      <c r="AH701" s="112"/>
      <c r="AI701" s="12"/>
      <c r="AJ701" s="12"/>
    </row>
    <row r="702" spans="33:36">
      <c r="AG702" s="112"/>
      <c r="AH702" s="112"/>
      <c r="AI702" s="12"/>
      <c r="AJ702" s="12"/>
    </row>
    <row r="703" spans="33:36">
      <c r="AG703" s="112"/>
      <c r="AH703" s="112"/>
      <c r="AI703" s="12"/>
      <c r="AJ703" s="12"/>
    </row>
    <row r="704" spans="33:36">
      <c r="AG704" s="112"/>
      <c r="AH704" s="112"/>
      <c r="AI704" s="12"/>
      <c r="AJ704" s="12"/>
    </row>
    <row r="705" spans="33:36">
      <c r="AG705" s="112"/>
      <c r="AH705" s="112"/>
      <c r="AI705" s="12"/>
      <c r="AJ705" s="12"/>
    </row>
    <row r="706" spans="33:36">
      <c r="AG706" s="112"/>
      <c r="AH706" s="112"/>
      <c r="AI706" s="12"/>
      <c r="AJ706" s="12"/>
    </row>
    <row r="707" spans="33:36">
      <c r="AG707" s="112"/>
      <c r="AH707" s="112"/>
      <c r="AI707" s="12"/>
      <c r="AJ707" s="12"/>
    </row>
    <row r="708" spans="33:36">
      <c r="AG708" s="112"/>
      <c r="AH708" s="112"/>
      <c r="AI708" s="12"/>
      <c r="AJ708" s="12"/>
    </row>
    <row r="709" spans="33:36">
      <c r="AG709" s="112"/>
      <c r="AH709" s="112"/>
      <c r="AI709" s="12"/>
      <c r="AJ709" s="12"/>
    </row>
    <row r="710" spans="33:36">
      <c r="AG710" s="112"/>
      <c r="AH710" s="112"/>
      <c r="AI710" s="12"/>
      <c r="AJ710" s="12"/>
    </row>
    <row r="711" spans="33:36">
      <c r="AG711" s="112"/>
      <c r="AH711" s="112"/>
      <c r="AI711" s="12"/>
      <c r="AJ711" s="12"/>
    </row>
    <row r="712" spans="33:36">
      <c r="AG712" s="112"/>
      <c r="AH712" s="112"/>
      <c r="AI712" s="12"/>
      <c r="AJ712" s="12"/>
    </row>
    <row r="713" spans="33:36">
      <c r="AG713" s="112"/>
      <c r="AH713" s="112"/>
      <c r="AI713" s="12"/>
      <c r="AJ713" s="12"/>
    </row>
    <row r="714" spans="33:36">
      <c r="AG714" s="112"/>
      <c r="AH714" s="112"/>
      <c r="AI714" s="12"/>
      <c r="AJ714" s="12"/>
    </row>
    <row r="715" spans="33:36">
      <c r="AG715" s="112"/>
      <c r="AH715" s="112"/>
      <c r="AI715" s="12"/>
      <c r="AJ715" s="12"/>
    </row>
    <row r="716" spans="33:36">
      <c r="AG716" s="112"/>
      <c r="AH716" s="112"/>
      <c r="AI716" s="12"/>
      <c r="AJ716" s="12"/>
    </row>
    <row r="717" spans="33:36">
      <c r="AG717" s="112"/>
      <c r="AH717" s="112"/>
      <c r="AI717" s="12"/>
      <c r="AJ717" s="12"/>
    </row>
    <row r="718" spans="33:36">
      <c r="AG718" s="112"/>
      <c r="AH718" s="112"/>
      <c r="AI718" s="12"/>
      <c r="AJ718" s="12"/>
    </row>
    <row r="719" spans="33:36">
      <c r="AG719" s="112"/>
      <c r="AH719" s="112"/>
      <c r="AI719" s="12"/>
      <c r="AJ719" s="12"/>
    </row>
    <row r="720" spans="33:36">
      <c r="AG720" s="112"/>
      <c r="AH720" s="112"/>
      <c r="AI720" s="12"/>
      <c r="AJ720" s="12"/>
    </row>
    <row r="721" spans="33:36">
      <c r="AG721" s="112"/>
      <c r="AH721" s="112"/>
      <c r="AI721" s="12"/>
      <c r="AJ721" s="12"/>
    </row>
    <row r="722" spans="33:36">
      <c r="AG722" s="112"/>
      <c r="AH722" s="112"/>
      <c r="AI722" s="12"/>
      <c r="AJ722" s="12"/>
    </row>
    <row r="723" spans="33:36">
      <c r="AG723" s="112"/>
      <c r="AH723" s="112"/>
      <c r="AI723" s="12"/>
      <c r="AJ723" s="12"/>
    </row>
    <row r="724" spans="33:36">
      <c r="AG724" s="112"/>
      <c r="AH724" s="112"/>
      <c r="AI724" s="12"/>
      <c r="AJ724" s="12"/>
    </row>
    <row r="725" spans="33:36">
      <c r="AG725" s="112"/>
      <c r="AH725" s="112"/>
      <c r="AI725" s="12"/>
      <c r="AJ725" s="12"/>
    </row>
    <row r="726" spans="33:36">
      <c r="AG726" s="112"/>
      <c r="AH726" s="112"/>
      <c r="AI726" s="12"/>
      <c r="AJ726" s="12"/>
    </row>
    <row r="727" spans="33:36">
      <c r="AG727" s="112"/>
      <c r="AH727" s="112"/>
      <c r="AI727" s="12"/>
      <c r="AJ727" s="12"/>
    </row>
    <row r="728" spans="33:36">
      <c r="AG728" s="112"/>
      <c r="AH728" s="112"/>
      <c r="AI728" s="12"/>
      <c r="AJ728" s="12"/>
    </row>
    <row r="729" spans="33:36">
      <c r="AG729" s="112"/>
      <c r="AH729" s="112"/>
      <c r="AI729" s="12"/>
      <c r="AJ729" s="12"/>
    </row>
    <row r="730" spans="33:36">
      <c r="AG730" s="112"/>
      <c r="AH730" s="112"/>
      <c r="AI730" s="12"/>
      <c r="AJ730" s="12"/>
    </row>
    <row r="731" spans="33:36">
      <c r="AG731" s="112"/>
      <c r="AH731" s="112"/>
      <c r="AI731" s="12"/>
      <c r="AJ731" s="12"/>
    </row>
    <row r="732" spans="33:36">
      <c r="AG732" s="112"/>
      <c r="AH732" s="112"/>
      <c r="AI732" s="12"/>
      <c r="AJ732" s="12"/>
    </row>
    <row r="733" spans="33:36">
      <c r="AG733" s="112"/>
      <c r="AH733" s="112"/>
      <c r="AI733" s="12"/>
      <c r="AJ733" s="12"/>
    </row>
    <row r="734" spans="33:36">
      <c r="AG734" s="112"/>
      <c r="AH734" s="112"/>
      <c r="AI734" s="12"/>
      <c r="AJ734" s="12"/>
    </row>
    <row r="735" spans="33:36">
      <c r="AG735" s="112"/>
      <c r="AH735" s="112"/>
      <c r="AI735" s="12"/>
      <c r="AJ735" s="12"/>
    </row>
    <row r="736" spans="33:36">
      <c r="AG736" s="112"/>
      <c r="AH736" s="112"/>
      <c r="AI736" s="12"/>
      <c r="AJ736" s="12"/>
    </row>
    <row r="737" spans="33:36">
      <c r="AG737" s="112"/>
      <c r="AH737" s="112"/>
      <c r="AI737" s="12"/>
      <c r="AJ737" s="12"/>
    </row>
    <row r="738" spans="33:36">
      <c r="AG738" s="112"/>
      <c r="AH738" s="112"/>
      <c r="AI738" s="12"/>
      <c r="AJ738" s="12"/>
    </row>
    <row r="739" spans="33:36">
      <c r="AG739" s="112"/>
      <c r="AH739" s="112"/>
      <c r="AI739" s="12"/>
      <c r="AJ739" s="12"/>
    </row>
    <row r="740" spans="33:36">
      <c r="AG740" s="112"/>
      <c r="AH740" s="112"/>
      <c r="AI740" s="12"/>
      <c r="AJ740" s="12"/>
    </row>
    <row r="741" spans="33:36">
      <c r="AG741" s="112"/>
      <c r="AH741" s="112"/>
      <c r="AI741" s="12"/>
      <c r="AJ741" s="12"/>
    </row>
    <row r="742" spans="33:36">
      <c r="AG742" s="112"/>
      <c r="AH742" s="112"/>
      <c r="AI742" s="12"/>
      <c r="AJ742" s="12"/>
    </row>
    <row r="743" spans="33:36">
      <c r="AG743" s="112"/>
      <c r="AH743" s="112"/>
      <c r="AI743" s="12"/>
      <c r="AJ743" s="12"/>
    </row>
    <row r="744" spans="33:36">
      <c r="AG744" s="112"/>
      <c r="AH744" s="112"/>
      <c r="AI744" s="12"/>
      <c r="AJ744" s="12"/>
    </row>
    <row r="745" spans="33:36">
      <c r="AG745" s="112"/>
      <c r="AH745" s="112"/>
      <c r="AI745" s="12"/>
      <c r="AJ745" s="12"/>
    </row>
    <row r="746" spans="33:36">
      <c r="AG746" s="112"/>
      <c r="AH746" s="112"/>
      <c r="AI746" s="12"/>
      <c r="AJ746" s="12"/>
    </row>
    <row r="747" spans="33:36">
      <c r="AG747" s="112"/>
      <c r="AH747" s="112"/>
      <c r="AI747" s="12"/>
      <c r="AJ747" s="12"/>
    </row>
    <row r="748" spans="33:36">
      <c r="AG748" s="112"/>
      <c r="AH748" s="112"/>
      <c r="AI748" s="12"/>
      <c r="AJ748" s="12"/>
    </row>
    <row r="749" spans="33:36">
      <c r="AG749" s="112"/>
      <c r="AH749" s="112"/>
      <c r="AI749" s="12"/>
      <c r="AJ749" s="12"/>
    </row>
    <row r="750" spans="33:36">
      <c r="AG750" s="112"/>
      <c r="AH750" s="112"/>
      <c r="AI750" s="12"/>
      <c r="AJ750" s="12"/>
    </row>
    <row r="751" spans="33:36">
      <c r="AG751" s="112"/>
      <c r="AH751" s="112"/>
      <c r="AI751" s="12"/>
      <c r="AJ751" s="12"/>
    </row>
    <row r="752" spans="33:36">
      <c r="AG752" s="112"/>
      <c r="AH752" s="112"/>
      <c r="AI752" s="12"/>
      <c r="AJ752" s="12"/>
    </row>
    <row r="753" spans="33:36">
      <c r="AG753" s="112"/>
      <c r="AH753" s="112"/>
      <c r="AI753" s="12"/>
      <c r="AJ753" s="12"/>
    </row>
    <row r="754" spans="33:36">
      <c r="AG754" s="112"/>
      <c r="AH754" s="112"/>
      <c r="AI754" s="12"/>
      <c r="AJ754" s="12"/>
    </row>
    <row r="755" spans="33:36">
      <c r="AG755" s="112"/>
      <c r="AH755" s="112"/>
      <c r="AI755" s="12"/>
      <c r="AJ755" s="12"/>
    </row>
    <row r="756" spans="33:36">
      <c r="AG756" s="112"/>
      <c r="AH756" s="112"/>
      <c r="AI756" s="12"/>
      <c r="AJ756" s="12"/>
    </row>
    <row r="757" spans="33:36">
      <c r="AG757" s="112"/>
      <c r="AH757" s="112"/>
      <c r="AI757" s="12"/>
      <c r="AJ757" s="12"/>
    </row>
    <row r="758" spans="33:36">
      <c r="AG758" s="112"/>
      <c r="AH758" s="112"/>
      <c r="AI758" s="12"/>
      <c r="AJ758" s="12"/>
    </row>
    <row r="759" spans="33:36">
      <c r="AG759" s="112"/>
      <c r="AH759" s="112"/>
      <c r="AI759" s="12"/>
      <c r="AJ759" s="12"/>
    </row>
    <row r="760" spans="33:36">
      <c r="AG760" s="112"/>
      <c r="AH760" s="112"/>
      <c r="AI760" s="12"/>
      <c r="AJ760" s="12"/>
    </row>
    <row r="761" spans="33:36">
      <c r="AG761" s="112"/>
      <c r="AH761" s="112"/>
      <c r="AI761" s="12"/>
      <c r="AJ761" s="12"/>
    </row>
    <row r="762" spans="33:36">
      <c r="AG762" s="112"/>
      <c r="AH762" s="112"/>
      <c r="AI762" s="12"/>
      <c r="AJ762" s="12"/>
    </row>
    <row r="763" spans="33:36">
      <c r="AG763" s="112"/>
      <c r="AH763" s="112"/>
      <c r="AI763" s="12"/>
      <c r="AJ763" s="12"/>
    </row>
    <row r="764" spans="33:36">
      <c r="AG764" s="112"/>
      <c r="AH764" s="112"/>
      <c r="AI764" s="12"/>
      <c r="AJ764" s="12"/>
    </row>
    <row r="765" spans="33:36">
      <c r="AG765" s="112"/>
      <c r="AH765" s="112"/>
      <c r="AI765" s="12"/>
      <c r="AJ765" s="12"/>
    </row>
    <row r="766" spans="33:36">
      <c r="AG766" s="112"/>
      <c r="AH766" s="112"/>
      <c r="AI766" s="12"/>
      <c r="AJ766" s="12"/>
    </row>
    <row r="767" spans="33:36">
      <c r="AG767" s="112"/>
      <c r="AH767" s="112"/>
      <c r="AI767" s="12"/>
      <c r="AJ767" s="12"/>
    </row>
    <row r="768" spans="33:36">
      <c r="AG768" s="112"/>
      <c r="AH768" s="112"/>
      <c r="AI768" s="12"/>
      <c r="AJ768" s="12"/>
    </row>
    <row r="769" spans="33:36">
      <c r="AG769" s="112"/>
      <c r="AH769" s="112"/>
      <c r="AI769" s="12"/>
      <c r="AJ769" s="12"/>
    </row>
    <row r="770" spans="33:36">
      <c r="AG770" s="112"/>
      <c r="AH770" s="112"/>
      <c r="AI770" s="12"/>
      <c r="AJ770" s="12"/>
    </row>
    <row r="771" spans="33:36">
      <c r="AG771" s="112"/>
      <c r="AH771" s="112"/>
      <c r="AI771" s="12"/>
      <c r="AJ771" s="12"/>
    </row>
    <row r="772" spans="33:36">
      <c r="AG772" s="112"/>
      <c r="AH772" s="112"/>
      <c r="AI772" s="12"/>
      <c r="AJ772" s="12"/>
    </row>
    <row r="773" spans="33:36">
      <c r="AG773" s="112"/>
      <c r="AH773" s="112"/>
      <c r="AI773" s="12"/>
      <c r="AJ773" s="12"/>
    </row>
    <row r="774" spans="33:36">
      <c r="AG774" s="112"/>
      <c r="AH774" s="112"/>
      <c r="AI774" s="12"/>
      <c r="AJ774" s="12"/>
    </row>
    <row r="775" spans="33:36">
      <c r="AG775" s="112"/>
      <c r="AH775" s="112"/>
      <c r="AI775" s="12"/>
      <c r="AJ775" s="12"/>
    </row>
    <row r="776" spans="33:36">
      <c r="AG776" s="112"/>
      <c r="AH776" s="112"/>
      <c r="AI776" s="12"/>
      <c r="AJ776" s="12"/>
    </row>
    <row r="777" spans="33:36">
      <c r="AG777" s="112"/>
      <c r="AH777" s="112"/>
      <c r="AI777" s="12"/>
      <c r="AJ777" s="12"/>
    </row>
    <row r="778" spans="33:36">
      <c r="AG778" s="112"/>
      <c r="AH778" s="112"/>
      <c r="AI778" s="12"/>
      <c r="AJ778" s="12"/>
    </row>
    <row r="779" spans="33:36">
      <c r="AG779" s="112"/>
      <c r="AH779" s="112"/>
      <c r="AI779" s="12"/>
      <c r="AJ779" s="12"/>
    </row>
    <row r="780" spans="33:36">
      <c r="AG780" s="112"/>
      <c r="AH780" s="112"/>
      <c r="AI780" s="12"/>
      <c r="AJ780" s="12"/>
    </row>
    <row r="781" spans="33:36">
      <c r="AG781" s="112"/>
      <c r="AH781" s="112"/>
      <c r="AI781" s="12"/>
      <c r="AJ781" s="12"/>
    </row>
    <row r="782" spans="33:36">
      <c r="AG782" s="112"/>
      <c r="AH782" s="112"/>
      <c r="AI782" s="12"/>
      <c r="AJ782" s="12"/>
    </row>
    <row r="783" spans="33:36">
      <c r="AG783" s="112"/>
      <c r="AH783" s="112"/>
      <c r="AI783" s="12"/>
      <c r="AJ783" s="12"/>
    </row>
    <row r="784" spans="33:36">
      <c r="AG784" s="112"/>
      <c r="AH784" s="112"/>
      <c r="AI784" s="12"/>
      <c r="AJ784" s="12"/>
    </row>
    <row r="785" spans="33:36">
      <c r="AG785" s="112"/>
      <c r="AH785" s="112"/>
      <c r="AI785" s="12"/>
      <c r="AJ785" s="12"/>
    </row>
    <row r="786" spans="33:36">
      <c r="AG786" s="112"/>
      <c r="AH786" s="112"/>
      <c r="AI786" s="12"/>
      <c r="AJ786" s="12"/>
    </row>
    <row r="787" spans="33:36">
      <c r="AG787" s="112"/>
      <c r="AH787" s="112"/>
      <c r="AI787" s="12"/>
      <c r="AJ787" s="12"/>
    </row>
    <row r="788" spans="33:36">
      <c r="AG788" s="112"/>
      <c r="AH788" s="112"/>
      <c r="AI788" s="12"/>
      <c r="AJ788" s="12"/>
    </row>
    <row r="789" spans="33:36">
      <c r="AG789" s="112"/>
      <c r="AH789" s="112"/>
      <c r="AI789" s="12"/>
      <c r="AJ789" s="12"/>
    </row>
    <row r="790" spans="33:36">
      <c r="AG790" s="112"/>
      <c r="AH790" s="112"/>
      <c r="AI790" s="12"/>
      <c r="AJ790" s="12"/>
    </row>
    <row r="791" spans="33:36">
      <c r="AG791" s="112"/>
      <c r="AH791" s="112"/>
      <c r="AI791" s="12"/>
      <c r="AJ791" s="12"/>
    </row>
    <row r="792" spans="33:36">
      <c r="AG792" s="112"/>
      <c r="AH792" s="112"/>
      <c r="AI792" s="12"/>
      <c r="AJ792" s="12"/>
    </row>
    <row r="793" spans="33:36">
      <c r="AG793" s="112"/>
      <c r="AH793" s="112"/>
      <c r="AI793" s="12"/>
      <c r="AJ793" s="12"/>
    </row>
    <row r="794" spans="33:36">
      <c r="AG794" s="112"/>
      <c r="AH794" s="112"/>
      <c r="AI794" s="12"/>
      <c r="AJ794" s="12"/>
    </row>
    <row r="795" spans="33:36">
      <c r="AG795" s="112"/>
      <c r="AH795" s="112"/>
      <c r="AI795" s="12"/>
      <c r="AJ795" s="12"/>
    </row>
    <row r="796" spans="33:36">
      <c r="AG796" s="112"/>
      <c r="AH796" s="112"/>
      <c r="AI796" s="12"/>
      <c r="AJ796" s="12"/>
    </row>
    <row r="797" spans="33:36">
      <c r="AG797" s="112"/>
      <c r="AH797" s="112"/>
      <c r="AI797" s="12"/>
      <c r="AJ797" s="12"/>
    </row>
    <row r="798" spans="33:36">
      <c r="AG798" s="112"/>
      <c r="AH798" s="112"/>
      <c r="AI798" s="12"/>
      <c r="AJ798" s="12"/>
    </row>
    <row r="799" spans="33:36">
      <c r="AG799" s="112"/>
      <c r="AH799" s="112"/>
      <c r="AI799" s="12"/>
      <c r="AJ799" s="12"/>
    </row>
    <row r="800" spans="33:36">
      <c r="AG800" s="112"/>
      <c r="AH800" s="112"/>
      <c r="AI800" s="12"/>
      <c r="AJ800" s="12"/>
    </row>
    <row r="801" spans="33:36">
      <c r="AG801" s="112"/>
      <c r="AH801" s="112"/>
      <c r="AI801" s="12"/>
      <c r="AJ801" s="12"/>
    </row>
    <row r="802" spans="33:36">
      <c r="AG802" s="112"/>
      <c r="AH802" s="112"/>
      <c r="AI802" s="12"/>
      <c r="AJ802" s="12"/>
    </row>
    <row r="803" spans="33:36">
      <c r="AG803" s="112"/>
      <c r="AH803" s="112"/>
      <c r="AI803" s="12"/>
      <c r="AJ803" s="12"/>
    </row>
    <row r="804" spans="33:36">
      <c r="AG804" s="112"/>
      <c r="AH804" s="112"/>
      <c r="AI804" s="12"/>
      <c r="AJ804" s="12"/>
    </row>
    <row r="805" spans="33:36">
      <c r="AG805" s="112"/>
      <c r="AH805" s="12"/>
      <c r="AI805" s="12"/>
      <c r="AJ805" s="12"/>
    </row>
    <row r="806" spans="33:36">
      <c r="AG806" s="112"/>
      <c r="AH806" s="112"/>
      <c r="AI806" s="12"/>
      <c r="AJ806" s="12"/>
    </row>
    <row r="807" spans="33:36">
      <c r="AG807" s="112"/>
      <c r="AH807" s="112"/>
      <c r="AI807" s="12"/>
      <c r="AJ807" s="12"/>
    </row>
    <row r="808" spans="33:36">
      <c r="AG808" s="112"/>
      <c r="AH808" s="112"/>
      <c r="AI808" s="12"/>
      <c r="AJ808" s="12"/>
    </row>
    <row r="809" spans="33:36">
      <c r="AG809" s="112"/>
      <c r="AH809" s="112"/>
      <c r="AI809" s="12"/>
      <c r="AJ809" s="12"/>
    </row>
    <row r="810" spans="33:36">
      <c r="AG810" s="112"/>
      <c r="AH810" s="112"/>
      <c r="AI810" s="12"/>
      <c r="AJ810" s="12"/>
    </row>
    <row r="811" spans="33:36">
      <c r="AG811" s="112"/>
      <c r="AH811" s="112"/>
      <c r="AI811" s="12"/>
      <c r="AJ811" s="12"/>
    </row>
    <row r="812" spans="33:36">
      <c r="AG812" s="112"/>
      <c r="AH812" s="112"/>
      <c r="AI812" s="12"/>
      <c r="AJ812" s="12"/>
    </row>
    <row r="813" spans="33:36">
      <c r="AG813" s="112"/>
      <c r="AH813" s="112"/>
      <c r="AI813" s="12"/>
      <c r="AJ813" s="12"/>
    </row>
    <row r="814" spans="33:36">
      <c r="AG814" s="112"/>
      <c r="AH814" s="112"/>
      <c r="AI814" s="12"/>
      <c r="AJ814" s="12"/>
    </row>
    <row r="815" spans="33:36">
      <c r="AG815" s="112"/>
      <c r="AH815" s="112"/>
      <c r="AI815" s="12"/>
      <c r="AJ815" s="12"/>
    </row>
    <row r="816" spans="33:36">
      <c r="AG816" s="112"/>
      <c r="AH816" s="112"/>
      <c r="AI816" s="12"/>
      <c r="AJ816" s="12"/>
    </row>
    <row r="817" spans="33:36">
      <c r="AG817" s="112"/>
      <c r="AH817" s="112"/>
      <c r="AI817" s="12"/>
      <c r="AJ817" s="12"/>
    </row>
    <row r="818" spans="33:36">
      <c r="AG818" s="112"/>
      <c r="AH818" s="112"/>
      <c r="AI818" s="12"/>
      <c r="AJ818" s="12"/>
    </row>
    <row r="819" spans="33:36">
      <c r="AG819" s="112"/>
      <c r="AH819" s="112"/>
      <c r="AI819" s="12"/>
      <c r="AJ819" s="12"/>
    </row>
    <row r="820" spans="33:36">
      <c r="AG820" s="112"/>
      <c r="AH820" s="112"/>
      <c r="AI820" s="12"/>
      <c r="AJ820" s="12"/>
    </row>
    <row r="821" spans="33:36">
      <c r="AG821" s="112"/>
      <c r="AH821" s="112"/>
      <c r="AI821" s="12"/>
      <c r="AJ821" s="12"/>
    </row>
    <row r="822" spans="33:36">
      <c r="AG822" s="112"/>
      <c r="AH822" s="112"/>
      <c r="AI822" s="12"/>
      <c r="AJ822" s="12"/>
    </row>
    <row r="823" spans="33:36">
      <c r="AG823" s="112"/>
      <c r="AH823" s="112"/>
      <c r="AI823" s="12"/>
      <c r="AJ823" s="12"/>
    </row>
    <row r="824" spans="33:36">
      <c r="AG824" s="112"/>
      <c r="AH824" s="112"/>
      <c r="AI824" s="12"/>
      <c r="AJ824" s="12"/>
    </row>
    <row r="825" spans="33:36">
      <c r="AG825" s="112"/>
      <c r="AH825" s="112"/>
      <c r="AI825" s="12"/>
      <c r="AJ825" s="12"/>
    </row>
    <row r="826" spans="33:36">
      <c r="AG826" s="112"/>
      <c r="AH826" s="112"/>
      <c r="AI826" s="12"/>
      <c r="AJ826" s="12"/>
    </row>
    <row r="827" spans="33:36">
      <c r="AG827" s="112"/>
      <c r="AH827" s="112"/>
      <c r="AI827" s="12"/>
      <c r="AJ827" s="12"/>
    </row>
    <row r="828" spans="33:36">
      <c r="AG828" s="112"/>
      <c r="AH828" s="112"/>
      <c r="AI828" s="12"/>
      <c r="AJ828" s="12"/>
    </row>
    <row r="829" spans="33:36">
      <c r="AG829" s="112"/>
      <c r="AH829" s="112"/>
      <c r="AI829" s="12"/>
      <c r="AJ829" s="12"/>
    </row>
    <row r="830" spans="33:36">
      <c r="AG830" s="112"/>
      <c r="AH830" s="112"/>
      <c r="AI830" s="12"/>
      <c r="AJ830" s="12"/>
    </row>
    <row r="831" spans="33:36">
      <c r="AG831" s="112"/>
      <c r="AH831" s="112"/>
      <c r="AI831" s="12"/>
      <c r="AJ831" s="12"/>
    </row>
    <row r="832" spans="33:36">
      <c r="AG832" s="112"/>
      <c r="AH832" s="112"/>
      <c r="AI832" s="12"/>
      <c r="AJ832" s="12"/>
    </row>
    <row r="833" spans="33:36">
      <c r="AG833" s="112"/>
      <c r="AH833" s="112"/>
      <c r="AI833" s="12"/>
      <c r="AJ833" s="12"/>
    </row>
    <row r="834" spans="33:36">
      <c r="AG834" s="112"/>
      <c r="AH834" s="112"/>
      <c r="AI834" s="12"/>
      <c r="AJ834" s="12"/>
    </row>
    <row r="835" spans="33:36">
      <c r="AG835" s="112"/>
      <c r="AH835" s="112"/>
      <c r="AI835" s="12"/>
      <c r="AJ835" s="12"/>
    </row>
    <row r="836" spans="33:36">
      <c r="AG836" s="112"/>
      <c r="AH836" s="112"/>
      <c r="AI836" s="12"/>
      <c r="AJ836" s="12"/>
    </row>
    <row r="837" spans="33:36">
      <c r="AG837" s="112"/>
      <c r="AH837" s="112"/>
      <c r="AI837" s="12"/>
      <c r="AJ837" s="12"/>
    </row>
    <row r="838" spans="33:36">
      <c r="AG838" s="112"/>
      <c r="AH838" s="112"/>
      <c r="AI838" s="12"/>
      <c r="AJ838" s="12"/>
    </row>
    <row r="839" spans="33:36">
      <c r="AG839" s="112"/>
      <c r="AH839" s="112"/>
      <c r="AI839" s="12"/>
      <c r="AJ839" s="12"/>
    </row>
    <row r="840" spans="33:36">
      <c r="AG840" s="112"/>
      <c r="AH840" s="112"/>
      <c r="AI840" s="12"/>
      <c r="AJ840" s="12"/>
    </row>
    <row r="841" spans="33:36">
      <c r="AG841" s="112"/>
      <c r="AH841" s="112"/>
      <c r="AI841" s="12"/>
      <c r="AJ841" s="12"/>
    </row>
    <row r="842" spans="33:36">
      <c r="AG842" s="112"/>
      <c r="AH842" s="112"/>
      <c r="AI842" s="12"/>
      <c r="AJ842" s="12"/>
    </row>
    <row r="843" spans="33:36">
      <c r="AG843" s="112"/>
      <c r="AH843" s="112"/>
      <c r="AI843" s="12"/>
      <c r="AJ843" s="12"/>
    </row>
    <row r="844" spans="33:36">
      <c r="AG844" s="112"/>
      <c r="AH844" s="112"/>
      <c r="AI844" s="12"/>
      <c r="AJ844" s="12"/>
    </row>
    <row r="845" spans="33:36">
      <c r="AG845" s="112"/>
      <c r="AH845" s="112"/>
      <c r="AI845" s="12"/>
      <c r="AJ845" s="12"/>
    </row>
    <row r="846" spans="33:36">
      <c r="AG846" s="112"/>
      <c r="AH846" s="112"/>
      <c r="AI846" s="12"/>
      <c r="AJ846" s="12"/>
    </row>
    <row r="847" spans="33:36">
      <c r="AG847" s="112"/>
      <c r="AH847" s="112"/>
      <c r="AI847" s="12"/>
      <c r="AJ847" s="12"/>
    </row>
    <row r="848" spans="33:36">
      <c r="AG848" s="112"/>
      <c r="AH848" s="112"/>
      <c r="AI848" s="12"/>
      <c r="AJ848" s="12"/>
    </row>
    <row r="849" spans="33:36">
      <c r="AG849" s="112"/>
      <c r="AH849" s="112"/>
      <c r="AI849" s="12"/>
      <c r="AJ849" s="12"/>
    </row>
    <row r="850" spans="33:36">
      <c r="AG850" s="112"/>
      <c r="AH850" s="112"/>
      <c r="AI850" s="12"/>
      <c r="AJ850" s="12"/>
    </row>
    <row r="851" spans="33:36">
      <c r="AG851" s="112"/>
      <c r="AH851" s="112"/>
      <c r="AI851" s="12"/>
      <c r="AJ851" s="12"/>
    </row>
    <row r="852" spans="33:36">
      <c r="AG852" s="112"/>
      <c r="AH852" s="112"/>
      <c r="AI852" s="12"/>
      <c r="AJ852" s="12"/>
    </row>
    <row r="853" spans="33:36">
      <c r="AG853" s="112"/>
      <c r="AH853" s="112"/>
      <c r="AI853" s="12"/>
      <c r="AJ853" s="12"/>
    </row>
    <row r="854" spans="33:36">
      <c r="AG854" s="112"/>
      <c r="AH854" s="112"/>
      <c r="AI854" s="12"/>
      <c r="AJ854" s="12"/>
    </row>
    <row r="855" spans="33:36">
      <c r="AG855" s="112"/>
      <c r="AH855" s="112"/>
      <c r="AI855" s="12"/>
      <c r="AJ855" s="12"/>
    </row>
    <row r="856" spans="33:36">
      <c r="AG856" s="112"/>
      <c r="AH856" s="112"/>
      <c r="AI856" s="12"/>
      <c r="AJ856" s="12"/>
    </row>
    <row r="857" spans="33:36">
      <c r="AG857" s="112"/>
      <c r="AH857" s="112"/>
      <c r="AI857" s="12"/>
      <c r="AJ857" s="12"/>
    </row>
    <row r="858" spans="33:36">
      <c r="AG858" s="112"/>
      <c r="AH858" s="112"/>
      <c r="AI858" s="12"/>
      <c r="AJ858" s="12"/>
    </row>
    <row r="859" spans="33:36">
      <c r="AG859" s="112"/>
      <c r="AH859" s="112"/>
      <c r="AI859" s="12"/>
      <c r="AJ859" s="12"/>
    </row>
    <row r="860" spans="33:36">
      <c r="AG860" s="112"/>
      <c r="AH860" s="112"/>
      <c r="AI860" s="12"/>
      <c r="AJ860" s="12"/>
    </row>
    <row r="861" spans="33:36">
      <c r="AG861" s="112"/>
      <c r="AH861" s="112"/>
      <c r="AI861" s="12"/>
      <c r="AJ861" s="12"/>
    </row>
    <row r="862" spans="33:36">
      <c r="AG862" s="112"/>
      <c r="AH862" s="112"/>
      <c r="AI862" s="12"/>
      <c r="AJ862" s="12"/>
    </row>
    <row r="863" spans="33:36">
      <c r="AG863" s="112"/>
      <c r="AH863" s="112"/>
      <c r="AI863" s="12"/>
      <c r="AJ863" s="12"/>
    </row>
    <row r="864" spans="33:36">
      <c r="AG864" s="112"/>
      <c r="AH864" s="112"/>
      <c r="AI864" s="12"/>
      <c r="AJ864" s="12"/>
    </row>
    <row r="865" spans="33:36">
      <c r="AG865" s="112"/>
      <c r="AH865" s="112"/>
      <c r="AI865" s="12"/>
      <c r="AJ865" s="12"/>
    </row>
    <row r="866" spans="33:36">
      <c r="AG866" s="112"/>
      <c r="AH866" s="112"/>
      <c r="AI866" s="12"/>
      <c r="AJ866" s="12"/>
    </row>
    <row r="867" spans="33:36">
      <c r="AG867" s="112"/>
      <c r="AH867" s="112"/>
      <c r="AI867" s="12"/>
      <c r="AJ867" s="12"/>
    </row>
    <row r="868" spans="33:36">
      <c r="AG868" s="112"/>
      <c r="AH868" s="112"/>
      <c r="AI868" s="12"/>
      <c r="AJ868" s="12"/>
    </row>
    <row r="869" spans="33:36">
      <c r="AG869" s="112"/>
      <c r="AH869" s="112"/>
      <c r="AI869" s="12"/>
      <c r="AJ869" s="12"/>
    </row>
    <row r="870" spans="33:36">
      <c r="AG870" s="112"/>
      <c r="AH870" s="112"/>
      <c r="AI870" s="12"/>
      <c r="AJ870" s="12"/>
    </row>
    <row r="871" spans="33:36">
      <c r="AG871" s="112"/>
      <c r="AH871" s="112"/>
      <c r="AI871" s="12"/>
      <c r="AJ871" s="12"/>
    </row>
    <row r="872" spans="33:36">
      <c r="AG872" s="112"/>
      <c r="AH872" s="112"/>
      <c r="AI872" s="12"/>
      <c r="AJ872" s="12"/>
    </row>
    <row r="873" spans="33:36">
      <c r="AG873" s="112"/>
      <c r="AH873" s="112"/>
      <c r="AI873" s="12"/>
      <c r="AJ873" s="12"/>
    </row>
    <row r="874" spans="33:36">
      <c r="AG874" s="112"/>
      <c r="AH874" s="112"/>
      <c r="AI874" s="12"/>
      <c r="AJ874" s="12"/>
    </row>
    <row r="875" spans="33:36">
      <c r="AG875" s="112"/>
      <c r="AH875" s="112"/>
      <c r="AI875" s="12"/>
      <c r="AJ875" s="12"/>
    </row>
    <row r="876" spans="33:36">
      <c r="AG876" s="112"/>
      <c r="AH876" s="112"/>
      <c r="AI876" s="12"/>
      <c r="AJ876" s="12"/>
    </row>
    <row r="877" spans="33:36">
      <c r="AG877" s="112"/>
      <c r="AH877" s="112"/>
      <c r="AI877" s="12"/>
      <c r="AJ877" s="12"/>
    </row>
    <row r="878" spans="33:36">
      <c r="AG878" s="112"/>
      <c r="AH878" s="112"/>
      <c r="AI878" s="12"/>
      <c r="AJ878" s="12"/>
    </row>
    <row r="879" spans="33:36">
      <c r="AG879" s="112"/>
      <c r="AH879" s="112"/>
      <c r="AI879" s="12"/>
      <c r="AJ879" s="12"/>
    </row>
    <row r="880" spans="33:36">
      <c r="AG880" s="112"/>
      <c r="AH880" s="112"/>
      <c r="AI880" s="12"/>
      <c r="AJ880" s="12"/>
    </row>
    <row r="881" spans="33:36">
      <c r="AG881" s="112"/>
      <c r="AH881" s="112"/>
      <c r="AI881" s="12"/>
      <c r="AJ881" s="12"/>
    </row>
    <row r="882" spans="33:36">
      <c r="AG882" s="112"/>
      <c r="AH882" s="112"/>
      <c r="AI882" s="12"/>
      <c r="AJ882" s="12"/>
    </row>
    <row r="883" spans="33:36">
      <c r="AG883" s="112"/>
      <c r="AH883" s="112"/>
      <c r="AI883" s="12"/>
      <c r="AJ883" s="12"/>
    </row>
    <row r="884" spans="33:36">
      <c r="AG884" s="112"/>
      <c r="AH884" s="112"/>
      <c r="AI884" s="12"/>
      <c r="AJ884" s="12"/>
    </row>
    <row r="885" spans="33:36">
      <c r="AG885" s="112"/>
      <c r="AH885" s="112"/>
      <c r="AI885" s="12"/>
      <c r="AJ885" s="12"/>
    </row>
    <row r="886" spans="33:36">
      <c r="AG886" s="112"/>
      <c r="AH886" s="112"/>
      <c r="AI886" s="12"/>
      <c r="AJ886" s="12"/>
    </row>
    <row r="887" spans="33:36">
      <c r="AG887" s="112"/>
      <c r="AH887" s="112"/>
      <c r="AI887" s="12"/>
      <c r="AJ887" s="12"/>
    </row>
    <row r="888" spans="33:36">
      <c r="AG888" s="112"/>
      <c r="AH888" s="112"/>
      <c r="AI888" s="12"/>
      <c r="AJ888" s="12"/>
    </row>
    <row r="889" spans="33:36">
      <c r="AG889" s="112"/>
      <c r="AH889" s="112"/>
      <c r="AI889" s="12"/>
      <c r="AJ889" s="12"/>
    </row>
    <row r="890" spans="33:36">
      <c r="AG890" s="112"/>
      <c r="AH890" s="112"/>
      <c r="AI890" s="12"/>
      <c r="AJ890" s="12"/>
    </row>
    <row r="891" spans="33:36">
      <c r="AG891" s="112"/>
      <c r="AH891" s="112"/>
      <c r="AI891" s="12"/>
      <c r="AJ891" s="12"/>
    </row>
    <row r="892" spans="33:36">
      <c r="AG892" s="112"/>
      <c r="AH892" s="112"/>
      <c r="AI892" s="12"/>
      <c r="AJ892" s="12"/>
    </row>
    <row r="893" spans="33:36">
      <c r="AG893" s="112"/>
      <c r="AH893" s="112"/>
      <c r="AI893" s="12"/>
      <c r="AJ893" s="12"/>
    </row>
    <row r="894" spans="33:36">
      <c r="AG894" s="112"/>
      <c r="AH894" s="112"/>
      <c r="AI894" s="12"/>
      <c r="AJ894" s="12"/>
    </row>
    <row r="895" spans="33:36">
      <c r="AG895" s="112"/>
      <c r="AH895" s="112"/>
      <c r="AI895" s="12"/>
      <c r="AJ895" s="12"/>
    </row>
    <row r="896" spans="33:36">
      <c r="AG896" s="112"/>
      <c r="AH896" s="112"/>
      <c r="AI896" s="12"/>
      <c r="AJ896" s="12"/>
    </row>
    <row r="897" spans="33:36">
      <c r="AG897" s="112"/>
      <c r="AH897" s="112"/>
      <c r="AI897" s="12"/>
      <c r="AJ897" s="12"/>
    </row>
    <row r="898" spans="33:36">
      <c r="AG898" s="112"/>
      <c r="AH898" s="112"/>
      <c r="AI898" s="12"/>
      <c r="AJ898" s="12"/>
    </row>
    <row r="899" spans="33:36">
      <c r="AG899" s="112"/>
      <c r="AH899" s="112"/>
      <c r="AI899" s="12"/>
      <c r="AJ899" s="12"/>
    </row>
    <row r="900" spans="33:36">
      <c r="AG900" s="112"/>
      <c r="AH900" s="112"/>
      <c r="AI900" s="12"/>
      <c r="AJ900" s="12"/>
    </row>
    <row r="901" spans="33:36">
      <c r="AG901" s="112"/>
      <c r="AH901" s="112"/>
      <c r="AI901" s="12"/>
      <c r="AJ901" s="12"/>
    </row>
    <row r="902" spans="33:36">
      <c r="AG902" s="112"/>
      <c r="AH902" s="112"/>
      <c r="AI902" s="12"/>
      <c r="AJ902" s="12"/>
    </row>
    <row r="903" spans="33:36">
      <c r="AG903" s="112"/>
      <c r="AH903" s="112"/>
      <c r="AI903" s="12"/>
      <c r="AJ903" s="12"/>
    </row>
    <row r="904" spans="33:36">
      <c r="AG904" s="112"/>
      <c r="AH904" s="112"/>
      <c r="AI904" s="12"/>
      <c r="AJ904" s="12"/>
    </row>
    <row r="905" spans="33:36">
      <c r="AG905" s="112"/>
      <c r="AH905" s="112"/>
      <c r="AI905" s="12"/>
      <c r="AJ905" s="12"/>
    </row>
    <row r="906" spans="33:36">
      <c r="AG906" s="112"/>
      <c r="AH906" s="112"/>
      <c r="AI906" s="12"/>
      <c r="AJ906" s="12"/>
    </row>
    <row r="907" spans="33:36">
      <c r="AG907" s="112"/>
      <c r="AH907" s="112"/>
      <c r="AI907" s="12"/>
      <c r="AJ907" s="12"/>
    </row>
    <row r="908" spans="33:36">
      <c r="AG908" s="112"/>
      <c r="AH908" s="112"/>
      <c r="AI908" s="12"/>
      <c r="AJ908" s="12"/>
    </row>
    <row r="909" spans="33:36">
      <c r="AG909" s="112"/>
      <c r="AH909" s="112"/>
      <c r="AI909" s="12"/>
      <c r="AJ909" s="12"/>
    </row>
    <row r="910" spans="33:36">
      <c r="AG910" s="112"/>
      <c r="AH910" s="112"/>
      <c r="AI910" s="12"/>
      <c r="AJ910" s="12"/>
    </row>
    <row r="911" spans="33:36">
      <c r="AG911" s="112"/>
      <c r="AH911" s="112"/>
      <c r="AI911" s="12"/>
      <c r="AJ911" s="12"/>
    </row>
    <row r="912" spans="33:36">
      <c r="AG912" s="112"/>
      <c r="AH912" s="112"/>
      <c r="AI912" s="12"/>
      <c r="AJ912" s="12"/>
    </row>
    <row r="913" spans="33:36">
      <c r="AG913" s="112"/>
      <c r="AH913" s="112"/>
      <c r="AI913" s="12"/>
      <c r="AJ913" s="12"/>
    </row>
    <row r="914" spans="33:36">
      <c r="AG914" s="112"/>
      <c r="AH914" s="112"/>
      <c r="AI914" s="12"/>
      <c r="AJ914" s="12"/>
    </row>
    <row r="915" spans="33:36">
      <c r="AG915" s="112"/>
      <c r="AH915" s="112"/>
      <c r="AI915" s="12"/>
      <c r="AJ915" s="12"/>
    </row>
    <row r="916" spans="33:36">
      <c r="AG916" s="112"/>
      <c r="AH916" s="112"/>
      <c r="AI916" s="12"/>
      <c r="AJ916" s="12"/>
    </row>
    <row r="917" spans="33:36">
      <c r="AG917" s="112"/>
      <c r="AH917" s="112"/>
      <c r="AI917" s="12"/>
      <c r="AJ917" s="12"/>
    </row>
    <row r="918" spans="33:36">
      <c r="AG918" s="112"/>
      <c r="AH918" s="112"/>
      <c r="AI918" s="12"/>
      <c r="AJ918" s="12"/>
    </row>
    <row r="919" spans="33:36">
      <c r="AG919" s="112"/>
      <c r="AH919" s="112"/>
      <c r="AI919" s="12"/>
      <c r="AJ919" s="12"/>
    </row>
    <row r="920" spans="33:36">
      <c r="AG920" s="112"/>
      <c r="AH920" s="112"/>
      <c r="AI920" s="12"/>
      <c r="AJ920" s="12"/>
    </row>
    <row r="921" spans="33:36">
      <c r="AG921" s="112"/>
      <c r="AH921" s="112"/>
      <c r="AI921" s="12"/>
      <c r="AJ921" s="12"/>
    </row>
    <row r="922" spans="33:36">
      <c r="AG922" s="112"/>
      <c r="AH922" s="112"/>
      <c r="AI922" s="12"/>
      <c r="AJ922" s="12"/>
    </row>
    <row r="923" spans="33:36">
      <c r="AG923" s="112"/>
      <c r="AH923" s="112"/>
      <c r="AI923" s="12"/>
      <c r="AJ923" s="12"/>
    </row>
    <row r="924" spans="33:36">
      <c r="AG924" s="112"/>
      <c r="AH924" s="112"/>
      <c r="AI924" s="12"/>
      <c r="AJ924" s="12"/>
    </row>
    <row r="925" spans="33:36">
      <c r="AG925" s="112"/>
      <c r="AH925" s="112"/>
      <c r="AI925" s="12"/>
      <c r="AJ925" s="12"/>
    </row>
    <row r="926" spans="33:36">
      <c r="AG926" s="112"/>
      <c r="AH926" s="112"/>
      <c r="AI926" s="12"/>
      <c r="AJ926" s="12"/>
    </row>
    <row r="927" spans="33:36">
      <c r="AG927" s="112"/>
      <c r="AH927" s="112"/>
      <c r="AI927" s="12"/>
      <c r="AJ927" s="12"/>
    </row>
    <row r="928" spans="33:36">
      <c r="AG928" s="112"/>
      <c r="AH928" s="112"/>
      <c r="AI928" s="12"/>
      <c r="AJ928" s="12"/>
    </row>
    <row r="929" spans="33:36">
      <c r="AG929" s="112"/>
      <c r="AH929" s="112"/>
      <c r="AI929" s="12"/>
      <c r="AJ929" s="12"/>
    </row>
    <row r="930" spans="33:36">
      <c r="AG930" s="112"/>
      <c r="AH930" s="112"/>
      <c r="AI930" s="12"/>
      <c r="AJ930" s="12"/>
    </row>
    <row r="931" spans="33:36">
      <c r="AG931" s="112"/>
      <c r="AH931" s="112"/>
      <c r="AI931" s="12"/>
      <c r="AJ931" s="12"/>
    </row>
    <row r="932" spans="33:36">
      <c r="AG932" s="112"/>
      <c r="AH932" s="112"/>
      <c r="AI932" s="12"/>
      <c r="AJ932" s="12"/>
    </row>
    <row r="933" spans="33:36">
      <c r="AG933" s="112"/>
      <c r="AH933" s="112"/>
      <c r="AI933" s="12"/>
      <c r="AJ933" s="12"/>
    </row>
    <row r="934" spans="33:36">
      <c r="AG934" s="112"/>
      <c r="AH934" s="112"/>
      <c r="AI934" s="12"/>
      <c r="AJ934" s="12"/>
    </row>
    <row r="935" spans="33:36">
      <c r="AG935" s="112"/>
      <c r="AH935" s="112"/>
      <c r="AI935" s="12"/>
      <c r="AJ935" s="12"/>
    </row>
    <row r="936" spans="33:36">
      <c r="AG936" s="112"/>
      <c r="AH936" s="112"/>
      <c r="AI936" s="12"/>
      <c r="AJ936" s="12"/>
    </row>
    <row r="937" spans="33:36">
      <c r="AG937" s="112"/>
      <c r="AH937" s="112"/>
      <c r="AI937" s="12"/>
      <c r="AJ937" s="12"/>
    </row>
    <row r="938" spans="33:36">
      <c r="AG938" s="112"/>
      <c r="AH938" s="112"/>
      <c r="AI938" s="12"/>
      <c r="AJ938" s="12"/>
    </row>
    <row r="939" spans="33:36">
      <c r="AG939" s="112"/>
      <c r="AH939" s="112"/>
      <c r="AI939" s="12"/>
      <c r="AJ939" s="12"/>
    </row>
    <row r="940" spans="33:36">
      <c r="AG940" s="112"/>
      <c r="AH940" s="112"/>
      <c r="AI940" s="12"/>
      <c r="AJ940" s="12"/>
    </row>
    <row r="941" spans="33:36">
      <c r="AG941" s="112"/>
      <c r="AH941" s="112"/>
      <c r="AI941" s="12"/>
      <c r="AJ941" s="12"/>
    </row>
    <row r="942" spans="33:36">
      <c r="AG942" s="112"/>
      <c r="AH942" s="112"/>
      <c r="AI942" s="12"/>
      <c r="AJ942" s="12"/>
    </row>
    <row r="943" spans="33:36">
      <c r="AG943" s="112"/>
      <c r="AH943" s="112"/>
      <c r="AI943" s="12"/>
      <c r="AJ943" s="12"/>
    </row>
    <row r="944" spans="33:36">
      <c r="AG944" s="112"/>
      <c r="AH944" s="112"/>
      <c r="AI944" s="12"/>
      <c r="AJ944" s="12"/>
    </row>
    <row r="945" spans="33:36">
      <c r="AG945" s="112"/>
      <c r="AH945" s="112"/>
      <c r="AI945" s="12"/>
      <c r="AJ945" s="12"/>
    </row>
    <row r="946" spans="33:36">
      <c r="AG946" s="112"/>
      <c r="AH946" s="112"/>
      <c r="AI946" s="12"/>
      <c r="AJ946" s="12"/>
    </row>
    <row r="947" spans="33:36">
      <c r="AG947" s="112"/>
      <c r="AH947" s="112"/>
      <c r="AI947" s="12"/>
      <c r="AJ947" s="12"/>
    </row>
    <row r="948" spans="33:36">
      <c r="AG948" s="112"/>
      <c r="AH948" s="112"/>
      <c r="AI948" s="12"/>
      <c r="AJ948" s="12"/>
    </row>
    <row r="949" spans="33:36">
      <c r="AG949" s="112"/>
      <c r="AH949" s="112"/>
      <c r="AI949" s="12"/>
      <c r="AJ949" s="12"/>
    </row>
    <row r="950" spans="33:36">
      <c r="AG950" s="112"/>
      <c r="AH950" s="112"/>
      <c r="AI950" s="12"/>
      <c r="AJ950" s="12"/>
    </row>
    <row r="951" spans="33:36">
      <c r="AG951" s="112"/>
      <c r="AH951" s="112"/>
      <c r="AI951" s="12"/>
      <c r="AJ951" s="12"/>
    </row>
    <row r="952" spans="33:36">
      <c r="AG952" s="112"/>
      <c r="AH952" s="112"/>
      <c r="AI952" s="12"/>
      <c r="AJ952" s="12"/>
    </row>
    <row r="953" spans="33:36">
      <c r="AG953" s="112"/>
      <c r="AH953" s="112"/>
      <c r="AI953" s="12"/>
      <c r="AJ953" s="12"/>
    </row>
    <row r="954" spans="33:36">
      <c r="AG954" s="112"/>
      <c r="AH954" s="112"/>
      <c r="AI954" s="12"/>
      <c r="AJ954" s="12"/>
    </row>
    <row r="955" spans="33:36">
      <c r="AG955" s="112"/>
      <c r="AH955" s="112"/>
      <c r="AI955" s="12"/>
      <c r="AJ955" s="12"/>
    </row>
    <row r="956" spans="33:36">
      <c r="AG956" s="112"/>
      <c r="AH956" s="112"/>
      <c r="AI956" s="12"/>
      <c r="AJ956" s="12"/>
    </row>
    <row r="957" spans="33:36">
      <c r="AG957" s="112"/>
      <c r="AH957" s="112"/>
      <c r="AI957" s="12"/>
      <c r="AJ957" s="12"/>
    </row>
    <row r="958" spans="33:36">
      <c r="AG958" s="112"/>
      <c r="AH958" s="112"/>
      <c r="AI958" s="12"/>
      <c r="AJ958" s="12"/>
    </row>
    <row r="959" spans="33:36">
      <c r="AG959" s="112"/>
      <c r="AH959" s="112"/>
      <c r="AI959" s="12"/>
      <c r="AJ959" s="12"/>
    </row>
    <row r="960" spans="33:36">
      <c r="AG960" s="112"/>
      <c r="AH960" s="112"/>
      <c r="AI960" s="12"/>
      <c r="AJ960" s="12"/>
    </row>
    <row r="961" spans="33:36">
      <c r="AG961" s="112"/>
      <c r="AH961" s="112"/>
      <c r="AI961" s="12"/>
      <c r="AJ961" s="12"/>
    </row>
    <row r="962" spans="33:36">
      <c r="AG962" s="112"/>
      <c r="AH962" s="112"/>
      <c r="AI962" s="12"/>
      <c r="AJ962" s="12"/>
    </row>
    <row r="963" spans="33:36">
      <c r="AG963" s="112"/>
      <c r="AH963" s="112"/>
      <c r="AI963" s="12"/>
      <c r="AJ963" s="12"/>
    </row>
    <row r="964" spans="33:36">
      <c r="AG964" s="112"/>
      <c r="AH964" s="112"/>
      <c r="AI964" s="12"/>
      <c r="AJ964" s="12"/>
    </row>
    <row r="965" spans="33:36">
      <c r="AG965" s="112"/>
      <c r="AH965" s="112"/>
      <c r="AI965" s="12"/>
      <c r="AJ965" s="12"/>
    </row>
    <row r="966" spans="33:36">
      <c r="AG966" s="112"/>
      <c r="AH966" s="112"/>
      <c r="AI966" s="12"/>
      <c r="AJ966" s="12"/>
    </row>
    <row r="967" spans="33:36">
      <c r="AG967" s="112"/>
      <c r="AH967" s="112"/>
      <c r="AI967" s="12"/>
      <c r="AJ967" s="12"/>
    </row>
    <row r="968" spans="33:36">
      <c r="AG968" s="112"/>
      <c r="AH968" s="112"/>
      <c r="AI968" s="12"/>
      <c r="AJ968" s="12"/>
    </row>
    <row r="969" spans="33:36">
      <c r="AG969" s="112"/>
      <c r="AH969" s="112"/>
      <c r="AI969" s="12"/>
      <c r="AJ969" s="12"/>
    </row>
    <row r="970" spans="33:36">
      <c r="AG970" s="112"/>
      <c r="AH970" s="112"/>
      <c r="AI970" s="12"/>
      <c r="AJ970" s="12"/>
    </row>
    <row r="971" spans="33:36">
      <c r="AG971" s="112"/>
      <c r="AH971" s="112"/>
      <c r="AI971" s="12"/>
      <c r="AJ971" s="12"/>
    </row>
    <row r="972" spans="33:36">
      <c r="AG972" s="112"/>
      <c r="AH972" s="112"/>
      <c r="AI972" s="12"/>
      <c r="AJ972" s="12"/>
    </row>
    <row r="973" spans="33:36">
      <c r="AG973" s="112"/>
      <c r="AH973" s="112"/>
      <c r="AI973" s="12"/>
      <c r="AJ973" s="12"/>
    </row>
    <row r="974" spans="33:36">
      <c r="AG974" s="112"/>
      <c r="AH974" s="112"/>
      <c r="AI974" s="12"/>
      <c r="AJ974" s="12"/>
    </row>
    <row r="975" spans="33:36">
      <c r="AG975" s="112"/>
      <c r="AH975" s="112"/>
      <c r="AI975" s="12"/>
      <c r="AJ975" s="12"/>
    </row>
    <row r="976" spans="33:36">
      <c r="AG976" s="112"/>
      <c r="AH976" s="112"/>
      <c r="AI976" s="12"/>
      <c r="AJ976" s="12"/>
    </row>
    <row r="977" spans="33:36">
      <c r="AG977" s="112"/>
      <c r="AH977" s="112"/>
      <c r="AI977" s="12"/>
      <c r="AJ977" s="12"/>
    </row>
    <row r="978" spans="33:36">
      <c r="AG978" s="112"/>
      <c r="AH978" s="112"/>
      <c r="AI978" s="12"/>
      <c r="AJ978" s="12"/>
    </row>
    <row r="979" spans="33:36">
      <c r="AG979" s="112"/>
      <c r="AH979" s="112"/>
      <c r="AI979" s="12"/>
      <c r="AJ979" s="12"/>
    </row>
    <row r="980" spans="33:36">
      <c r="AG980" s="112"/>
      <c r="AH980" s="112"/>
      <c r="AI980" s="12"/>
      <c r="AJ980" s="12"/>
    </row>
    <row r="981" spans="33:36">
      <c r="AG981" s="112"/>
      <c r="AH981" s="112"/>
      <c r="AI981" s="12"/>
      <c r="AJ981" s="12"/>
    </row>
    <row r="982" spans="33:36">
      <c r="AG982" s="112"/>
      <c r="AH982" s="112"/>
      <c r="AI982" s="12"/>
      <c r="AJ982" s="12"/>
    </row>
    <row r="983" spans="33:36">
      <c r="AG983" s="112"/>
      <c r="AH983" s="112"/>
      <c r="AI983" s="12"/>
      <c r="AJ983" s="12"/>
    </row>
    <row r="984" spans="33:36">
      <c r="AG984" s="112"/>
      <c r="AH984" s="112"/>
      <c r="AI984" s="12"/>
      <c r="AJ984" s="12"/>
    </row>
    <row r="985" spans="33:36">
      <c r="AG985" s="112"/>
      <c r="AH985" s="112"/>
      <c r="AI985" s="12"/>
      <c r="AJ985" s="12"/>
    </row>
    <row r="986" spans="33:36">
      <c r="AG986" s="112"/>
      <c r="AH986" s="112"/>
      <c r="AI986" s="12"/>
      <c r="AJ986" s="12"/>
    </row>
    <row r="987" spans="33:36">
      <c r="AG987" s="112"/>
      <c r="AH987" s="112"/>
      <c r="AI987" s="12"/>
      <c r="AJ987" s="12"/>
    </row>
    <row r="988" spans="33:36">
      <c r="AG988" s="112"/>
      <c r="AH988" s="112"/>
      <c r="AI988" s="12"/>
      <c r="AJ988" s="12"/>
    </row>
    <row r="989" spans="33:36">
      <c r="AG989" s="112"/>
      <c r="AH989" s="112"/>
      <c r="AI989" s="12"/>
      <c r="AJ989" s="12"/>
    </row>
    <row r="990" spans="33:36">
      <c r="AG990" s="112"/>
      <c r="AH990" s="112"/>
      <c r="AI990" s="12"/>
      <c r="AJ990" s="12"/>
    </row>
    <row r="991" spans="33:36">
      <c r="AG991" s="112"/>
      <c r="AH991" s="112"/>
      <c r="AI991" s="12"/>
      <c r="AJ991" s="12"/>
    </row>
    <row r="992" spans="33:36">
      <c r="AG992" s="112"/>
      <c r="AH992" s="112"/>
      <c r="AI992" s="12"/>
      <c r="AJ992" s="12"/>
    </row>
    <row r="993" spans="33:36">
      <c r="AG993" s="112"/>
      <c r="AH993" s="112"/>
      <c r="AI993" s="12"/>
      <c r="AJ993" s="12"/>
    </row>
    <row r="994" spans="33:36">
      <c r="AG994" s="112"/>
      <c r="AH994" s="112"/>
      <c r="AI994" s="12"/>
      <c r="AJ994" s="12"/>
    </row>
    <row r="995" spans="33:36">
      <c r="AG995" s="112"/>
      <c r="AH995" s="112"/>
      <c r="AI995" s="12"/>
      <c r="AJ995" s="12"/>
    </row>
    <row r="996" spans="33:36">
      <c r="AG996" s="112"/>
      <c r="AH996" s="112"/>
      <c r="AI996" s="12"/>
      <c r="AJ996" s="12"/>
    </row>
    <row r="997" spans="33:36">
      <c r="AG997" s="112"/>
      <c r="AH997" s="112"/>
      <c r="AI997" s="12"/>
      <c r="AJ997" s="12"/>
    </row>
    <row r="998" spans="33:36">
      <c r="AG998" s="112"/>
      <c r="AH998" s="112"/>
      <c r="AI998" s="12"/>
      <c r="AJ998" s="12"/>
    </row>
    <row r="999" spans="33:36">
      <c r="AG999" s="112"/>
      <c r="AH999" s="112"/>
      <c r="AI999" s="12"/>
      <c r="AJ999" s="12"/>
    </row>
    <row r="1000" spans="33:36">
      <c r="AG1000" s="112"/>
      <c r="AH1000" s="112"/>
      <c r="AI1000" s="12"/>
      <c r="AJ1000" s="12"/>
    </row>
    <row r="1001" spans="33:36">
      <c r="AG1001" s="112"/>
      <c r="AH1001" s="112"/>
      <c r="AI1001" s="12"/>
      <c r="AJ1001" s="12"/>
    </row>
    <row r="1002" spans="33:36">
      <c r="AG1002" s="112"/>
      <c r="AH1002" s="112"/>
      <c r="AI1002" s="12"/>
      <c r="AJ1002" s="12"/>
    </row>
    <row r="1003" spans="33:36">
      <c r="AG1003" s="112"/>
      <c r="AH1003" s="112"/>
      <c r="AI1003" s="12"/>
      <c r="AJ1003" s="12"/>
    </row>
    <row r="1004" spans="33:36">
      <c r="AG1004" s="112"/>
      <c r="AH1004" s="112"/>
      <c r="AI1004" s="12"/>
      <c r="AJ1004" s="12"/>
    </row>
    <row r="1005" spans="33:36">
      <c r="AG1005" s="112"/>
      <c r="AH1005" s="112"/>
      <c r="AI1005" s="12"/>
      <c r="AJ1005" s="12"/>
    </row>
    <row r="1006" spans="33:36">
      <c r="AG1006" s="112"/>
      <c r="AH1006" s="112"/>
      <c r="AI1006" s="12"/>
      <c r="AJ1006" s="12"/>
    </row>
    <row r="1007" spans="33:36">
      <c r="AG1007" s="112"/>
      <c r="AH1007" s="112"/>
      <c r="AI1007" s="12"/>
      <c r="AJ1007" s="12"/>
    </row>
    <row r="1008" spans="33:36">
      <c r="AG1008" s="112"/>
      <c r="AH1008" s="112"/>
      <c r="AI1008" s="12"/>
      <c r="AJ1008" s="12"/>
    </row>
    <row r="1009" spans="33:36">
      <c r="AG1009" s="112"/>
      <c r="AH1009" s="112"/>
      <c r="AI1009" s="12"/>
      <c r="AJ1009" s="12"/>
    </row>
    <row r="1010" spans="33:36">
      <c r="AG1010" s="112"/>
      <c r="AH1010" s="112"/>
      <c r="AI1010" s="12"/>
      <c r="AJ1010" s="12"/>
    </row>
    <row r="1011" spans="33:36">
      <c r="AG1011" s="112"/>
      <c r="AH1011" s="112"/>
      <c r="AI1011" s="12"/>
      <c r="AJ1011" s="12"/>
    </row>
    <row r="1012" spans="33:36">
      <c r="AG1012" s="112"/>
      <c r="AH1012" s="112"/>
      <c r="AI1012" s="12"/>
      <c r="AJ1012" s="12"/>
    </row>
    <row r="1013" spans="33:36">
      <c r="AG1013" s="112"/>
      <c r="AH1013" s="112"/>
      <c r="AI1013" s="12"/>
      <c r="AJ1013" s="12"/>
    </row>
    <row r="1014" spans="33:36">
      <c r="AG1014" s="112"/>
      <c r="AH1014" s="112"/>
      <c r="AI1014" s="12"/>
      <c r="AJ1014" s="12"/>
    </row>
    <row r="1015" spans="33:36">
      <c r="AG1015" s="112"/>
      <c r="AH1015" s="112"/>
      <c r="AI1015" s="12"/>
      <c r="AJ1015" s="12"/>
    </row>
    <row r="1016" spans="33:36">
      <c r="AG1016" s="112"/>
      <c r="AH1016" s="112"/>
      <c r="AI1016" s="12"/>
      <c r="AJ1016" s="12"/>
    </row>
    <row r="1017" spans="33:36">
      <c r="AG1017" s="112"/>
      <c r="AH1017" s="112"/>
      <c r="AI1017" s="12"/>
      <c r="AJ1017" s="12"/>
    </row>
    <row r="1018" spans="33:36">
      <c r="AG1018" s="112"/>
      <c r="AH1018" s="112"/>
      <c r="AI1018" s="12"/>
      <c r="AJ1018" s="12"/>
    </row>
    <row r="1019" spans="33:36">
      <c r="AG1019" s="112"/>
      <c r="AH1019" s="112"/>
      <c r="AI1019" s="12"/>
      <c r="AJ1019" s="12"/>
    </row>
    <row r="1020" spans="33:36">
      <c r="AG1020" s="112"/>
      <c r="AH1020" s="112"/>
      <c r="AI1020" s="12"/>
      <c r="AJ1020" s="12"/>
    </row>
    <row r="1021" spans="33:36">
      <c r="AG1021" s="112"/>
      <c r="AH1021" s="112"/>
      <c r="AI1021" s="12"/>
      <c r="AJ1021" s="12"/>
    </row>
    <row r="1022" spans="33:36">
      <c r="AG1022" s="112"/>
      <c r="AH1022" s="112"/>
      <c r="AI1022" s="12"/>
      <c r="AJ1022" s="12"/>
    </row>
    <row r="1023" spans="33:36">
      <c r="AG1023" s="112"/>
      <c r="AH1023" s="112"/>
      <c r="AI1023" s="12"/>
      <c r="AJ1023" s="12"/>
    </row>
    <row r="1024" spans="33:36">
      <c r="AG1024" s="112"/>
      <c r="AH1024" s="112"/>
      <c r="AI1024" s="12"/>
      <c r="AJ1024" s="12"/>
    </row>
    <row r="1025" spans="33:36">
      <c r="AG1025" s="112"/>
      <c r="AH1025" s="112"/>
      <c r="AI1025" s="12"/>
      <c r="AJ1025" s="12"/>
    </row>
    <row r="1026" spans="33:36">
      <c r="AG1026" s="112"/>
      <c r="AH1026" s="112"/>
      <c r="AI1026" s="12"/>
      <c r="AJ1026" s="12"/>
    </row>
    <row r="1027" spans="33:36">
      <c r="AG1027" s="112"/>
      <c r="AH1027" s="112"/>
      <c r="AI1027" s="12"/>
      <c r="AJ1027" s="12"/>
    </row>
    <row r="1028" spans="33:36">
      <c r="AG1028" s="112"/>
      <c r="AH1028" s="112"/>
      <c r="AI1028" s="12"/>
      <c r="AJ1028" s="12"/>
    </row>
    <row r="1029" spans="33:36">
      <c r="AG1029" s="112"/>
      <c r="AH1029" s="112"/>
      <c r="AI1029" s="12"/>
      <c r="AJ1029" s="12"/>
    </row>
    <row r="1030" spans="33:36">
      <c r="AG1030" s="112"/>
      <c r="AH1030" s="112"/>
      <c r="AI1030" s="12"/>
      <c r="AJ1030" s="12"/>
    </row>
    <row r="1031" spans="33:36">
      <c r="AG1031" s="112"/>
      <c r="AH1031" s="112"/>
      <c r="AI1031" s="12"/>
      <c r="AJ1031" s="12"/>
    </row>
    <row r="1032" spans="33:36">
      <c r="AG1032" s="112"/>
      <c r="AH1032" s="112"/>
      <c r="AI1032" s="12"/>
      <c r="AJ1032" s="12"/>
    </row>
    <row r="1033" spans="33:36">
      <c r="AG1033" s="112"/>
      <c r="AH1033" s="112"/>
      <c r="AI1033" s="12"/>
      <c r="AJ1033" s="12"/>
    </row>
    <row r="1034" spans="33:36">
      <c r="AG1034" s="112"/>
      <c r="AH1034" s="112"/>
      <c r="AI1034" s="12"/>
      <c r="AJ1034" s="12"/>
    </row>
    <row r="1035" spans="33:36">
      <c r="AG1035" s="112"/>
      <c r="AH1035" s="112"/>
      <c r="AI1035" s="12"/>
      <c r="AJ1035" s="12"/>
    </row>
    <row r="1036" spans="33:36">
      <c r="AG1036" s="112"/>
      <c r="AH1036" s="112"/>
      <c r="AI1036" s="12"/>
      <c r="AJ1036" s="12"/>
    </row>
    <row r="1037" spans="33:36">
      <c r="AG1037" s="112"/>
      <c r="AH1037" s="112"/>
      <c r="AI1037" s="12"/>
      <c r="AJ1037" s="12"/>
    </row>
    <row r="1038" spans="33:36">
      <c r="AG1038" s="112"/>
      <c r="AH1038" s="112"/>
      <c r="AI1038" s="12"/>
      <c r="AJ1038" s="12"/>
    </row>
    <row r="1039" spans="33:36">
      <c r="AG1039" s="112"/>
      <c r="AH1039" s="112"/>
      <c r="AI1039" s="12"/>
      <c r="AJ1039" s="12"/>
    </row>
    <row r="1040" spans="33:36">
      <c r="AG1040" s="112"/>
      <c r="AH1040" s="112"/>
      <c r="AI1040" s="12"/>
      <c r="AJ1040" s="12"/>
    </row>
    <row r="1041" spans="33:36">
      <c r="AG1041" s="112"/>
      <c r="AH1041" s="112"/>
      <c r="AI1041" s="12"/>
      <c r="AJ1041" s="12"/>
    </row>
    <row r="1042" spans="33:36">
      <c r="AG1042" s="112"/>
      <c r="AH1042" s="112"/>
      <c r="AI1042" s="12"/>
      <c r="AJ1042" s="12"/>
    </row>
    <row r="1043" spans="33:36">
      <c r="AG1043" s="112"/>
      <c r="AH1043" s="112"/>
      <c r="AI1043" s="12"/>
      <c r="AJ1043" s="12"/>
    </row>
    <row r="1044" spans="33:36">
      <c r="AG1044" s="112"/>
      <c r="AH1044" s="112"/>
      <c r="AI1044" s="12"/>
      <c r="AJ1044" s="12"/>
    </row>
    <row r="1045" spans="33:36">
      <c r="AG1045" s="112"/>
      <c r="AH1045" s="112"/>
      <c r="AI1045" s="12"/>
      <c r="AJ1045" s="12"/>
    </row>
    <row r="1046" spans="33:36">
      <c r="AG1046" s="112"/>
      <c r="AH1046" s="112"/>
      <c r="AI1046" s="12"/>
      <c r="AJ1046" s="12"/>
    </row>
    <row r="1047" spans="33:36">
      <c r="AG1047" s="112"/>
      <c r="AH1047" s="112"/>
      <c r="AI1047" s="12"/>
      <c r="AJ1047" s="12"/>
    </row>
    <row r="1048" spans="33:36">
      <c r="AG1048" s="112"/>
      <c r="AH1048" s="112"/>
      <c r="AI1048" s="12"/>
      <c r="AJ1048" s="12"/>
    </row>
    <row r="1049" spans="33:36">
      <c r="AG1049" s="112"/>
      <c r="AH1049" s="112"/>
      <c r="AI1049" s="12"/>
      <c r="AJ1049" s="12"/>
    </row>
    <row r="1050" spans="33:36">
      <c r="AG1050" s="112"/>
      <c r="AH1050" s="112"/>
      <c r="AI1050" s="12"/>
      <c r="AJ1050" s="12"/>
    </row>
    <row r="1051" spans="33:36">
      <c r="AG1051" s="112"/>
      <c r="AH1051" s="112"/>
      <c r="AI1051" s="12"/>
      <c r="AJ1051" s="12"/>
    </row>
    <row r="1052" spans="33:36">
      <c r="AG1052" s="112"/>
      <c r="AH1052" s="112"/>
      <c r="AI1052" s="12"/>
      <c r="AJ1052" s="12"/>
    </row>
    <row r="1053" spans="33:36">
      <c r="AG1053" s="112"/>
      <c r="AH1053" s="112"/>
      <c r="AI1053" s="12"/>
      <c r="AJ1053" s="12"/>
    </row>
    <row r="1054" spans="33:36">
      <c r="AG1054" s="112"/>
      <c r="AH1054" s="112"/>
      <c r="AI1054" s="12"/>
      <c r="AJ1054" s="12"/>
    </row>
    <row r="1055" spans="33:36">
      <c r="AG1055" s="112"/>
      <c r="AH1055" s="112"/>
      <c r="AI1055" s="12"/>
      <c r="AJ1055" s="12"/>
    </row>
    <row r="1056" spans="33:36">
      <c r="AG1056" s="112"/>
      <c r="AH1056" s="112"/>
      <c r="AI1056" s="12"/>
      <c r="AJ1056" s="12"/>
    </row>
    <row r="1057" spans="33:36">
      <c r="AG1057" s="112"/>
      <c r="AH1057" s="112"/>
      <c r="AI1057" s="12"/>
      <c r="AJ1057" s="12"/>
    </row>
    <row r="1058" spans="33:36">
      <c r="AG1058" s="112"/>
      <c r="AH1058" s="112"/>
      <c r="AI1058" s="12"/>
      <c r="AJ1058" s="12"/>
    </row>
    <row r="1059" spans="33:36">
      <c r="AG1059" s="112"/>
      <c r="AH1059" s="112"/>
      <c r="AI1059" s="12"/>
      <c r="AJ1059" s="12"/>
    </row>
    <row r="1060" spans="33:36">
      <c r="AG1060" s="112"/>
      <c r="AH1060" s="112"/>
      <c r="AI1060" s="12"/>
      <c r="AJ1060" s="12"/>
    </row>
    <row r="1061" spans="33:36">
      <c r="AG1061" s="112"/>
      <c r="AH1061" s="112"/>
      <c r="AI1061" s="12"/>
      <c r="AJ1061" s="12"/>
    </row>
    <row r="1062" spans="33:36">
      <c r="AG1062" s="112"/>
      <c r="AH1062" s="112"/>
      <c r="AI1062" s="12"/>
      <c r="AJ1062" s="12"/>
    </row>
    <row r="1063" spans="33:36">
      <c r="AG1063" s="112"/>
      <c r="AH1063" s="112"/>
      <c r="AI1063" s="12"/>
      <c r="AJ1063" s="12"/>
    </row>
    <row r="1064" spans="33:36">
      <c r="AG1064" s="112"/>
      <c r="AH1064" s="112"/>
      <c r="AI1064" s="12"/>
      <c r="AJ1064" s="12"/>
    </row>
    <row r="1065" spans="33:36">
      <c r="AG1065" s="112"/>
      <c r="AH1065" s="112"/>
      <c r="AI1065" s="12"/>
      <c r="AJ1065" s="12"/>
    </row>
    <row r="1066" spans="33:36">
      <c r="AG1066" s="112"/>
      <c r="AH1066" s="112"/>
      <c r="AI1066" s="12"/>
      <c r="AJ1066" s="12"/>
    </row>
    <row r="1067" spans="33:36">
      <c r="AG1067" s="112"/>
      <c r="AH1067" s="112"/>
      <c r="AI1067" s="12"/>
      <c r="AJ1067" s="12"/>
    </row>
    <row r="1068" spans="33:36">
      <c r="AG1068" s="112"/>
      <c r="AH1068" s="112"/>
      <c r="AI1068" s="12"/>
      <c r="AJ1068" s="12"/>
    </row>
    <row r="1069" spans="33:36">
      <c r="AG1069" s="112"/>
      <c r="AH1069" s="112"/>
      <c r="AI1069" s="12"/>
      <c r="AJ1069" s="12"/>
    </row>
    <row r="1070" spans="33:36">
      <c r="AG1070" s="112"/>
      <c r="AH1070" s="112"/>
      <c r="AI1070" s="12"/>
      <c r="AJ1070" s="12"/>
    </row>
    <row r="1071" spans="33:36">
      <c r="AG1071" s="112"/>
      <c r="AH1071" s="112"/>
      <c r="AI1071" s="12"/>
      <c r="AJ1071" s="12"/>
    </row>
    <row r="1072" spans="33:36">
      <c r="AG1072" s="112"/>
      <c r="AH1072" s="112"/>
      <c r="AI1072" s="12"/>
      <c r="AJ1072" s="12"/>
    </row>
    <row r="1073" spans="33:36">
      <c r="AG1073" s="112"/>
      <c r="AH1073" s="112"/>
      <c r="AI1073" s="12"/>
      <c r="AJ1073" s="12"/>
    </row>
    <row r="1074" spans="33:36">
      <c r="AG1074" s="112"/>
      <c r="AH1074" s="112"/>
      <c r="AI1074" s="12"/>
      <c r="AJ1074" s="12"/>
    </row>
    <row r="1075" spans="33:36">
      <c r="AG1075" s="112"/>
      <c r="AH1075" s="112"/>
      <c r="AI1075" s="12"/>
      <c r="AJ1075" s="12"/>
    </row>
    <row r="1076" spans="33:36">
      <c r="AG1076" s="112"/>
      <c r="AH1076" s="112"/>
      <c r="AI1076" s="12"/>
      <c r="AJ1076" s="12"/>
    </row>
    <row r="1077" spans="33:36">
      <c r="AG1077" s="112"/>
      <c r="AH1077" s="112"/>
      <c r="AI1077" s="12"/>
      <c r="AJ1077" s="12"/>
    </row>
    <row r="1078" spans="33:36">
      <c r="AG1078" s="112"/>
      <c r="AH1078" s="112"/>
      <c r="AI1078" s="12"/>
      <c r="AJ1078" s="12"/>
    </row>
    <row r="1079" spans="33:36">
      <c r="AG1079" s="112"/>
      <c r="AH1079" s="112"/>
      <c r="AI1079" s="12"/>
      <c r="AJ1079" s="12"/>
    </row>
    <row r="1080" spans="33:36">
      <c r="AG1080" s="112"/>
      <c r="AH1080" s="112"/>
      <c r="AI1080" s="12"/>
      <c r="AJ1080" s="12"/>
    </row>
    <row r="1081" spans="33:36">
      <c r="AG1081" s="112"/>
      <c r="AH1081" s="112"/>
      <c r="AI1081" s="12"/>
      <c r="AJ1081" s="12"/>
    </row>
    <row r="1082" spans="33:36">
      <c r="AG1082" s="112"/>
      <c r="AH1082" s="112"/>
      <c r="AI1082" s="12"/>
      <c r="AJ1082" s="12"/>
    </row>
    <row r="1083" spans="33:36">
      <c r="AG1083" s="112"/>
      <c r="AH1083" s="112"/>
      <c r="AI1083" s="12"/>
      <c r="AJ1083" s="12"/>
    </row>
    <row r="1084" spans="33:36">
      <c r="AG1084" s="112"/>
      <c r="AH1084" s="112"/>
      <c r="AI1084" s="12"/>
      <c r="AJ1084" s="12"/>
    </row>
    <row r="1085" spans="33:36">
      <c r="AG1085" s="112"/>
      <c r="AH1085" s="112"/>
      <c r="AI1085" s="12"/>
      <c r="AJ1085" s="12"/>
    </row>
    <row r="1086" spans="33:36">
      <c r="AG1086" s="112"/>
      <c r="AH1086" s="112"/>
      <c r="AI1086" s="12"/>
      <c r="AJ1086" s="12"/>
    </row>
    <row r="1087" spans="33:36">
      <c r="AG1087" s="112"/>
      <c r="AH1087" s="112"/>
      <c r="AI1087" s="12"/>
      <c r="AJ1087" s="12"/>
    </row>
    <row r="1088" spans="33:36">
      <c r="AG1088" s="112"/>
      <c r="AH1088" s="112"/>
      <c r="AI1088" s="12"/>
      <c r="AJ1088" s="12"/>
    </row>
    <row r="1089" spans="33:36">
      <c r="AG1089" s="112"/>
      <c r="AH1089" s="112"/>
      <c r="AI1089" s="12"/>
      <c r="AJ1089" s="12"/>
    </row>
    <row r="1090" spans="33:36">
      <c r="AG1090" s="112"/>
      <c r="AH1090" s="112"/>
      <c r="AI1090" s="12"/>
      <c r="AJ1090" s="12"/>
    </row>
    <row r="1091" spans="33:36">
      <c r="AG1091" s="112"/>
      <c r="AH1091" s="112"/>
      <c r="AI1091" s="12"/>
      <c r="AJ1091" s="12"/>
    </row>
    <row r="1092" spans="33:36">
      <c r="AG1092" s="112"/>
      <c r="AH1092" s="112"/>
      <c r="AI1092" s="12"/>
      <c r="AJ1092" s="12"/>
    </row>
    <row r="1093" spans="33:36">
      <c r="AG1093" s="112"/>
      <c r="AH1093" s="112"/>
      <c r="AI1093" s="12"/>
      <c r="AJ1093" s="12"/>
    </row>
    <row r="1094" spans="33:36">
      <c r="AG1094" s="112"/>
      <c r="AH1094" s="112"/>
      <c r="AI1094" s="12"/>
      <c r="AJ1094" s="12"/>
    </row>
    <row r="1095" spans="33:36">
      <c r="AG1095" s="112"/>
      <c r="AH1095" s="112"/>
      <c r="AI1095" s="12"/>
      <c r="AJ1095" s="12"/>
    </row>
    <row r="1096" spans="33:36">
      <c r="AG1096" s="112"/>
      <c r="AH1096" s="112"/>
      <c r="AI1096" s="12"/>
      <c r="AJ1096" s="12"/>
    </row>
    <row r="1097" spans="33:36">
      <c r="AG1097" s="112"/>
      <c r="AH1097" s="112"/>
      <c r="AI1097" s="12"/>
      <c r="AJ1097" s="12"/>
    </row>
    <row r="1098" spans="33:36">
      <c r="AG1098" s="112"/>
      <c r="AH1098" s="112"/>
      <c r="AI1098" s="12"/>
      <c r="AJ1098" s="12"/>
    </row>
    <row r="1099" spans="33:36">
      <c r="AG1099" s="112"/>
      <c r="AH1099" s="112"/>
      <c r="AI1099" s="12"/>
      <c r="AJ1099" s="12"/>
    </row>
    <row r="1100" spans="33:36">
      <c r="AG1100" s="112"/>
      <c r="AH1100" s="112"/>
      <c r="AI1100" s="12"/>
      <c r="AJ1100" s="12"/>
    </row>
    <row r="1101" spans="33:36">
      <c r="AG1101" s="112"/>
      <c r="AH1101" s="112"/>
      <c r="AI1101" s="12"/>
      <c r="AJ1101" s="12"/>
    </row>
    <row r="1102" spans="33:36">
      <c r="AG1102" s="112"/>
      <c r="AH1102" s="112"/>
      <c r="AI1102" s="12"/>
      <c r="AJ1102" s="12"/>
    </row>
    <row r="1103" spans="33:36">
      <c r="AG1103" s="112"/>
      <c r="AH1103" s="112"/>
      <c r="AI1103" s="12"/>
      <c r="AJ1103" s="12"/>
    </row>
    <row r="1104" spans="33:36">
      <c r="AG1104" s="112"/>
      <c r="AH1104" s="112"/>
      <c r="AI1104" s="12"/>
      <c r="AJ1104" s="12"/>
    </row>
    <row r="1105" spans="33:36">
      <c r="AG1105" s="112"/>
      <c r="AH1105" s="112"/>
      <c r="AI1105" s="12"/>
      <c r="AJ1105" s="12"/>
    </row>
    <row r="1106" spans="33:36">
      <c r="AG1106" s="112"/>
      <c r="AH1106" s="112"/>
      <c r="AI1106" s="12"/>
      <c r="AJ1106" s="12"/>
    </row>
    <row r="1107" spans="33:36">
      <c r="AG1107" s="112"/>
      <c r="AH1107" s="112"/>
      <c r="AI1107" s="12"/>
      <c r="AJ1107" s="12"/>
    </row>
    <row r="1108" spans="33:36">
      <c r="AG1108" s="112"/>
      <c r="AH1108" s="112"/>
      <c r="AI1108" s="12"/>
      <c r="AJ1108" s="12"/>
    </row>
    <row r="1109" spans="33:36">
      <c r="AG1109" s="112"/>
      <c r="AH1109" s="112"/>
      <c r="AI1109" s="12"/>
      <c r="AJ1109" s="12"/>
    </row>
    <row r="1110" spans="33:36">
      <c r="AG1110" s="112"/>
      <c r="AH1110" s="112"/>
      <c r="AI1110" s="12"/>
      <c r="AJ1110" s="12"/>
    </row>
    <row r="1111" spans="33:36">
      <c r="AG1111" s="112"/>
      <c r="AH1111" s="112"/>
      <c r="AI1111" s="12"/>
      <c r="AJ1111" s="12"/>
    </row>
    <row r="1112" spans="33:36">
      <c r="AG1112" s="112"/>
      <c r="AH1112" s="112"/>
      <c r="AI1112" s="12"/>
      <c r="AJ1112" s="12"/>
    </row>
    <row r="1113" spans="33:36">
      <c r="AG1113" s="112"/>
      <c r="AH1113" s="112"/>
      <c r="AI1113" s="12"/>
      <c r="AJ1113" s="12"/>
    </row>
    <row r="1114" spans="33:36">
      <c r="AG1114" s="112"/>
      <c r="AH1114" s="112"/>
      <c r="AI1114" s="12"/>
      <c r="AJ1114" s="12"/>
    </row>
    <row r="1115" spans="33:36">
      <c r="AG1115" s="112"/>
      <c r="AH1115" s="112"/>
      <c r="AI1115" s="12"/>
      <c r="AJ1115" s="12"/>
    </row>
    <row r="1116" spans="33:36">
      <c r="AG1116" s="112"/>
      <c r="AH1116" s="112"/>
      <c r="AI1116" s="12"/>
      <c r="AJ1116" s="12"/>
    </row>
    <row r="1117" spans="33:36">
      <c r="AG1117" s="112"/>
      <c r="AH1117" s="112"/>
      <c r="AI1117" s="12"/>
      <c r="AJ1117" s="12"/>
    </row>
    <row r="1118" spans="33:36">
      <c r="AG1118" s="112"/>
      <c r="AH1118" s="112"/>
      <c r="AI1118" s="12"/>
      <c r="AJ1118" s="12"/>
    </row>
    <row r="1119" spans="33:36">
      <c r="AG1119" s="112"/>
      <c r="AH1119" s="112"/>
      <c r="AI1119" s="12"/>
      <c r="AJ1119" s="12"/>
    </row>
    <row r="1120" spans="33:36">
      <c r="AG1120" s="112"/>
      <c r="AH1120" s="112"/>
      <c r="AI1120" s="12"/>
      <c r="AJ1120" s="12"/>
    </row>
    <row r="1121" spans="33:36">
      <c r="AG1121" s="112"/>
      <c r="AH1121" s="112"/>
      <c r="AI1121" s="12"/>
      <c r="AJ1121" s="12"/>
    </row>
    <row r="1122" spans="33:36">
      <c r="AG1122" s="112"/>
      <c r="AH1122" s="112"/>
      <c r="AI1122" s="12"/>
      <c r="AJ1122" s="12"/>
    </row>
    <row r="1123" spans="33:36">
      <c r="AG1123" s="112"/>
      <c r="AH1123" s="112"/>
      <c r="AI1123" s="12"/>
      <c r="AJ1123" s="12"/>
    </row>
    <row r="1124" spans="33:36">
      <c r="AG1124" s="112"/>
      <c r="AH1124" s="112"/>
      <c r="AI1124" s="12"/>
      <c r="AJ1124" s="12"/>
    </row>
    <row r="1125" spans="33:36">
      <c r="AG1125" s="112"/>
      <c r="AH1125" s="112"/>
      <c r="AI1125" s="12"/>
      <c r="AJ1125" s="12"/>
    </row>
    <row r="1126" spans="33:36">
      <c r="AG1126" s="112"/>
      <c r="AH1126" s="112"/>
      <c r="AI1126" s="12"/>
      <c r="AJ1126" s="12"/>
    </row>
    <row r="1127" spans="33:36">
      <c r="AG1127" s="112"/>
      <c r="AH1127" s="112"/>
      <c r="AI1127" s="12"/>
      <c r="AJ1127" s="12"/>
    </row>
    <row r="1128" spans="33:36">
      <c r="AG1128" s="112"/>
      <c r="AH1128" s="112"/>
      <c r="AI1128" s="12"/>
      <c r="AJ1128" s="12"/>
    </row>
    <row r="1129" spans="33:36">
      <c r="AG1129" s="112"/>
      <c r="AH1129" s="112"/>
      <c r="AI1129" s="12"/>
      <c r="AJ1129" s="12"/>
    </row>
    <row r="1130" spans="33:36">
      <c r="AG1130" s="112"/>
      <c r="AH1130" s="112"/>
      <c r="AI1130" s="12"/>
      <c r="AJ1130" s="12"/>
    </row>
    <row r="1131" spans="33:36">
      <c r="AG1131" s="112"/>
      <c r="AH1131" s="112"/>
      <c r="AI1131" s="12"/>
      <c r="AJ1131" s="12"/>
    </row>
    <row r="1132" spans="33:36">
      <c r="AG1132" s="112"/>
      <c r="AH1132" s="112"/>
      <c r="AI1132" s="12"/>
      <c r="AJ1132" s="12"/>
    </row>
    <row r="1133" spans="33:36">
      <c r="AG1133" s="112"/>
      <c r="AH1133" s="112"/>
      <c r="AI1133" s="12"/>
      <c r="AJ1133" s="12"/>
    </row>
    <row r="1134" spans="33:36">
      <c r="AG1134" s="112"/>
      <c r="AH1134" s="112"/>
      <c r="AI1134" s="12"/>
      <c r="AJ1134" s="12"/>
    </row>
    <row r="1135" spans="33:36">
      <c r="AG1135" s="112"/>
      <c r="AH1135" s="112"/>
      <c r="AI1135" s="12"/>
      <c r="AJ1135" s="12"/>
    </row>
    <row r="1136" spans="33:36">
      <c r="AG1136" s="112"/>
      <c r="AH1136" s="112"/>
      <c r="AI1136" s="12"/>
      <c r="AJ1136" s="12"/>
    </row>
    <row r="1137" spans="33:36">
      <c r="AG1137" s="112"/>
      <c r="AH1137" s="112"/>
      <c r="AI1137" s="12"/>
      <c r="AJ1137" s="12"/>
    </row>
    <row r="1138" spans="33:36">
      <c r="AG1138" s="112"/>
      <c r="AH1138" s="112"/>
      <c r="AI1138" s="12"/>
      <c r="AJ1138" s="12"/>
    </row>
    <row r="1139" spans="33:36">
      <c r="AG1139" s="112"/>
      <c r="AH1139" s="112"/>
      <c r="AI1139" s="12"/>
      <c r="AJ1139" s="12"/>
    </row>
    <row r="1140" spans="33:36">
      <c r="AG1140" s="112"/>
      <c r="AH1140" s="112"/>
      <c r="AI1140" s="12"/>
      <c r="AJ1140" s="12"/>
    </row>
    <row r="1141" spans="33:36">
      <c r="AG1141" s="112"/>
      <c r="AH1141" s="112"/>
      <c r="AI1141" s="12"/>
      <c r="AJ1141" s="12"/>
    </row>
    <row r="1142" spans="33:36">
      <c r="AG1142" s="112"/>
      <c r="AH1142" s="112"/>
      <c r="AI1142" s="12"/>
      <c r="AJ1142" s="12"/>
    </row>
    <row r="1143" spans="33:36">
      <c r="AG1143" s="112"/>
      <c r="AH1143" s="112"/>
      <c r="AI1143" s="12"/>
      <c r="AJ1143" s="12"/>
    </row>
    <row r="1144" spans="33:36">
      <c r="AG1144" s="112"/>
      <c r="AH1144" s="112"/>
      <c r="AI1144" s="12"/>
      <c r="AJ1144" s="12"/>
    </row>
    <row r="1145" spans="33:36">
      <c r="AG1145" s="112"/>
      <c r="AH1145" s="112"/>
      <c r="AI1145" s="12"/>
      <c r="AJ1145" s="12"/>
    </row>
    <row r="1146" spans="33:36">
      <c r="AG1146" s="112"/>
      <c r="AH1146" s="112"/>
      <c r="AI1146" s="12"/>
      <c r="AJ1146" s="12"/>
    </row>
    <row r="1147" spans="33:36">
      <c r="AG1147" s="112"/>
      <c r="AH1147" s="112"/>
      <c r="AI1147" s="12"/>
      <c r="AJ1147" s="12"/>
    </row>
    <row r="1148" spans="33:36">
      <c r="AG1148" s="112"/>
      <c r="AH1148" s="112"/>
      <c r="AI1148" s="12"/>
      <c r="AJ1148" s="12"/>
    </row>
    <row r="1149" spans="33:36">
      <c r="AG1149" s="112"/>
      <c r="AH1149" s="112"/>
      <c r="AI1149" s="12"/>
      <c r="AJ1149" s="12"/>
    </row>
    <row r="1150" spans="33:36">
      <c r="AG1150" s="112"/>
      <c r="AH1150" s="112"/>
      <c r="AI1150" s="12"/>
      <c r="AJ1150" s="12"/>
    </row>
    <row r="1151" spans="33:36">
      <c r="AG1151" s="112"/>
      <c r="AH1151" s="112"/>
      <c r="AI1151" s="12"/>
      <c r="AJ1151" s="12"/>
    </row>
    <row r="1152" spans="33:36">
      <c r="AG1152" s="112"/>
      <c r="AH1152" s="112"/>
      <c r="AI1152" s="12"/>
      <c r="AJ1152" s="12"/>
    </row>
    <row r="1153" spans="33:36">
      <c r="AG1153" s="112"/>
      <c r="AH1153" s="112"/>
      <c r="AI1153" s="12"/>
      <c r="AJ1153" s="12"/>
    </row>
    <row r="1154" spans="33:36">
      <c r="AG1154" s="112"/>
      <c r="AH1154" s="112"/>
      <c r="AI1154" s="12"/>
      <c r="AJ1154" s="12"/>
    </row>
    <row r="1155" spans="33:36">
      <c r="AG1155" s="112"/>
      <c r="AH1155" s="112"/>
      <c r="AI1155" s="12"/>
      <c r="AJ1155" s="12"/>
    </row>
    <row r="1156" spans="33:36">
      <c r="AG1156" s="112"/>
      <c r="AH1156" s="112"/>
      <c r="AI1156" s="12"/>
      <c r="AJ1156" s="12"/>
    </row>
    <row r="1157" spans="33:36">
      <c r="AG1157" s="112"/>
      <c r="AH1157" s="112"/>
      <c r="AI1157" s="12"/>
      <c r="AJ1157" s="12"/>
    </row>
    <row r="1158" spans="33:36">
      <c r="AG1158" s="112"/>
      <c r="AH1158" s="112"/>
      <c r="AI1158" s="12"/>
      <c r="AJ1158" s="12"/>
    </row>
    <row r="1159" spans="33:36">
      <c r="AG1159" s="112"/>
      <c r="AH1159" s="112"/>
      <c r="AI1159" s="12"/>
      <c r="AJ1159" s="12"/>
    </row>
    <row r="1160" spans="33:36">
      <c r="AG1160" s="112"/>
      <c r="AH1160" s="112"/>
      <c r="AI1160" s="12"/>
      <c r="AJ1160" s="12"/>
    </row>
    <row r="1161" spans="33:36">
      <c r="AG1161" s="112"/>
      <c r="AH1161" s="112"/>
      <c r="AI1161" s="12"/>
      <c r="AJ1161" s="12"/>
    </row>
    <row r="1162" spans="33:36">
      <c r="AG1162" s="112"/>
      <c r="AH1162" s="112"/>
      <c r="AI1162" s="12"/>
      <c r="AJ1162" s="12"/>
    </row>
    <row r="1163" spans="33:36">
      <c r="AG1163" s="112"/>
      <c r="AH1163" s="112"/>
      <c r="AI1163" s="12"/>
      <c r="AJ1163" s="12"/>
    </row>
    <row r="1164" spans="33:36">
      <c r="AG1164" s="112"/>
      <c r="AH1164" s="112"/>
      <c r="AI1164" s="12"/>
      <c r="AJ1164" s="12"/>
    </row>
    <row r="1165" spans="33:36">
      <c r="AG1165" s="112"/>
      <c r="AH1165" s="112"/>
      <c r="AI1165" s="12"/>
      <c r="AJ1165" s="12"/>
    </row>
    <row r="1166" spans="33:36">
      <c r="AG1166" s="112"/>
      <c r="AH1166" s="112"/>
      <c r="AI1166" s="12"/>
      <c r="AJ1166" s="12"/>
    </row>
    <row r="1167" spans="33:36">
      <c r="AG1167" s="112"/>
      <c r="AH1167" s="112"/>
      <c r="AI1167" s="12"/>
      <c r="AJ1167" s="12"/>
    </row>
    <row r="1168" spans="33:36">
      <c r="AG1168" s="112"/>
      <c r="AH1168" s="112"/>
      <c r="AI1168" s="12"/>
      <c r="AJ1168" s="12"/>
    </row>
    <row r="1169" spans="33:36">
      <c r="AG1169" s="112"/>
      <c r="AH1169" s="112"/>
      <c r="AI1169" s="12"/>
      <c r="AJ1169" s="12"/>
    </row>
    <row r="1170" spans="33:36">
      <c r="AG1170" s="112"/>
      <c r="AH1170" s="112"/>
      <c r="AI1170" s="12"/>
      <c r="AJ1170" s="12"/>
    </row>
    <row r="1171" spans="33:36">
      <c r="AG1171" s="112"/>
      <c r="AH1171" s="112"/>
      <c r="AI1171" s="12"/>
      <c r="AJ1171" s="12"/>
    </row>
    <row r="1172" spans="33:36">
      <c r="AG1172" s="112"/>
      <c r="AH1172" s="112"/>
      <c r="AI1172" s="12"/>
      <c r="AJ1172" s="12"/>
    </row>
    <row r="1173" spans="33:36">
      <c r="AG1173" s="112"/>
      <c r="AH1173" s="112"/>
      <c r="AI1173" s="12"/>
      <c r="AJ1173" s="12"/>
    </row>
    <row r="1174" spans="33:36">
      <c r="AG1174" s="112"/>
      <c r="AH1174" s="112"/>
      <c r="AI1174" s="12"/>
      <c r="AJ1174" s="12"/>
    </row>
    <row r="1175" spans="33:36">
      <c r="AG1175" s="112"/>
      <c r="AH1175" s="112"/>
      <c r="AI1175" s="12"/>
      <c r="AJ1175" s="12"/>
    </row>
    <row r="1176" spans="33:36">
      <c r="AG1176" s="112"/>
      <c r="AH1176" s="112"/>
      <c r="AI1176" s="12"/>
      <c r="AJ1176" s="12"/>
    </row>
    <row r="1177" spans="33:36">
      <c r="AG1177" s="112"/>
      <c r="AH1177" s="112"/>
      <c r="AI1177" s="12"/>
      <c r="AJ1177" s="12"/>
    </row>
    <row r="1178" spans="33:36">
      <c r="AG1178" s="112"/>
      <c r="AH1178" s="112"/>
      <c r="AI1178" s="12"/>
      <c r="AJ1178" s="12"/>
    </row>
    <row r="1179" spans="33:36">
      <c r="AG1179" s="112"/>
      <c r="AH1179" s="112"/>
      <c r="AI1179" s="12"/>
      <c r="AJ1179" s="12"/>
    </row>
    <row r="1180" spans="33:36">
      <c r="AG1180" s="112"/>
      <c r="AH1180" s="112"/>
      <c r="AI1180" s="12"/>
      <c r="AJ1180" s="12"/>
    </row>
    <row r="1181" spans="33:36">
      <c r="AG1181" s="112"/>
      <c r="AH1181" s="112"/>
      <c r="AI1181" s="12"/>
      <c r="AJ1181" s="12"/>
    </row>
    <row r="1182" spans="33:36">
      <c r="AG1182" s="112"/>
      <c r="AH1182" s="112"/>
      <c r="AI1182" s="12"/>
      <c r="AJ1182" s="12"/>
    </row>
    <row r="1183" spans="33:36">
      <c r="AG1183" s="112"/>
      <c r="AH1183" s="112"/>
      <c r="AI1183" s="12"/>
      <c r="AJ1183" s="12"/>
    </row>
    <row r="1184" spans="33:36">
      <c r="AG1184" s="112"/>
      <c r="AH1184" s="112"/>
      <c r="AI1184" s="12"/>
      <c r="AJ1184" s="12"/>
    </row>
    <row r="1185" spans="33:36">
      <c r="AG1185" s="112"/>
      <c r="AH1185" s="112"/>
      <c r="AI1185" s="12"/>
      <c r="AJ1185" s="12"/>
    </row>
    <row r="1186" spans="33:36">
      <c r="AG1186" s="112"/>
      <c r="AH1186" s="112"/>
      <c r="AI1186" s="12"/>
      <c r="AJ1186" s="12"/>
    </row>
    <row r="1187" spans="33:36">
      <c r="AG1187" s="112"/>
      <c r="AH1187" s="112"/>
      <c r="AI1187" s="12"/>
      <c r="AJ1187" s="12"/>
    </row>
    <row r="1188" spans="33:36">
      <c r="AG1188" s="112"/>
      <c r="AH1188" s="112"/>
      <c r="AI1188" s="12"/>
      <c r="AJ1188" s="12"/>
    </row>
    <row r="1189" spans="33:36">
      <c r="AG1189" s="112"/>
      <c r="AH1189" s="112"/>
      <c r="AI1189" s="12"/>
      <c r="AJ1189" s="12"/>
    </row>
    <row r="1190" spans="33:36">
      <c r="AG1190" s="112"/>
      <c r="AH1190" s="112"/>
      <c r="AI1190" s="12"/>
      <c r="AJ1190" s="12"/>
    </row>
    <row r="1191" spans="33:36">
      <c r="AG1191" s="112"/>
      <c r="AH1191" s="112"/>
      <c r="AI1191" s="12"/>
      <c r="AJ1191" s="12"/>
    </row>
    <row r="1192" spans="33:36">
      <c r="AG1192" s="112"/>
      <c r="AH1192" s="112"/>
      <c r="AI1192" s="12"/>
      <c r="AJ1192" s="12"/>
    </row>
    <row r="1193" spans="33:36">
      <c r="AG1193" s="112"/>
      <c r="AH1193" s="112"/>
      <c r="AI1193" s="12"/>
      <c r="AJ1193" s="12"/>
    </row>
    <row r="1194" spans="33:36">
      <c r="AG1194" s="112"/>
      <c r="AH1194" s="112"/>
      <c r="AI1194" s="12"/>
      <c r="AJ1194" s="12"/>
    </row>
    <row r="1195" spans="33:36">
      <c r="AG1195" s="112"/>
      <c r="AH1195" s="112"/>
      <c r="AI1195" s="12"/>
      <c r="AJ1195" s="12"/>
    </row>
    <row r="1196" spans="33:36">
      <c r="AG1196" s="112"/>
      <c r="AH1196" s="112"/>
      <c r="AI1196" s="12"/>
      <c r="AJ1196" s="12"/>
    </row>
    <row r="1197" spans="33:36">
      <c r="AG1197" s="112"/>
      <c r="AH1197" s="112"/>
      <c r="AI1197" s="12"/>
      <c r="AJ1197" s="12"/>
    </row>
    <row r="1198" spans="33:36">
      <c r="AG1198" s="112"/>
      <c r="AH1198" s="112"/>
      <c r="AI1198" s="12"/>
      <c r="AJ1198" s="12"/>
    </row>
    <row r="1199" spans="33:36">
      <c r="AG1199" s="112"/>
      <c r="AH1199" s="112"/>
      <c r="AI1199" s="12"/>
      <c r="AJ1199" s="12"/>
    </row>
    <row r="1200" spans="33:36">
      <c r="AG1200" s="112"/>
      <c r="AH1200" s="112"/>
      <c r="AI1200" s="12"/>
      <c r="AJ1200" s="12"/>
    </row>
    <row r="1201" spans="33:36">
      <c r="AG1201" s="112"/>
      <c r="AH1201" s="112"/>
      <c r="AI1201" s="12"/>
      <c r="AJ1201" s="12"/>
    </row>
    <row r="1202" spans="33:36">
      <c r="AG1202" s="112"/>
      <c r="AH1202" s="112"/>
      <c r="AI1202" s="12"/>
      <c r="AJ1202" s="12"/>
    </row>
    <row r="1203" spans="33:36">
      <c r="AG1203" s="112"/>
      <c r="AH1203" s="112"/>
      <c r="AI1203" s="12"/>
      <c r="AJ1203" s="12"/>
    </row>
    <row r="1204" spans="33:36">
      <c r="AG1204" s="112"/>
      <c r="AH1204" s="112"/>
      <c r="AI1204" s="12"/>
      <c r="AJ1204" s="12"/>
    </row>
    <row r="1205" spans="33:36">
      <c r="AG1205" s="112"/>
      <c r="AH1205" s="112"/>
      <c r="AI1205" s="12"/>
      <c r="AJ1205" s="12"/>
    </row>
    <row r="1206" spans="33:36">
      <c r="AG1206" s="112"/>
      <c r="AH1206" s="112"/>
      <c r="AI1206" s="12"/>
      <c r="AJ1206" s="12"/>
    </row>
    <row r="1207" spans="33:36">
      <c r="AG1207" s="112"/>
      <c r="AH1207" s="112"/>
      <c r="AI1207" s="12"/>
      <c r="AJ1207" s="12"/>
    </row>
    <row r="1208" spans="33:36">
      <c r="AG1208" s="112"/>
      <c r="AH1208" s="112"/>
      <c r="AI1208" s="12"/>
      <c r="AJ1208" s="12"/>
    </row>
    <row r="1209" spans="33:36">
      <c r="AG1209" s="112"/>
      <c r="AH1209" s="112"/>
      <c r="AI1209" s="12"/>
      <c r="AJ1209" s="12"/>
    </row>
    <row r="1210" spans="33:36">
      <c r="AG1210" s="112"/>
      <c r="AH1210" s="112"/>
      <c r="AI1210" s="12"/>
      <c r="AJ1210" s="12"/>
    </row>
    <row r="1211" spans="33:36">
      <c r="AG1211" s="112"/>
      <c r="AH1211" s="112"/>
      <c r="AI1211" s="12"/>
      <c r="AJ1211" s="12"/>
    </row>
    <row r="1212" spans="33:36">
      <c r="AG1212" s="112"/>
      <c r="AH1212" s="112"/>
      <c r="AI1212" s="12"/>
      <c r="AJ1212" s="12"/>
    </row>
    <row r="1213" spans="33:36">
      <c r="AG1213" s="112"/>
      <c r="AH1213" s="112"/>
      <c r="AI1213" s="12"/>
      <c r="AJ1213" s="12"/>
    </row>
    <row r="1214" spans="33:36">
      <c r="AG1214" s="112"/>
      <c r="AH1214" s="112"/>
      <c r="AI1214" s="12"/>
      <c r="AJ1214" s="12"/>
    </row>
    <row r="1215" spans="33:36">
      <c r="AG1215" s="112"/>
      <c r="AH1215" s="112"/>
      <c r="AI1215" s="12"/>
      <c r="AJ1215" s="12"/>
    </row>
    <row r="1216" spans="33:36">
      <c r="AG1216" s="112"/>
      <c r="AH1216" s="112"/>
      <c r="AI1216" s="12"/>
      <c r="AJ1216" s="12"/>
    </row>
    <row r="1217" spans="33:36">
      <c r="AG1217" s="112"/>
      <c r="AH1217" s="112"/>
      <c r="AI1217" s="12"/>
      <c r="AJ1217" s="12"/>
    </row>
    <row r="1218" spans="33:36">
      <c r="AG1218" s="112"/>
      <c r="AH1218" s="112"/>
      <c r="AI1218" s="12"/>
      <c r="AJ1218" s="12"/>
    </row>
    <row r="1219" spans="33:36">
      <c r="AG1219" s="112"/>
      <c r="AH1219" s="112"/>
      <c r="AI1219" s="12"/>
      <c r="AJ1219" s="12"/>
    </row>
    <row r="1220" spans="33:36">
      <c r="AG1220" s="112"/>
      <c r="AH1220" s="112"/>
      <c r="AI1220" s="12"/>
      <c r="AJ1220" s="12"/>
    </row>
    <row r="1221" spans="33:36">
      <c r="AG1221" s="112"/>
      <c r="AH1221" s="112"/>
      <c r="AI1221" s="12"/>
      <c r="AJ1221" s="12"/>
    </row>
    <row r="1222" spans="33:36">
      <c r="AG1222" s="112"/>
      <c r="AH1222" s="112"/>
      <c r="AI1222" s="12"/>
      <c r="AJ1222" s="12"/>
    </row>
    <row r="1223" spans="33:36">
      <c r="AG1223" s="112"/>
      <c r="AH1223" s="112"/>
      <c r="AI1223" s="12"/>
      <c r="AJ1223" s="12"/>
    </row>
    <row r="1224" spans="33:36">
      <c r="AG1224" s="112"/>
      <c r="AH1224" s="112"/>
      <c r="AI1224" s="12"/>
      <c r="AJ1224" s="12"/>
    </row>
    <row r="1225" spans="33:36">
      <c r="AG1225" s="112"/>
      <c r="AH1225" s="112"/>
      <c r="AI1225" s="12"/>
      <c r="AJ1225" s="12"/>
    </row>
    <row r="1226" spans="33:36">
      <c r="AG1226" s="112"/>
      <c r="AH1226" s="112"/>
      <c r="AI1226" s="12"/>
      <c r="AJ1226" s="12"/>
    </row>
    <row r="1227" spans="33:36">
      <c r="AG1227" s="112"/>
      <c r="AH1227" s="112"/>
      <c r="AI1227" s="12"/>
      <c r="AJ1227" s="12"/>
    </row>
    <row r="1228" spans="33:36">
      <c r="AG1228" s="112"/>
      <c r="AH1228" s="112"/>
      <c r="AI1228" s="12"/>
      <c r="AJ1228" s="12"/>
    </row>
    <row r="1229" spans="33:36">
      <c r="AG1229" s="112"/>
      <c r="AH1229" s="112"/>
      <c r="AI1229" s="12"/>
      <c r="AJ1229" s="12"/>
    </row>
    <row r="1230" spans="33:36">
      <c r="AG1230" s="112"/>
      <c r="AH1230" s="112"/>
      <c r="AI1230" s="12"/>
      <c r="AJ1230" s="12"/>
    </row>
    <row r="1231" spans="33:36">
      <c r="AG1231" s="112"/>
      <c r="AH1231" s="112"/>
      <c r="AI1231" s="12"/>
      <c r="AJ1231" s="12"/>
    </row>
    <row r="1232" spans="33:36">
      <c r="AG1232" s="112"/>
      <c r="AH1232" s="112"/>
      <c r="AI1232" s="12"/>
      <c r="AJ1232" s="12"/>
    </row>
    <row r="1233" spans="33:36">
      <c r="AG1233" s="112"/>
      <c r="AH1233" s="112"/>
      <c r="AI1233" s="12"/>
      <c r="AJ1233" s="12"/>
    </row>
    <row r="1234" spans="33:36">
      <c r="AG1234" s="112"/>
      <c r="AH1234" s="112"/>
      <c r="AI1234" s="12"/>
      <c r="AJ1234" s="12"/>
    </row>
    <row r="1235" spans="33:36">
      <c r="AG1235" s="112"/>
      <c r="AH1235" s="112"/>
      <c r="AI1235" s="12"/>
      <c r="AJ1235" s="12"/>
    </row>
    <row r="1236" spans="33:36">
      <c r="AG1236" s="112"/>
      <c r="AH1236" s="112"/>
      <c r="AI1236" s="12"/>
      <c r="AJ1236" s="12"/>
    </row>
    <row r="1237" spans="33:36">
      <c r="AG1237" s="112"/>
      <c r="AH1237" s="112"/>
      <c r="AI1237" s="12"/>
      <c r="AJ1237" s="12"/>
    </row>
    <row r="1238" spans="33:36">
      <c r="AG1238" s="112"/>
      <c r="AH1238" s="112"/>
      <c r="AI1238" s="12"/>
      <c r="AJ1238" s="12"/>
    </row>
    <row r="1239" spans="33:36">
      <c r="AG1239" s="112"/>
      <c r="AH1239" s="112"/>
      <c r="AI1239" s="12"/>
      <c r="AJ1239" s="12"/>
    </row>
    <row r="1240" spans="33:36">
      <c r="AG1240" s="112"/>
      <c r="AH1240" s="112"/>
      <c r="AI1240" s="12"/>
      <c r="AJ1240" s="12"/>
    </row>
    <row r="1241" spans="33:36">
      <c r="AG1241" s="112"/>
      <c r="AH1241" s="112"/>
      <c r="AI1241" s="12"/>
      <c r="AJ1241" s="12"/>
    </row>
    <row r="1242" spans="33:36">
      <c r="AG1242" s="112"/>
      <c r="AH1242" s="112"/>
      <c r="AI1242" s="12"/>
      <c r="AJ1242" s="12"/>
    </row>
    <row r="1243" spans="33:36">
      <c r="AG1243" s="112"/>
      <c r="AH1243" s="112"/>
      <c r="AI1243" s="12"/>
      <c r="AJ1243" s="12"/>
    </row>
    <row r="1244" spans="33:36">
      <c r="AG1244" s="112"/>
      <c r="AH1244" s="112"/>
      <c r="AI1244" s="12"/>
      <c r="AJ1244" s="12"/>
    </row>
    <row r="1245" spans="33:36">
      <c r="AG1245" s="112"/>
      <c r="AH1245" s="112"/>
      <c r="AI1245" s="12"/>
      <c r="AJ1245" s="12"/>
    </row>
    <row r="1246" spans="33:36">
      <c r="AG1246" s="112"/>
      <c r="AH1246" s="112"/>
      <c r="AI1246" s="12"/>
      <c r="AJ1246" s="12"/>
    </row>
    <row r="1247" spans="33:36">
      <c r="AG1247" s="112"/>
      <c r="AH1247" s="112"/>
      <c r="AI1247" s="12"/>
      <c r="AJ1247" s="12"/>
    </row>
    <row r="1248" spans="33:36">
      <c r="AG1248" s="112"/>
      <c r="AH1248" s="112"/>
      <c r="AI1248" s="12"/>
      <c r="AJ1248" s="12"/>
    </row>
    <row r="1249" spans="33:36">
      <c r="AG1249" s="112"/>
      <c r="AH1249" s="112"/>
      <c r="AI1249" s="12"/>
      <c r="AJ1249" s="12"/>
    </row>
    <row r="1250" spans="33:36">
      <c r="AG1250" s="112"/>
      <c r="AH1250" s="112"/>
      <c r="AI1250" s="12"/>
      <c r="AJ1250" s="12"/>
    </row>
    <row r="1251" spans="33:36">
      <c r="AG1251" s="112"/>
      <c r="AH1251" s="112"/>
      <c r="AI1251" s="12"/>
      <c r="AJ1251" s="12"/>
    </row>
    <row r="1252" spans="33:36">
      <c r="AG1252" s="112"/>
      <c r="AH1252" s="112"/>
      <c r="AI1252" s="12"/>
      <c r="AJ1252" s="12"/>
    </row>
    <row r="1253" spans="33:36">
      <c r="AG1253" s="112"/>
      <c r="AH1253" s="112"/>
      <c r="AI1253" s="12"/>
      <c r="AJ1253" s="12"/>
    </row>
    <row r="1254" spans="33:36">
      <c r="AG1254" s="112"/>
      <c r="AH1254" s="112"/>
      <c r="AI1254" s="12"/>
      <c r="AJ1254" s="12"/>
    </row>
    <row r="1255" spans="33:36">
      <c r="AG1255" s="112"/>
      <c r="AH1255" s="112"/>
      <c r="AI1255" s="12"/>
      <c r="AJ1255" s="12"/>
    </row>
    <row r="1256" spans="33:36">
      <c r="AG1256" s="112"/>
      <c r="AH1256" s="112"/>
      <c r="AI1256" s="12"/>
      <c r="AJ1256" s="12"/>
    </row>
    <row r="1257" spans="33:36">
      <c r="AG1257" s="112"/>
      <c r="AH1257" s="112"/>
      <c r="AI1257" s="12"/>
      <c r="AJ1257" s="12"/>
    </row>
    <row r="1258" spans="33:36">
      <c r="AG1258" s="112"/>
      <c r="AH1258" s="112"/>
      <c r="AI1258" s="12"/>
      <c r="AJ1258" s="12"/>
    </row>
    <row r="1259" spans="33:36">
      <c r="AG1259" s="112"/>
      <c r="AH1259" s="112"/>
      <c r="AI1259" s="12"/>
      <c r="AJ1259" s="12"/>
    </row>
    <row r="1260" spans="33:36">
      <c r="AG1260" s="112"/>
      <c r="AH1260" s="112"/>
      <c r="AI1260" s="12"/>
      <c r="AJ1260" s="12"/>
    </row>
    <row r="1261" spans="33:36">
      <c r="AG1261" s="112"/>
      <c r="AH1261" s="112"/>
      <c r="AI1261" s="12"/>
      <c r="AJ1261" s="12"/>
    </row>
    <row r="1262" spans="33:36">
      <c r="AG1262" s="112"/>
      <c r="AH1262" s="112"/>
      <c r="AI1262" s="12"/>
      <c r="AJ1262" s="12"/>
    </row>
    <row r="1263" spans="33:36">
      <c r="AG1263" s="112"/>
      <c r="AH1263" s="112"/>
      <c r="AI1263" s="12"/>
      <c r="AJ1263" s="12"/>
    </row>
    <row r="1264" spans="33:36">
      <c r="AG1264" s="112"/>
      <c r="AH1264" s="112"/>
      <c r="AI1264" s="12"/>
      <c r="AJ1264" s="12"/>
    </row>
    <row r="1265" spans="33:36">
      <c r="AG1265" s="112"/>
      <c r="AH1265" s="112"/>
      <c r="AI1265" s="12"/>
      <c r="AJ1265" s="12"/>
    </row>
    <row r="1266" spans="33:36">
      <c r="AG1266" s="112"/>
      <c r="AH1266" s="112"/>
      <c r="AI1266" s="12"/>
      <c r="AJ1266" s="12"/>
    </row>
    <row r="1267" spans="33:36">
      <c r="AG1267" s="112"/>
      <c r="AH1267" s="112"/>
      <c r="AI1267" s="12"/>
      <c r="AJ1267" s="12"/>
    </row>
    <row r="1268" spans="33:36">
      <c r="AG1268" s="112"/>
      <c r="AH1268" s="112"/>
      <c r="AI1268" s="12"/>
      <c r="AJ1268" s="12"/>
    </row>
    <row r="1269" spans="33:36">
      <c r="AG1269" s="112"/>
      <c r="AH1269" s="112"/>
      <c r="AI1269" s="12"/>
      <c r="AJ1269" s="12"/>
    </row>
    <row r="1270" spans="33:36">
      <c r="AG1270" s="112"/>
      <c r="AH1270" s="112"/>
      <c r="AI1270" s="12"/>
      <c r="AJ1270" s="12"/>
    </row>
    <row r="1271" spans="33:36">
      <c r="AG1271" s="112"/>
      <c r="AH1271" s="112"/>
      <c r="AI1271" s="12"/>
      <c r="AJ1271" s="12"/>
    </row>
    <row r="1272" spans="33:36">
      <c r="AG1272" s="112"/>
      <c r="AH1272" s="112"/>
      <c r="AI1272" s="12"/>
      <c r="AJ1272" s="12"/>
    </row>
    <row r="1273" spans="33:36">
      <c r="AG1273" s="112"/>
      <c r="AH1273" s="112"/>
      <c r="AI1273" s="12"/>
      <c r="AJ1273" s="12"/>
    </row>
    <row r="1274" spans="33:36">
      <c r="AG1274" s="112"/>
      <c r="AH1274" s="112"/>
      <c r="AI1274" s="12"/>
      <c r="AJ1274" s="12"/>
    </row>
    <row r="1275" spans="33:36">
      <c r="AG1275" s="112"/>
      <c r="AH1275" s="112"/>
      <c r="AI1275" s="12"/>
      <c r="AJ1275" s="12"/>
    </row>
    <row r="1276" spans="33:36">
      <c r="AG1276" s="112"/>
      <c r="AH1276" s="112"/>
      <c r="AI1276" s="12"/>
      <c r="AJ1276" s="12"/>
    </row>
    <row r="1277" spans="33:36">
      <c r="AG1277" s="112"/>
      <c r="AH1277" s="112"/>
      <c r="AI1277" s="12"/>
      <c r="AJ1277" s="12"/>
    </row>
    <row r="1278" spans="33:36">
      <c r="AG1278" s="112"/>
      <c r="AH1278" s="112"/>
      <c r="AI1278" s="12"/>
      <c r="AJ1278" s="12"/>
    </row>
    <row r="1279" spans="33:36">
      <c r="AG1279" s="112"/>
      <c r="AH1279" s="112"/>
      <c r="AI1279" s="12"/>
      <c r="AJ1279" s="12"/>
    </row>
    <row r="1280" spans="33:36">
      <c r="AG1280" s="112"/>
      <c r="AH1280" s="112"/>
      <c r="AI1280" s="12"/>
      <c r="AJ1280" s="12"/>
    </row>
    <row r="1281" spans="33:36">
      <c r="AG1281" s="112"/>
      <c r="AH1281" s="112"/>
      <c r="AI1281" s="12"/>
      <c r="AJ1281" s="12"/>
    </row>
    <row r="1282" spans="33:36">
      <c r="AG1282" s="112"/>
      <c r="AH1282" s="112"/>
      <c r="AI1282" s="12"/>
      <c r="AJ1282" s="12"/>
    </row>
    <row r="1283" spans="33:36">
      <c r="AG1283" s="112"/>
      <c r="AH1283" s="112"/>
      <c r="AI1283" s="12"/>
      <c r="AJ1283" s="12"/>
    </row>
    <row r="1284" spans="33:36">
      <c r="AG1284" s="112"/>
      <c r="AH1284" s="112"/>
      <c r="AI1284" s="12"/>
      <c r="AJ1284" s="12"/>
    </row>
    <row r="1285" spans="33:36">
      <c r="AG1285" s="112"/>
      <c r="AH1285" s="112"/>
      <c r="AI1285" s="12"/>
      <c r="AJ1285" s="12"/>
    </row>
    <row r="1286" spans="33:36">
      <c r="AG1286" s="112"/>
      <c r="AH1286" s="112"/>
      <c r="AI1286" s="12"/>
      <c r="AJ1286" s="12"/>
    </row>
    <row r="1287" spans="33:36">
      <c r="AG1287" s="112"/>
      <c r="AH1287" s="112"/>
      <c r="AI1287" s="12"/>
      <c r="AJ1287" s="12"/>
    </row>
    <row r="1288" spans="33:36">
      <c r="AG1288" s="112"/>
      <c r="AH1288" s="112"/>
      <c r="AI1288" s="12"/>
      <c r="AJ1288" s="12"/>
    </row>
    <row r="1289" spans="33:36">
      <c r="AG1289" s="112"/>
      <c r="AH1289" s="112"/>
      <c r="AI1289" s="12"/>
      <c r="AJ1289" s="12"/>
    </row>
    <row r="1290" spans="33:36">
      <c r="AG1290" s="112"/>
      <c r="AH1290" s="112"/>
      <c r="AI1290" s="12"/>
      <c r="AJ1290" s="12"/>
    </row>
    <row r="1291" spans="33:36">
      <c r="AG1291" s="112"/>
      <c r="AH1291" s="112"/>
      <c r="AI1291" s="12"/>
      <c r="AJ1291" s="12"/>
    </row>
    <row r="1292" spans="33:36">
      <c r="AG1292" s="112"/>
      <c r="AH1292" s="112"/>
      <c r="AI1292" s="12"/>
      <c r="AJ1292" s="12"/>
    </row>
    <row r="1293" spans="33:36">
      <c r="AG1293" s="112"/>
      <c r="AH1293" s="112"/>
      <c r="AI1293" s="12"/>
      <c r="AJ1293" s="12"/>
    </row>
    <row r="1294" spans="33:36">
      <c r="AG1294" s="112"/>
      <c r="AH1294" s="112"/>
      <c r="AI1294" s="12"/>
      <c r="AJ1294" s="12"/>
    </row>
    <row r="1295" spans="33:36">
      <c r="AG1295" s="112"/>
      <c r="AH1295" s="112"/>
      <c r="AI1295" s="12"/>
      <c r="AJ1295" s="12"/>
    </row>
    <row r="1296" spans="33:36">
      <c r="AG1296" s="112"/>
      <c r="AH1296" s="112"/>
      <c r="AI1296" s="12"/>
      <c r="AJ1296" s="12"/>
    </row>
    <row r="1297" spans="33:36">
      <c r="AG1297" s="112"/>
      <c r="AH1297" s="112"/>
      <c r="AI1297" s="12"/>
      <c r="AJ1297" s="12"/>
    </row>
    <row r="1298" spans="33:36">
      <c r="AG1298" s="112"/>
      <c r="AH1298" s="112"/>
      <c r="AI1298" s="12"/>
      <c r="AJ1298" s="12"/>
    </row>
    <row r="1299" spans="33:36">
      <c r="AG1299" s="112"/>
      <c r="AH1299" s="112"/>
      <c r="AI1299" s="12"/>
      <c r="AJ1299" s="12"/>
    </row>
    <row r="1300" spans="33:36">
      <c r="AG1300" s="112"/>
      <c r="AH1300" s="112"/>
      <c r="AI1300" s="12"/>
      <c r="AJ1300" s="12"/>
    </row>
    <row r="1301" spans="33:36">
      <c r="AG1301" s="112"/>
      <c r="AH1301" s="112"/>
      <c r="AI1301" s="12"/>
      <c r="AJ1301" s="12"/>
    </row>
    <row r="1302" spans="33:36">
      <c r="AG1302" s="112"/>
      <c r="AH1302" s="112"/>
      <c r="AI1302" s="12"/>
      <c r="AJ1302" s="12"/>
    </row>
    <row r="1303" spans="33:36">
      <c r="AG1303" s="112"/>
      <c r="AH1303" s="112"/>
      <c r="AI1303" s="12"/>
      <c r="AJ1303" s="12"/>
    </row>
    <row r="1304" spans="33:36">
      <c r="AG1304" s="112"/>
      <c r="AH1304" s="112"/>
      <c r="AI1304" s="12"/>
      <c r="AJ1304" s="12"/>
    </row>
    <row r="1305" spans="33:36">
      <c r="AG1305" s="112"/>
      <c r="AH1305" s="112"/>
      <c r="AI1305" s="12"/>
      <c r="AJ1305" s="12"/>
    </row>
    <row r="1306" spans="33:36">
      <c r="AG1306" s="112"/>
      <c r="AH1306" s="112"/>
      <c r="AI1306" s="12"/>
      <c r="AJ1306" s="12"/>
    </row>
    <row r="1307" spans="33:36">
      <c r="AG1307" s="112"/>
      <c r="AH1307" s="112"/>
      <c r="AI1307" s="12"/>
      <c r="AJ1307" s="12"/>
    </row>
    <row r="1308" spans="33:36">
      <c r="AG1308" s="112"/>
      <c r="AH1308" s="112"/>
      <c r="AI1308" s="12"/>
      <c r="AJ1308" s="12"/>
    </row>
    <row r="1309" spans="33:36">
      <c r="AG1309" s="112"/>
      <c r="AH1309" s="112"/>
      <c r="AI1309" s="12"/>
      <c r="AJ1309" s="12"/>
    </row>
    <row r="1310" spans="33:36">
      <c r="AG1310" s="112"/>
      <c r="AH1310" s="112"/>
      <c r="AI1310" s="12"/>
      <c r="AJ1310" s="12"/>
    </row>
    <row r="1311" spans="33:36">
      <c r="AG1311" s="112"/>
      <c r="AH1311" s="112"/>
      <c r="AI1311" s="12"/>
      <c r="AJ1311" s="12"/>
    </row>
    <row r="1312" spans="33:36">
      <c r="AG1312" s="112"/>
      <c r="AH1312" s="112"/>
      <c r="AI1312" s="12"/>
      <c r="AJ1312" s="12"/>
    </row>
    <row r="1313" spans="33:36">
      <c r="AG1313" s="112"/>
      <c r="AH1313" s="112"/>
      <c r="AI1313" s="12"/>
      <c r="AJ1313" s="12"/>
    </row>
    <row r="1314" spans="33:36">
      <c r="AG1314" s="112"/>
      <c r="AH1314" s="112"/>
      <c r="AI1314" s="12"/>
      <c r="AJ1314" s="12"/>
    </row>
    <row r="1315" spans="33:36">
      <c r="AG1315" s="112"/>
      <c r="AH1315" s="112"/>
      <c r="AI1315" s="12"/>
      <c r="AJ1315" s="12"/>
    </row>
    <row r="1316" spans="33:36">
      <c r="AG1316" s="112"/>
      <c r="AH1316" s="112"/>
      <c r="AI1316" s="12"/>
      <c r="AJ1316" s="12"/>
    </row>
    <row r="1317" spans="33:36">
      <c r="AG1317" s="112"/>
      <c r="AH1317" s="112"/>
      <c r="AI1317" s="12"/>
      <c r="AJ1317" s="12"/>
    </row>
    <row r="1318" spans="33:36">
      <c r="AG1318" s="112"/>
      <c r="AH1318" s="112"/>
      <c r="AI1318" s="12"/>
      <c r="AJ1318" s="12"/>
    </row>
    <row r="1319" spans="33:36">
      <c r="AG1319" s="112"/>
      <c r="AH1319" s="112"/>
      <c r="AI1319" s="12"/>
      <c r="AJ1319" s="12"/>
    </row>
    <row r="1320" spans="33:36">
      <c r="AG1320" s="112"/>
      <c r="AH1320" s="112"/>
      <c r="AI1320" s="12"/>
      <c r="AJ1320" s="12"/>
    </row>
    <row r="1321" spans="33:36">
      <c r="AG1321" s="112"/>
      <c r="AH1321" s="112"/>
      <c r="AI1321" s="12"/>
      <c r="AJ1321" s="12"/>
    </row>
    <row r="1322" spans="33:36">
      <c r="AG1322" s="112"/>
      <c r="AH1322" s="112"/>
      <c r="AI1322" s="12"/>
      <c r="AJ1322" s="12"/>
    </row>
    <row r="1323" spans="33:36">
      <c r="AG1323" s="112"/>
      <c r="AH1323" s="112"/>
      <c r="AI1323" s="12"/>
      <c r="AJ1323" s="12"/>
    </row>
    <row r="1324" spans="33:36">
      <c r="AG1324" s="112"/>
      <c r="AH1324" s="112"/>
      <c r="AI1324" s="12"/>
      <c r="AJ1324" s="12"/>
    </row>
    <row r="1325" spans="33:36">
      <c r="AG1325" s="112"/>
      <c r="AH1325" s="112"/>
      <c r="AI1325" s="12"/>
      <c r="AJ1325" s="12"/>
    </row>
    <row r="1326" spans="33:36">
      <c r="AG1326" s="112"/>
      <c r="AH1326" s="112"/>
      <c r="AI1326" s="12"/>
      <c r="AJ1326" s="12"/>
    </row>
    <row r="1327" spans="33:36">
      <c r="AG1327" s="112"/>
      <c r="AH1327" s="112"/>
      <c r="AI1327" s="12"/>
      <c r="AJ1327" s="12"/>
    </row>
    <row r="1328" spans="33:36">
      <c r="AG1328" s="112"/>
      <c r="AH1328" s="112"/>
      <c r="AI1328" s="12"/>
      <c r="AJ1328" s="12"/>
    </row>
    <row r="1329" spans="33:36">
      <c r="AG1329" s="112"/>
      <c r="AH1329" s="112"/>
      <c r="AI1329" s="12"/>
      <c r="AJ1329" s="12"/>
    </row>
    <row r="1330" spans="33:36">
      <c r="AG1330" s="112"/>
      <c r="AH1330" s="112"/>
      <c r="AI1330" s="12"/>
      <c r="AJ1330" s="12"/>
    </row>
    <row r="1331" spans="33:36">
      <c r="AG1331" s="112"/>
      <c r="AH1331" s="112"/>
      <c r="AI1331" s="12"/>
      <c r="AJ1331" s="12"/>
    </row>
    <row r="1332" spans="33:36">
      <c r="AG1332" s="112"/>
      <c r="AH1332" s="112"/>
      <c r="AI1332" s="12"/>
      <c r="AJ1332" s="12"/>
    </row>
    <row r="1333" spans="33:36">
      <c r="AG1333" s="112"/>
      <c r="AH1333" s="112"/>
      <c r="AI1333" s="12"/>
      <c r="AJ1333" s="12"/>
    </row>
    <row r="1334" spans="33:36">
      <c r="AG1334" s="112"/>
      <c r="AH1334" s="112"/>
      <c r="AI1334" s="12"/>
      <c r="AJ1334" s="12"/>
    </row>
    <row r="1335" spans="33:36">
      <c r="AG1335" s="112"/>
      <c r="AH1335" s="112"/>
      <c r="AI1335" s="12"/>
      <c r="AJ1335" s="12"/>
    </row>
    <row r="1336" spans="33:36">
      <c r="AG1336" s="112"/>
      <c r="AH1336" s="112"/>
      <c r="AI1336" s="12"/>
      <c r="AJ1336" s="12"/>
    </row>
    <row r="1337" spans="33:36">
      <c r="AG1337" s="112"/>
      <c r="AH1337" s="112"/>
      <c r="AI1337" s="12"/>
      <c r="AJ1337" s="12"/>
    </row>
    <row r="1338" spans="33:36">
      <c r="AG1338" s="112"/>
      <c r="AH1338" s="112"/>
      <c r="AI1338" s="12"/>
      <c r="AJ1338" s="12"/>
    </row>
    <row r="1339" spans="33:36">
      <c r="AG1339" s="112"/>
      <c r="AH1339" s="112"/>
      <c r="AI1339" s="12"/>
      <c r="AJ1339" s="12"/>
    </row>
    <row r="1340" spans="33:36">
      <c r="AG1340" s="112"/>
      <c r="AH1340" s="112"/>
      <c r="AI1340" s="12"/>
      <c r="AJ1340" s="12"/>
    </row>
    <row r="1341" spans="33:36">
      <c r="AG1341" s="112"/>
      <c r="AH1341" s="112"/>
      <c r="AI1341" s="12"/>
      <c r="AJ1341" s="12"/>
    </row>
    <row r="1342" spans="33:36">
      <c r="AG1342" s="112"/>
      <c r="AH1342" s="112"/>
      <c r="AI1342" s="12"/>
      <c r="AJ1342" s="12"/>
    </row>
    <row r="1343" spans="33:36">
      <c r="AG1343" s="112"/>
      <c r="AH1343" s="112"/>
      <c r="AI1343" s="12"/>
      <c r="AJ1343" s="12"/>
    </row>
    <row r="1344" spans="33:36">
      <c r="AG1344" s="112"/>
      <c r="AH1344" s="112"/>
      <c r="AI1344" s="12"/>
      <c r="AJ1344" s="12"/>
    </row>
    <row r="1345" spans="33:36">
      <c r="AG1345" s="112"/>
      <c r="AH1345" s="112"/>
      <c r="AI1345" s="12"/>
      <c r="AJ1345" s="12"/>
    </row>
    <row r="1346" spans="33:36">
      <c r="AG1346" s="112"/>
      <c r="AH1346" s="112"/>
      <c r="AI1346" s="12"/>
      <c r="AJ1346" s="12"/>
    </row>
    <row r="1347" spans="33:36">
      <c r="AG1347" s="112"/>
      <c r="AH1347" s="112"/>
      <c r="AI1347" s="12"/>
      <c r="AJ1347" s="12"/>
    </row>
    <row r="1348" spans="33:36">
      <c r="AG1348" s="112"/>
      <c r="AH1348" s="112"/>
      <c r="AI1348" s="12"/>
      <c r="AJ1348" s="12"/>
    </row>
    <row r="1349" spans="33:36">
      <c r="AG1349" s="112"/>
      <c r="AH1349" s="112"/>
      <c r="AI1349" s="12"/>
      <c r="AJ1349" s="12"/>
    </row>
    <row r="1350" spans="33:36">
      <c r="AG1350" s="112"/>
      <c r="AH1350" s="112"/>
      <c r="AI1350" s="12"/>
      <c r="AJ1350" s="12"/>
    </row>
    <row r="1351" spans="33:36">
      <c r="AG1351" s="112"/>
      <c r="AH1351" s="112"/>
      <c r="AI1351" s="12"/>
      <c r="AJ1351" s="12"/>
    </row>
    <row r="1352" spans="33:36">
      <c r="AG1352" s="112"/>
      <c r="AH1352" s="112"/>
      <c r="AI1352" s="12"/>
      <c r="AJ1352" s="12"/>
    </row>
    <row r="1353" spans="33:36">
      <c r="AG1353" s="112"/>
      <c r="AH1353" s="112"/>
      <c r="AI1353" s="12"/>
      <c r="AJ1353" s="12"/>
    </row>
    <row r="1354" spans="33:36">
      <c r="AG1354" s="112"/>
      <c r="AH1354" s="112"/>
      <c r="AI1354" s="12"/>
      <c r="AJ1354" s="12"/>
    </row>
    <row r="1355" spans="33:36">
      <c r="AG1355" s="112"/>
      <c r="AH1355" s="112"/>
      <c r="AI1355" s="12"/>
      <c r="AJ1355" s="12"/>
    </row>
    <row r="1356" spans="33:36">
      <c r="AG1356" s="112"/>
      <c r="AH1356" s="112"/>
      <c r="AI1356" s="12"/>
      <c r="AJ1356" s="12"/>
    </row>
    <row r="1357" spans="33:36">
      <c r="AG1357" s="112"/>
      <c r="AH1357" s="112"/>
      <c r="AI1357" s="12"/>
      <c r="AJ1357" s="12"/>
    </row>
    <row r="1358" spans="33:36">
      <c r="AG1358" s="112"/>
      <c r="AH1358" s="112"/>
      <c r="AI1358" s="12"/>
      <c r="AJ1358" s="12"/>
    </row>
    <row r="1359" spans="33:36">
      <c r="AG1359" s="112"/>
      <c r="AH1359" s="112"/>
      <c r="AI1359" s="12"/>
      <c r="AJ1359" s="12"/>
    </row>
    <row r="1360" spans="33:36">
      <c r="AG1360" s="112"/>
      <c r="AH1360" s="112"/>
      <c r="AI1360" s="12"/>
      <c r="AJ1360" s="12"/>
    </row>
    <row r="1361" spans="33:36">
      <c r="AG1361" s="112"/>
      <c r="AH1361" s="112"/>
      <c r="AI1361" s="12"/>
      <c r="AJ1361" s="12"/>
    </row>
    <row r="1362" spans="33:36">
      <c r="AG1362" s="112"/>
      <c r="AH1362" s="112"/>
      <c r="AI1362" s="12"/>
      <c r="AJ1362" s="12"/>
    </row>
    <row r="1363" spans="33:36">
      <c r="AG1363" s="112"/>
      <c r="AH1363" s="112"/>
      <c r="AI1363" s="12"/>
      <c r="AJ1363" s="12"/>
    </row>
    <row r="1364" spans="33:36">
      <c r="AG1364" s="112"/>
      <c r="AH1364" s="112"/>
      <c r="AI1364" s="12"/>
      <c r="AJ1364" s="12"/>
    </row>
    <row r="1365" spans="33:36">
      <c r="AG1365" s="112"/>
      <c r="AH1365" s="112"/>
      <c r="AI1365" s="12"/>
      <c r="AJ1365" s="12"/>
    </row>
    <row r="1366" spans="33:36">
      <c r="AG1366" s="112"/>
      <c r="AH1366" s="112"/>
      <c r="AI1366" s="12"/>
      <c r="AJ1366" s="12"/>
    </row>
    <row r="1367" spans="33:36">
      <c r="AG1367" s="112"/>
      <c r="AH1367" s="112"/>
      <c r="AI1367" s="12"/>
      <c r="AJ1367" s="12"/>
    </row>
    <row r="1368" spans="33:36">
      <c r="AG1368" s="112"/>
      <c r="AH1368" s="112"/>
      <c r="AI1368" s="12"/>
      <c r="AJ1368" s="12"/>
    </row>
    <row r="1369" spans="33:36">
      <c r="AG1369" s="112"/>
      <c r="AH1369" s="112"/>
      <c r="AI1369" s="12"/>
      <c r="AJ1369" s="12"/>
    </row>
    <row r="1370" spans="33:36">
      <c r="AG1370" s="112"/>
      <c r="AH1370" s="112"/>
      <c r="AI1370" s="12"/>
      <c r="AJ1370" s="12"/>
    </row>
    <row r="1371" spans="33:36">
      <c r="AG1371" s="112"/>
      <c r="AH1371" s="112"/>
      <c r="AI1371" s="12"/>
      <c r="AJ1371" s="12"/>
    </row>
    <row r="1372" spans="33:36">
      <c r="AG1372" s="112"/>
      <c r="AH1372" s="112"/>
      <c r="AI1372" s="12"/>
      <c r="AJ1372" s="12"/>
    </row>
    <row r="1373" spans="33:36">
      <c r="AG1373" s="112"/>
      <c r="AH1373" s="112"/>
      <c r="AI1373" s="12"/>
      <c r="AJ1373" s="12"/>
    </row>
    <row r="1374" spans="33:36">
      <c r="AG1374" s="112"/>
      <c r="AH1374" s="112"/>
      <c r="AI1374" s="12"/>
      <c r="AJ1374" s="12"/>
    </row>
    <row r="1375" spans="33:36">
      <c r="AG1375" s="112"/>
      <c r="AH1375" s="112"/>
      <c r="AI1375" s="12"/>
      <c r="AJ1375" s="12"/>
    </row>
    <row r="1376" spans="33:36">
      <c r="AG1376" s="112"/>
      <c r="AH1376" s="112"/>
      <c r="AI1376" s="12"/>
      <c r="AJ1376" s="12"/>
    </row>
    <row r="1377" spans="33:36">
      <c r="AG1377" s="112"/>
      <c r="AH1377" s="112"/>
      <c r="AI1377" s="12"/>
      <c r="AJ1377" s="12"/>
    </row>
    <row r="1378" spans="33:36">
      <c r="AG1378" s="112"/>
      <c r="AH1378" s="112"/>
      <c r="AI1378" s="12"/>
      <c r="AJ1378" s="12"/>
    </row>
    <row r="1379" spans="33:36">
      <c r="AG1379" s="112"/>
      <c r="AH1379" s="112"/>
      <c r="AI1379" s="12"/>
      <c r="AJ1379" s="12"/>
    </row>
    <row r="1380" spans="33:36">
      <c r="AG1380" s="112"/>
      <c r="AH1380" s="112"/>
      <c r="AI1380" s="12"/>
      <c r="AJ1380" s="12"/>
    </row>
    <row r="1381" spans="33:36">
      <c r="AG1381" s="112"/>
      <c r="AH1381" s="112"/>
      <c r="AI1381" s="12"/>
      <c r="AJ1381" s="12"/>
    </row>
    <row r="1382" spans="33:36">
      <c r="AG1382" s="112"/>
      <c r="AH1382" s="112"/>
      <c r="AI1382" s="12"/>
      <c r="AJ1382" s="12"/>
    </row>
    <row r="1383" spans="33:36">
      <c r="AG1383" s="112"/>
      <c r="AH1383" s="112"/>
      <c r="AI1383" s="12"/>
      <c r="AJ1383" s="12"/>
    </row>
    <row r="1384" spans="33:36">
      <c r="AG1384" s="112"/>
      <c r="AH1384" s="112"/>
      <c r="AI1384" s="12"/>
      <c r="AJ1384" s="12"/>
    </row>
    <row r="1385" spans="33:36">
      <c r="AG1385" s="112"/>
      <c r="AH1385" s="112"/>
      <c r="AI1385" s="12"/>
      <c r="AJ1385" s="12"/>
    </row>
    <row r="1386" spans="33:36">
      <c r="AG1386" s="112"/>
      <c r="AH1386" s="112"/>
      <c r="AI1386" s="12"/>
      <c r="AJ1386" s="12"/>
    </row>
    <row r="1387" spans="33:36">
      <c r="AG1387" s="112"/>
      <c r="AH1387" s="112"/>
      <c r="AI1387" s="12"/>
      <c r="AJ1387" s="12"/>
    </row>
    <row r="1388" spans="33:36">
      <c r="AG1388" s="112"/>
      <c r="AH1388" s="112"/>
      <c r="AI1388" s="12"/>
      <c r="AJ1388" s="12"/>
    </row>
    <row r="1389" spans="33:36">
      <c r="AG1389" s="112"/>
      <c r="AH1389" s="112"/>
      <c r="AI1389" s="12"/>
      <c r="AJ1389" s="12"/>
    </row>
    <row r="1390" spans="33:36">
      <c r="AG1390" s="112"/>
      <c r="AH1390" s="112"/>
      <c r="AI1390" s="12"/>
      <c r="AJ1390" s="12"/>
    </row>
    <row r="1391" spans="33:36">
      <c r="AG1391" s="112"/>
      <c r="AH1391" s="112"/>
      <c r="AI1391" s="12"/>
      <c r="AJ1391" s="12"/>
    </row>
    <row r="1392" spans="33:36">
      <c r="AG1392" s="112"/>
      <c r="AH1392" s="112"/>
      <c r="AI1392" s="12"/>
      <c r="AJ1392" s="12"/>
    </row>
    <row r="1393" spans="33:36">
      <c r="AG1393" s="112"/>
      <c r="AH1393" s="112"/>
      <c r="AI1393" s="12"/>
      <c r="AJ1393" s="12"/>
    </row>
    <row r="1394" spans="33:36">
      <c r="AG1394" s="112"/>
      <c r="AH1394" s="112"/>
      <c r="AI1394" s="12"/>
      <c r="AJ1394" s="12"/>
    </row>
    <row r="1395" spans="33:36">
      <c r="AG1395" s="112"/>
      <c r="AH1395" s="112"/>
      <c r="AI1395" s="12"/>
      <c r="AJ1395" s="12"/>
    </row>
    <row r="1396" spans="33:36">
      <c r="AG1396" s="112"/>
      <c r="AH1396" s="112"/>
      <c r="AI1396" s="12"/>
      <c r="AJ1396" s="12"/>
    </row>
    <row r="1397" spans="33:36">
      <c r="AG1397" s="112"/>
      <c r="AH1397" s="112"/>
      <c r="AI1397" s="12"/>
      <c r="AJ1397" s="12"/>
    </row>
    <row r="1398" spans="33:36">
      <c r="AG1398" s="112"/>
      <c r="AH1398" s="112"/>
      <c r="AI1398" s="12"/>
      <c r="AJ1398" s="12"/>
    </row>
    <row r="1399" spans="33:36">
      <c r="AG1399" s="112"/>
      <c r="AH1399" s="112"/>
      <c r="AI1399" s="12"/>
      <c r="AJ1399" s="12"/>
    </row>
    <row r="1400" spans="33:36">
      <c r="AG1400" s="112"/>
      <c r="AH1400" s="112"/>
      <c r="AI1400" s="12"/>
      <c r="AJ1400" s="12"/>
    </row>
    <row r="1401" spans="33:36">
      <c r="AG1401" s="112"/>
      <c r="AH1401" s="112"/>
      <c r="AI1401" s="12"/>
      <c r="AJ1401" s="12"/>
    </row>
    <row r="1402" spans="33:36">
      <c r="AG1402" s="112"/>
      <c r="AH1402" s="112"/>
      <c r="AI1402" s="12"/>
      <c r="AJ1402" s="12"/>
    </row>
    <row r="1403" spans="33:36">
      <c r="AG1403" s="112"/>
      <c r="AH1403" s="112"/>
      <c r="AI1403" s="12"/>
      <c r="AJ1403" s="12"/>
    </row>
    <row r="1404" spans="33:36">
      <c r="AG1404" s="112"/>
      <c r="AH1404" s="112"/>
      <c r="AI1404" s="12"/>
      <c r="AJ1404" s="12"/>
    </row>
    <row r="1405" spans="33:36">
      <c r="AG1405" s="112"/>
      <c r="AH1405" s="112"/>
      <c r="AI1405" s="12"/>
      <c r="AJ1405" s="12"/>
    </row>
    <row r="1406" spans="33:36">
      <c r="AG1406" s="112"/>
      <c r="AH1406" s="112"/>
      <c r="AI1406" s="12"/>
      <c r="AJ1406" s="12"/>
    </row>
    <row r="1407" spans="33:36">
      <c r="AG1407" s="112"/>
      <c r="AH1407" s="112"/>
      <c r="AI1407" s="12"/>
      <c r="AJ1407" s="12"/>
    </row>
    <row r="1408" spans="33:36">
      <c r="AG1408" s="112"/>
      <c r="AH1408" s="112"/>
      <c r="AI1408" s="12"/>
      <c r="AJ1408" s="12"/>
    </row>
    <row r="1409" spans="33:36">
      <c r="AG1409" s="112"/>
      <c r="AH1409" s="112"/>
      <c r="AI1409" s="12"/>
      <c r="AJ1409" s="12"/>
    </row>
    <row r="1410" spans="33:36">
      <c r="AG1410" s="112"/>
      <c r="AH1410" s="112"/>
      <c r="AI1410" s="12"/>
      <c r="AJ1410" s="12"/>
    </row>
    <row r="1411" spans="33:36">
      <c r="AG1411" s="112"/>
      <c r="AH1411" s="112"/>
      <c r="AI1411" s="12"/>
      <c r="AJ1411" s="12"/>
    </row>
    <row r="1412" spans="33:36">
      <c r="AG1412" s="112"/>
      <c r="AH1412" s="112"/>
      <c r="AI1412" s="12"/>
      <c r="AJ1412" s="12"/>
    </row>
    <row r="1413" spans="33:36">
      <c r="AG1413" s="112"/>
      <c r="AH1413" s="112"/>
      <c r="AI1413" s="12"/>
      <c r="AJ1413" s="12"/>
    </row>
    <row r="1414" spans="33:36">
      <c r="AG1414" s="112"/>
      <c r="AH1414" s="112"/>
      <c r="AI1414" s="12"/>
      <c r="AJ1414" s="12"/>
    </row>
    <row r="1415" spans="33:36">
      <c r="AG1415" s="112"/>
      <c r="AH1415" s="112"/>
      <c r="AI1415" s="12"/>
      <c r="AJ1415" s="12"/>
    </row>
    <row r="1416" spans="33:36">
      <c r="AG1416" s="112"/>
      <c r="AH1416" s="112"/>
      <c r="AI1416" s="12"/>
      <c r="AJ1416" s="12"/>
    </row>
    <row r="1417" spans="33:36">
      <c r="AG1417" s="112"/>
      <c r="AH1417" s="112"/>
      <c r="AI1417" s="12"/>
      <c r="AJ1417" s="12"/>
    </row>
    <row r="1418" spans="33:36">
      <c r="AG1418" s="112"/>
      <c r="AH1418" s="112"/>
      <c r="AI1418" s="12"/>
      <c r="AJ1418" s="12"/>
    </row>
    <row r="1419" spans="33:36">
      <c r="AG1419" s="112"/>
      <c r="AH1419" s="112"/>
      <c r="AI1419" s="12"/>
      <c r="AJ1419" s="12"/>
    </row>
    <row r="1420" spans="33:36">
      <c r="AG1420" s="112"/>
      <c r="AH1420" s="112"/>
      <c r="AI1420" s="12"/>
      <c r="AJ1420" s="12"/>
    </row>
    <row r="1421" spans="33:36">
      <c r="AG1421" s="112"/>
      <c r="AH1421" s="112"/>
      <c r="AI1421" s="12"/>
      <c r="AJ1421" s="12"/>
    </row>
    <row r="1422" spans="33:36">
      <c r="AG1422" s="112"/>
      <c r="AH1422" s="112"/>
      <c r="AI1422" s="12"/>
      <c r="AJ1422" s="12"/>
    </row>
    <row r="1423" spans="33:36">
      <c r="AG1423" s="112"/>
      <c r="AH1423" s="112"/>
      <c r="AI1423" s="12"/>
      <c r="AJ1423" s="12"/>
    </row>
    <row r="1424" spans="33:36">
      <c r="AG1424" s="112"/>
      <c r="AH1424" s="112"/>
      <c r="AI1424" s="12"/>
      <c r="AJ1424" s="12"/>
    </row>
    <row r="1425" spans="33:36">
      <c r="AG1425" s="112"/>
      <c r="AH1425" s="112"/>
      <c r="AI1425" s="12"/>
      <c r="AJ1425" s="12"/>
    </row>
    <row r="1426" spans="33:36">
      <c r="AG1426" s="112"/>
      <c r="AH1426" s="112"/>
      <c r="AI1426" s="12"/>
      <c r="AJ1426" s="12"/>
    </row>
    <row r="1427" spans="33:36">
      <c r="AG1427" s="112"/>
      <c r="AH1427" s="112"/>
      <c r="AI1427" s="12"/>
      <c r="AJ1427" s="12"/>
    </row>
    <row r="1428" spans="33:36">
      <c r="AG1428" s="112"/>
      <c r="AH1428" s="112"/>
      <c r="AI1428" s="12"/>
      <c r="AJ1428" s="12"/>
    </row>
    <row r="1429" spans="33:36">
      <c r="AG1429" s="112"/>
      <c r="AH1429" s="112"/>
      <c r="AI1429" s="12"/>
      <c r="AJ1429" s="12"/>
    </row>
    <row r="1430" spans="33:36">
      <c r="AG1430" s="112"/>
      <c r="AH1430" s="112"/>
      <c r="AI1430" s="12"/>
      <c r="AJ1430" s="12"/>
    </row>
    <row r="1431" spans="33:36">
      <c r="AG1431" s="112"/>
      <c r="AH1431" s="112"/>
      <c r="AI1431" s="12"/>
      <c r="AJ1431" s="12"/>
    </row>
    <row r="1432" spans="33:36">
      <c r="AG1432" s="112"/>
      <c r="AH1432" s="112"/>
      <c r="AI1432" s="12"/>
      <c r="AJ1432" s="12"/>
    </row>
    <row r="1433" spans="33:36">
      <c r="AG1433" s="112"/>
      <c r="AH1433" s="112"/>
      <c r="AI1433" s="12"/>
      <c r="AJ1433" s="12"/>
    </row>
    <row r="1434" spans="33:36">
      <c r="AG1434" s="112"/>
      <c r="AH1434" s="112"/>
      <c r="AI1434" s="12"/>
      <c r="AJ1434" s="12"/>
    </row>
    <row r="1435" spans="33:36">
      <c r="AG1435" s="112"/>
      <c r="AH1435" s="112"/>
      <c r="AI1435" s="12"/>
      <c r="AJ1435" s="12"/>
    </row>
    <row r="1436" spans="33:36">
      <c r="AG1436" s="112"/>
      <c r="AH1436" s="112"/>
      <c r="AI1436" s="12"/>
      <c r="AJ1436" s="12"/>
    </row>
    <row r="1437" spans="33:36">
      <c r="AG1437" s="112"/>
      <c r="AH1437" s="112"/>
      <c r="AI1437" s="12"/>
      <c r="AJ1437" s="12"/>
    </row>
    <row r="1438" spans="33:36">
      <c r="AG1438" s="112"/>
      <c r="AH1438" s="112"/>
      <c r="AI1438" s="12"/>
      <c r="AJ1438" s="12"/>
    </row>
    <row r="1439" spans="33:36">
      <c r="AG1439" s="112"/>
      <c r="AH1439" s="112"/>
      <c r="AI1439" s="12"/>
      <c r="AJ1439" s="12"/>
    </row>
    <row r="1440" spans="33:36">
      <c r="AG1440" s="112"/>
      <c r="AH1440" s="112"/>
      <c r="AI1440" s="12"/>
      <c r="AJ1440" s="12"/>
    </row>
    <row r="1441" spans="33:36">
      <c r="AG1441" s="112"/>
      <c r="AH1441" s="112"/>
      <c r="AI1441" s="12"/>
      <c r="AJ1441" s="12"/>
    </row>
    <row r="1442" spans="33:36">
      <c r="AG1442" s="112"/>
      <c r="AH1442" s="112"/>
      <c r="AI1442" s="12"/>
      <c r="AJ1442" s="12"/>
    </row>
    <row r="1443" spans="33:36">
      <c r="AG1443" s="112"/>
      <c r="AH1443" s="112"/>
      <c r="AI1443" s="12"/>
      <c r="AJ1443" s="12"/>
    </row>
    <row r="1444" spans="33:36">
      <c r="AG1444" s="112"/>
      <c r="AH1444" s="112"/>
      <c r="AI1444" s="12"/>
      <c r="AJ1444" s="12"/>
    </row>
    <row r="1445" spans="33:36">
      <c r="AG1445" s="112"/>
      <c r="AH1445" s="112"/>
      <c r="AI1445" s="12"/>
      <c r="AJ1445" s="12"/>
    </row>
    <row r="1446" spans="33:36">
      <c r="AG1446" s="112"/>
      <c r="AH1446" s="112"/>
      <c r="AI1446" s="12"/>
      <c r="AJ1446" s="12"/>
    </row>
    <row r="1447" spans="33:36">
      <c r="AG1447" s="112"/>
      <c r="AH1447" s="112"/>
      <c r="AI1447" s="12"/>
      <c r="AJ1447" s="12"/>
    </row>
    <row r="1448" spans="33:36">
      <c r="AG1448" s="112"/>
      <c r="AH1448" s="112"/>
      <c r="AI1448" s="12"/>
      <c r="AJ1448" s="12"/>
    </row>
    <row r="1449" spans="33:36">
      <c r="AG1449" s="112"/>
      <c r="AH1449" s="112"/>
      <c r="AI1449" s="12"/>
      <c r="AJ1449" s="12"/>
    </row>
    <row r="1450" spans="33:36">
      <c r="AG1450" s="112"/>
      <c r="AH1450" s="112"/>
      <c r="AI1450" s="12"/>
      <c r="AJ1450" s="12"/>
    </row>
    <row r="1451" spans="33:36">
      <c r="AG1451" s="112"/>
      <c r="AH1451" s="112"/>
      <c r="AI1451" s="12"/>
      <c r="AJ1451" s="12"/>
    </row>
    <row r="1452" spans="33:36">
      <c r="AG1452" s="112"/>
      <c r="AH1452" s="112"/>
      <c r="AI1452" s="12"/>
      <c r="AJ1452" s="12"/>
    </row>
    <row r="1453" spans="33:36">
      <c r="AG1453" s="112"/>
      <c r="AH1453" s="112"/>
      <c r="AI1453" s="12"/>
      <c r="AJ1453" s="12"/>
    </row>
    <row r="1454" spans="33:36">
      <c r="AG1454" s="112"/>
      <c r="AH1454" s="112"/>
      <c r="AI1454" s="12"/>
      <c r="AJ1454" s="12"/>
    </row>
    <row r="1455" spans="33:36">
      <c r="AG1455" s="112"/>
      <c r="AH1455" s="112"/>
      <c r="AI1455" s="12"/>
      <c r="AJ1455" s="12"/>
    </row>
    <row r="1456" spans="33:36">
      <c r="AG1456" s="112"/>
      <c r="AH1456" s="112"/>
      <c r="AI1456" s="12"/>
      <c r="AJ1456" s="12"/>
    </row>
    <row r="1457" spans="33:36">
      <c r="AG1457" s="112"/>
      <c r="AH1457" s="112"/>
      <c r="AI1457" s="12"/>
      <c r="AJ1457" s="12"/>
    </row>
    <row r="1458" spans="33:36">
      <c r="AG1458" s="112"/>
      <c r="AH1458" s="112"/>
      <c r="AI1458" s="12"/>
      <c r="AJ1458" s="12"/>
    </row>
    <row r="1459" spans="33:36">
      <c r="AG1459" s="112"/>
      <c r="AH1459" s="112"/>
      <c r="AI1459" s="12"/>
      <c r="AJ1459" s="12"/>
    </row>
    <row r="1460" spans="33:36">
      <c r="AG1460" s="112"/>
      <c r="AH1460" s="112"/>
      <c r="AI1460" s="12"/>
      <c r="AJ1460" s="12"/>
    </row>
    <row r="1461" spans="33:36">
      <c r="AG1461" s="112"/>
      <c r="AH1461" s="112"/>
      <c r="AI1461" s="12"/>
      <c r="AJ1461" s="12"/>
    </row>
    <row r="1462" spans="33:36">
      <c r="AG1462" s="112"/>
      <c r="AH1462" s="112"/>
      <c r="AI1462" s="12"/>
      <c r="AJ1462" s="12"/>
    </row>
    <row r="1463" spans="33:36">
      <c r="AG1463" s="112"/>
      <c r="AH1463" s="112"/>
      <c r="AI1463" s="12"/>
      <c r="AJ1463" s="12"/>
    </row>
    <row r="1464" spans="33:36">
      <c r="AG1464" s="112"/>
      <c r="AH1464" s="112"/>
      <c r="AI1464" s="12"/>
      <c r="AJ1464" s="12"/>
    </row>
    <row r="1465" spans="33:36">
      <c r="AG1465" s="112"/>
      <c r="AH1465" s="112"/>
      <c r="AI1465" s="12"/>
      <c r="AJ1465" s="12"/>
    </row>
    <row r="1466" spans="33:36">
      <c r="AG1466" s="112"/>
      <c r="AH1466" s="112"/>
      <c r="AI1466" s="12"/>
      <c r="AJ1466" s="12"/>
    </row>
    <row r="1467" spans="33:36">
      <c r="AG1467" s="112"/>
      <c r="AH1467" s="112"/>
      <c r="AI1467" s="12"/>
      <c r="AJ1467" s="12"/>
    </row>
    <row r="1468" spans="33:36">
      <c r="AG1468" s="112"/>
      <c r="AH1468" s="112"/>
      <c r="AI1468" s="12"/>
      <c r="AJ1468" s="12"/>
    </row>
    <row r="1469" spans="33:36">
      <c r="AG1469" s="112"/>
      <c r="AH1469" s="112"/>
      <c r="AI1469" s="12"/>
      <c r="AJ1469" s="12"/>
    </row>
    <row r="1470" spans="33:36">
      <c r="AG1470" s="112"/>
      <c r="AH1470" s="112"/>
      <c r="AI1470" s="12"/>
      <c r="AJ1470" s="12"/>
    </row>
    <row r="1471" spans="33:36">
      <c r="AG1471" s="112"/>
      <c r="AH1471" s="112"/>
      <c r="AI1471" s="12"/>
      <c r="AJ1471" s="12"/>
    </row>
    <row r="1472" spans="33:36">
      <c r="AG1472" s="112"/>
      <c r="AH1472" s="112"/>
      <c r="AI1472" s="12"/>
      <c r="AJ1472" s="12"/>
    </row>
    <row r="1473" spans="33:36">
      <c r="AG1473" s="112"/>
      <c r="AH1473" s="112"/>
      <c r="AI1473" s="12"/>
      <c r="AJ1473" s="12"/>
    </row>
    <row r="1474" spans="33:36">
      <c r="AG1474" s="112"/>
      <c r="AH1474" s="112"/>
      <c r="AI1474" s="12"/>
      <c r="AJ1474" s="12"/>
    </row>
    <row r="1475" spans="33:36">
      <c r="AG1475" s="112"/>
      <c r="AH1475" s="112"/>
      <c r="AI1475" s="12"/>
      <c r="AJ1475" s="12"/>
    </row>
    <row r="1476" spans="33:36">
      <c r="AG1476" s="112"/>
      <c r="AH1476" s="112"/>
      <c r="AI1476" s="12"/>
      <c r="AJ1476" s="12"/>
    </row>
    <row r="1477" spans="33:36">
      <c r="AG1477" s="112"/>
      <c r="AH1477" s="112"/>
      <c r="AI1477" s="12"/>
      <c r="AJ1477" s="12"/>
    </row>
    <row r="1478" spans="33:36">
      <c r="AG1478" s="112"/>
      <c r="AH1478" s="112"/>
      <c r="AI1478" s="12"/>
      <c r="AJ1478" s="12"/>
    </row>
    <row r="1479" spans="33:36">
      <c r="AG1479" s="112"/>
      <c r="AH1479" s="112"/>
      <c r="AI1479" s="12"/>
      <c r="AJ1479" s="12"/>
    </row>
    <row r="1480" spans="33:36">
      <c r="AG1480" s="112"/>
      <c r="AH1480" s="112"/>
      <c r="AI1480" s="12"/>
      <c r="AJ1480" s="12"/>
    </row>
    <row r="1481" spans="33:36">
      <c r="AG1481" s="112"/>
      <c r="AH1481" s="112"/>
      <c r="AI1481" s="12"/>
      <c r="AJ1481" s="12"/>
    </row>
    <row r="1482" spans="33:36">
      <c r="AG1482" s="112"/>
      <c r="AH1482" s="112"/>
      <c r="AI1482" s="12"/>
      <c r="AJ1482" s="12"/>
    </row>
    <row r="1483" spans="33:36">
      <c r="AG1483" s="112"/>
      <c r="AH1483" s="112"/>
      <c r="AI1483" s="12"/>
      <c r="AJ1483" s="12"/>
    </row>
    <row r="1484" spans="33:36">
      <c r="AG1484" s="112"/>
      <c r="AH1484" s="112"/>
      <c r="AI1484" s="12"/>
      <c r="AJ1484" s="12"/>
    </row>
    <row r="1485" spans="33:36">
      <c r="AG1485" s="112"/>
      <c r="AH1485" s="112"/>
      <c r="AI1485" s="12"/>
      <c r="AJ1485" s="12"/>
    </row>
    <row r="1486" spans="33:36">
      <c r="AG1486" s="112"/>
      <c r="AH1486" s="112"/>
      <c r="AI1486" s="12"/>
      <c r="AJ1486" s="12"/>
    </row>
    <row r="1487" spans="33:36">
      <c r="AG1487" s="112"/>
      <c r="AH1487" s="112"/>
      <c r="AI1487" s="12"/>
      <c r="AJ1487" s="12"/>
    </row>
    <row r="1488" spans="33:36">
      <c r="AG1488" s="112"/>
      <c r="AH1488" s="112"/>
      <c r="AI1488" s="12"/>
      <c r="AJ1488" s="12"/>
    </row>
    <row r="1489" spans="33:36">
      <c r="AG1489" s="112"/>
      <c r="AH1489" s="112"/>
      <c r="AI1489" s="12"/>
      <c r="AJ1489" s="12"/>
    </row>
    <row r="1490" spans="33:36">
      <c r="AG1490" s="112"/>
      <c r="AH1490" s="112"/>
      <c r="AI1490" s="12"/>
      <c r="AJ1490" s="12"/>
    </row>
    <row r="1491" spans="33:36">
      <c r="AG1491" s="112"/>
      <c r="AH1491" s="112"/>
      <c r="AI1491" s="12"/>
      <c r="AJ1491" s="12"/>
    </row>
  </sheetData>
  <mergeCells count="2">
    <mergeCell ref="C1:O1"/>
    <mergeCell ref="Q1:AC1"/>
  </mergeCells>
  <hyperlinks>
    <hyperlink ref="BL1" r:id="rId1" xr:uid="{00000000-0004-0000-0000-000000000000}"/>
    <hyperlink ref="BB1" r:id="rId2" xr:uid="{00000000-0004-0000-0000-000001000000}"/>
    <hyperlink ref="AI1" r:id="rId3" xr:uid="{00000000-0004-0000-0000-000003000000}"/>
    <hyperlink ref="AR1" r:id="rId4" xr:uid="{239E9D10-7963-49CA-9939-DB2C49F0803C}"/>
  </hyperlinks>
  <pageMargins left="0.7" right="0.7" top="0.75" bottom="0.75" header="0.3" footer="0.3"/>
  <pageSetup orientation="portrait" horizont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4" width="13.19921875" bestFit="1" customWidth="1"/>
    <col min="5" max="5" width="7.796875" bestFit="1" customWidth="1"/>
    <col min="6" max="11" width="4.73046875" customWidth="1"/>
    <col min="12" max="14" width="5.46484375" customWidth="1"/>
    <col min="15" max="15" width="6.73046875" bestFit="1" customWidth="1"/>
    <col min="16" max="16" width="7.73046875" bestFit="1" customWidth="1"/>
    <col min="17" max="17" width="6.73046875" customWidth="1"/>
    <col min="18" max="18" width="6.73046875" bestFit="1" customWidth="1"/>
    <col min="19" max="20" width="5.53125" bestFit="1" customWidth="1"/>
    <col min="21" max="21" width="6.9296875" bestFit="1" customWidth="1"/>
  </cols>
  <sheetData>
    <row r="1" spans="1:21">
      <c r="A1" s="17" t="s">
        <v>222</v>
      </c>
      <c r="C1" s="17"/>
    </row>
    <row r="2" spans="1:21" ht="30.75" customHeight="1" thickBot="1">
      <c r="A2" s="2" t="s">
        <v>0</v>
      </c>
      <c r="B2" s="2" t="s">
        <v>7</v>
      </c>
      <c r="C2" s="13" t="s">
        <v>136</v>
      </c>
      <c r="D2" s="6" t="s">
        <v>58</v>
      </c>
      <c r="E2" s="6" t="s">
        <v>8</v>
      </c>
      <c r="F2" s="6" t="s">
        <v>103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109" t="s">
        <v>6</v>
      </c>
      <c r="O2" s="109" t="s">
        <v>103</v>
      </c>
      <c r="P2" s="109" t="s">
        <v>1</v>
      </c>
      <c r="Q2" s="109" t="s">
        <v>2</v>
      </c>
      <c r="R2" s="109" t="s">
        <v>3</v>
      </c>
      <c r="S2" s="109" t="s">
        <v>4</v>
      </c>
      <c r="T2" s="109" t="s">
        <v>5</v>
      </c>
      <c r="U2" s="109" t="s">
        <v>6</v>
      </c>
    </row>
    <row r="3" spans="1:21" ht="15" customHeight="1">
      <c r="C3" s="42"/>
      <c r="D3" s="12"/>
      <c r="O3" s="7" t="str">
        <f>IF(F3=0,"",F3/$E3)</f>
        <v/>
      </c>
      <c r="P3" s="7" t="str">
        <f t="shared" ref="P3:U3" si="0">IF(G3=0,"",G3/$E3)</f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  <c r="U3" s="7" t="str">
        <f t="shared" si="0"/>
        <v/>
      </c>
    </row>
    <row r="4" spans="1:21" ht="15" customHeight="1">
      <c r="C4" s="12"/>
      <c r="D4" s="12"/>
      <c r="O4" s="7" t="str">
        <f t="shared" ref="O4:O27" si="1">IF(F4=0,"",F4/$E4)</f>
        <v/>
      </c>
      <c r="P4" s="7" t="str">
        <f t="shared" ref="P4:P27" si="2">IF(G4=0,"",G4/$E4)</f>
        <v/>
      </c>
      <c r="Q4" s="7" t="str">
        <f t="shared" ref="Q4:Q27" si="3">IF(H4=0,"",H4/$E4)</f>
        <v/>
      </c>
      <c r="R4" s="7" t="str">
        <f t="shared" ref="R4:R27" si="4">IF(I4=0,"",I4/$E4)</f>
        <v/>
      </c>
      <c r="S4" s="7" t="str">
        <f t="shared" ref="S4:S27" si="5">IF(J4=0,"",J4/$E4)</f>
        <v/>
      </c>
      <c r="T4" s="7" t="str">
        <f t="shared" ref="T4:T27" si="6">IF(K4=0,"",K4/$E4)</f>
        <v/>
      </c>
      <c r="U4" s="7" t="str">
        <f t="shared" ref="U4:U27" si="7">IF(L4=0,"",L4/$E4)</f>
        <v/>
      </c>
    </row>
    <row r="5" spans="1:21" ht="15" customHeight="1">
      <c r="C5" s="12"/>
      <c r="D5" s="12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 t="str">
        <f t="shared" si="4"/>
        <v/>
      </c>
      <c r="S5" s="7" t="str">
        <f t="shared" si="5"/>
        <v/>
      </c>
      <c r="T5" s="7" t="str">
        <f t="shared" si="6"/>
        <v/>
      </c>
      <c r="U5" s="7" t="str">
        <f t="shared" si="7"/>
        <v/>
      </c>
    </row>
    <row r="6" spans="1:21" ht="15" customHeight="1">
      <c r="C6" s="12"/>
      <c r="D6" s="12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  <c r="U6" s="7" t="str">
        <f t="shared" si="7"/>
        <v/>
      </c>
    </row>
    <row r="7" spans="1:21" ht="15" customHeight="1">
      <c r="C7" s="12"/>
      <c r="D7" s="12"/>
      <c r="O7" s="7" t="str">
        <f t="shared" si="1"/>
        <v/>
      </c>
      <c r="P7" s="7" t="str">
        <f t="shared" si="2"/>
        <v/>
      </c>
      <c r="Q7" s="7" t="str">
        <f t="shared" si="3"/>
        <v/>
      </c>
      <c r="R7" s="7" t="str">
        <f t="shared" si="4"/>
        <v/>
      </c>
      <c r="S7" s="7" t="str">
        <f t="shared" si="5"/>
        <v/>
      </c>
      <c r="T7" s="7" t="str">
        <f t="shared" si="6"/>
        <v/>
      </c>
      <c r="U7" s="7" t="str">
        <f t="shared" si="7"/>
        <v/>
      </c>
    </row>
    <row r="8" spans="1:21" ht="15" customHeight="1">
      <c r="C8" s="12"/>
      <c r="D8" s="12"/>
      <c r="O8" s="7" t="str">
        <f t="shared" si="1"/>
        <v/>
      </c>
      <c r="P8" s="7" t="str">
        <f t="shared" si="2"/>
        <v/>
      </c>
      <c r="Q8" s="7" t="str">
        <f t="shared" si="3"/>
        <v/>
      </c>
      <c r="R8" s="7" t="str">
        <f t="shared" si="4"/>
        <v/>
      </c>
      <c r="S8" s="7" t="str">
        <f t="shared" si="5"/>
        <v/>
      </c>
      <c r="T8" s="7" t="str">
        <f t="shared" si="6"/>
        <v/>
      </c>
      <c r="U8" s="7" t="str">
        <f t="shared" si="7"/>
        <v/>
      </c>
    </row>
    <row r="9" spans="1:21" ht="15" customHeight="1">
      <c r="C9" s="12"/>
      <c r="D9" s="12"/>
      <c r="O9" s="7" t="str">
        <f t="shared" si="1"/>
        <v/>
      </c>
      <c r="P9" s="7" t="str">
        <f t="shared" si="2"/>
        <v/>
      </c>
      <c r="Q9" s="7" t="str">
        <f t="shared" si="3"/>
        <v/>
      </c>
      <c r="R9" s="7" t="str">
        <f t="shared" si="4"/>
        <v/>
      </c>
      <c r="S9" s="7" t="str">
        <f t="shared" si="5"/>
        <v/>
      </c>
      <c r="T9" s="7" t="str">
        <f t="shared" si="6"/>
        <v/>
      </c>
      <c r="U9" s="7" t="str">
        <f t="shared" si="7"/>
        <v/>
      </c>
    </row>
    <row r="10" spans="1:21" ht="15" customHeight="1">
      <c r="C10" s="12"/>
      <c r="D10" s="12"/>
      <c r="O10" s="7" t="str">
        <f t="shared" si="1"/>
        <v/>
      </c>
      <c r="P10" s="7" t="str">
        <f t="shared" si="2"/>
        <v/>
      </c>
      <c r="Q10" s="7" t="str">
        <f t="shared" si="3"/>
        <v/>
      </c>
      <c r="R10" s="7" t="str">
        <f t="shared" si="4"/>
        <v/>
      </c>
      <c r="S10" s="7" t="str">
        <f t="shared" si="5"/>
        <v/>
      </c>
      <c r="T10" s="7" t="str">
        <f t="shared" si="6"/>
        <v/>
      </c>
      <c r="U10" s="7" t="str">
        <f t="shared" si="7"/>
        <v/>
      </c>
    </row>
    <row r="11" spans="1:21" ht="15" customHeight="1">
      <c r="C11" s="12"/>
      <c r="D11" s="12"/>
      <c r="O11" s="7" t="str">
        <f t="shared" si="1"/>
        <v/>
      </c>
      <c r="P11" s="7" t="str">
        <f t="shared" si="2"/>
        <v/>
      </c>
      <c r="Q11" s="7" t="str">
        <f t="shared" si="3"/>
        <v/>
      </c>
      <c r="R11" s="7" t="str">
        <f t="shared" si="4"/>
        <v/>
      </c>
      <c r="S11" s="7" t="str">
        <f t="shared" si="5"/>
        <v/>
      </c>
      <c r="T11" s="7" t="str">
        <f t="shared" si="6"/>
        <v/>
      </c>
      <c r="U11" s="7" t="str">
        <f t="shared" si="7"/>
        <v/>
      </c>
    </row>
    <row r="12" spans="1:21" ht="15" customHeight="1">
      <c r="C12" s="12"/>
      <c r="D12" s="12"/>
      <c r="O12" s="7" t="str">
        <f t="shared" si="1"/>
        <v/>
      </c>
      <c r="P12" s="7" t="str">
        <f t="shared" si="2"/>
        <v/>
      </c>
      <c r="Q12" s="7" t="str">
        <f t="shared" si="3"/>
        <v/>
      </c>
      <c r="R12" s="7" t="str">
        <f t="shared" si="4"/>
        <v/>
      </c>
      <c r="S12" s="7" t="str">
        <f t="shared" si="5"/>
        <v/>
      </c>
      <c r="T12" s="7" t="str">
        <f t="shared" si="6"/>
        <v/>
      </c>
      <c r="U12" s="7" t="str">
        <f t="shared" si="7"/>
        <v/>
      </c>
    </row>
    <row r="13" spans="1:21" ht="15" customHeight="1">
      <c r="C13" s="12"/>
      <c r="D13" s="12"/>
      <c r="O13" s="7" t="str">
        <f t="shared" si="1"/>
        <v/>
      </c>
      <c r="P13" s="7" t="str">
        <f t="shared" si="2"/>
        <v/>
      </c>
      <c r="Q13" s="7" t="str">
        <f t="shared" si="3"/>
        <v/>
      </c>
      <c r="R13" s="7" t="str">
        <f t="shared" si="4"/>
        <v/>
      </c>
      <c r="S13" s="7" t="str">
        <f t="shared" si="5"/>
        <v/>
      </c>
      <c r="T13" s="7" t="str">
        <f t="shared" si="6"/>
        <v/>
      </c>
      <c r="U13" s="7" t="str">
        <f t="shared" si="7"/>
        <v/>
      </c>
    </row>
    <row r="14" spans="1:21" ht="15" customHeight="1">
      <c r="C14" s="12"/>
      <c r="D14" s="12"/>
      <c r="O14" s="7" t="str">
        <f t="shared" si="1"/>
        <v/>
      </c>
      <c r="P14" s="7" t="str">
        <f t="shared" si="2"/>
        <v/>
      </c>
      <c r="Q14" s="7" t="str">
        <f t="shared" si="3"/>
        <v/>
      </c>
      <c r="R14" s="7" t="str">
        <f t="shared" si="4"/>
        <v/>
      </c>
      <c r="S14" s="7" t="str">
        <f t="shared" si="5"/>
        <v/>
      </c>
      <c r="T14" s="7" t="str">
        <f t="shared" si="6"/>
        <v/>
      </c>
      <c r="U14" s="7" t="str">
        <f t="shared" si="7"/>
        <v/>
      </c>
    </row>
    <row r="15" spans="1:21" ht="15" customHeight="1">
      <c r="C15" s="12"/>
      <c r="D15" s="12"/>
      <c r="O15" s="7" t="str">
        <f t="shared" si="1"/>
        <v/>
      </c>
      <c r="P15" s="7" t="str">
        <f t="shared" si="2"/>
        <v/>
      </c>
      <c r="Q15" s="7" t="str">
        <f t="shared" si="3"/>
        <v/>
      </c>
      <c r="R15" s="7" t="str">
        <f t="shared" si="4"/>
        <v/>
      </c>
      <c r="S15" s="7" t="str">
        <f t="shared" si="5"/>
        <v/>
      </c>
      <c r="T15" s="7" t="str">
        <f t="shared" si="6"/>
        <v/>
      </c>
      <c r="U15" s="7" t="str">
        <f t="shared" si="7"/>
        <v/>
      </c>
    </row>
    <row r="16" spans="1:21" ht="15" customHeight="1">
      <c r="C16" s="12"/>
      <c r="D16" s="12"/>
      <c r="O16" s="7" t="str">
        <f t="shared" si="1"/>
        <v/>
      </c>
      <c r="P16" s="7" t="str">
        <f t="shared" si="2"/>
        <v/>
      </c>
      <c r="Q16" s="7" t="str">
        <f t="shared" si="3"/>
        <v/>
      </c>
      <c r="R16" s="7" t="str">
        <f t="shared" si="4"/>
        <v/>
      </c>
      <c r="S16" s="7" t="str">
        <f t="shared" si="5"/>
        <v/>
      </c>
      <c r="T16" s="7" t="str">
        <f t="shared" si="6"/>
        <v/>
      </c>
      <c r="U16" s="7" t="str">
        <f t="shared" si="7"/>
        <v/>
      </c>
    </row>
    <row r="17" spans="3:21" ht="15" customHeight="1">
      <c r="C17" s="12"/>
      <c r="D17" s="12"/>
      <c r="O17" s="7" t="str">
        <f t="shared" si="1"/>
        <v/>
      </c>
      <c r="P17" s="7" t="str">
        <f t="shared" si="2"/>
        <v/>
      </c>
      <c r="Q17" s="7" t="str">
        <f t="shared" si="3"/>
        <v/>
      </c>
      <c r="R17" s="7" t="str">
        <f t="shared" si="4"/>
        <v/>
      </c>
      <c r="S17" s="7" t="str">
        <f t="shared" si="5"/>
        <v/>
      </c>
      <c r="T17" s="7" t="str">
        <f t="shared" si="6"/>
        <v/>
      </c>
      <c r="U17" s="7" t="str">
        <f t="shared" si="7"/>
        <v/>
      </c>
    </row>
    <row r="18" spans="3:21" ht="15" customHeight="1">
      <c r="C18" s="12"/>
      <c r="D18" s="12"/>
      <c r="O18" s="7" t="str">
        <f t="shared" si="1"/>
        <v/>
      </c>
      <c r="P18" s="7" t="str">
        <f t="shared" si="2"/>
        <v/>
      </c>
      <c r="Q18" s="7" t="str">
        <f t="shared" si="3"/>
        <v/>
      </c>
      <c r="R18" s="7" t="str">
        <f t="shared" si="4"/>
        <v/>
      </c>
      <c r="S18" s="7" t="str">
        <f t="shared" si="5"/>
        <v/>
      </c>
      <c r="T18" s="7" t="str">
        <f t="shared" si="6"/>
        <v/>
      </c>
      <c r="U18" s="7" t="str">
        <f t="shared" si="7"/>
        <v/>
      </c>
    </row>
    <row r="19" spans="3:21" ht="15" customHeight="1">
      <c r="C19" s="12"/>
      <c r="D19" s="12"/>
      <c r="O19" s="7" t="str">
        <f t="shared" si="1"/>
        <v/>
      </c>
      <c r="P19" s="7" t="str">
        <f t="shared" si="2"/>
        <v/>
      </c>
      <c r="Q19" s="7" t="str">
        <f t="shared" si="3"/>
        <v/>
      </c>
      <c r="R19" s="7" t="str">
        <f t="shared" si="4"/>
        <v/>
      </c>
      <c r="S19" s="7" t="str">
        <f t="shared" si="5"/>
        <v/>
      </c>
      <c r="T19" s="7" t="str">
        <f t="shared" si="6"/>
        <v/>
      </c>
      <c r="U19" s="7" t="str">
        <f t="shared" si="7"/>
        <v/>
      </c>
    </row>
    <row r="20" spans="3:21" ht="15" customHeight="1">
      <c r="C20" s="12"/>
      <c r="D20" s="12"/>
      <c r="O20" s="7" t="str">
        <f t="shared" si="1"/>
        <v/>
      </c>
      <c r="P20" s="7" t="str">
        <f t="shared" si="2"/>
        <v/>
      </c>
      <c r="Q20" s="7" t="str">
        <f t="shared" si="3"/>
        <v/>
      </c>
      <c r="R20" s="7" t="str">
        <f t="shared" si="4"/>
        <v/>
      </c>
      <c r="S20" s="7" t="str">
        <f t="shared" si="5"/>
        <v/>
      </c>
      <c r="T20" s="7" t="str">
        <f t="shared" si="6"/>
        <v/>
      </c>
      <c r="U20" s="7" t="str">
        <f t="shared" si="7"/>
        <v/>
      </c>
    </row>
    <row r="21" spans="3:21" ht="15" customHeight="1">
      <c r="C21" s="12"/>
      <c r="D21" s="12"/>
      <c r="O21" s="7" t="str">
        <f t="shared" si="1"/>
        <v/>
      </c>
      <c r="P21" s="7" t="str">
        <f t="shared" si="2"/>
        <v/>
      </c>
      <c r="Q21" s="7" t="str">
        <f t="shared" si="3"/>
        <v/>
      </c>
      <c r="R21" s="7" t="str">
        <f t="shared" si="4"/>
        <v/>
      </c>
      <c r="S21" s="7" t="str">
        <f t="shared" si="5"/>
        <v/>
      </c>
      <c r="T21" s="7" t="str">
        <f t="shared" si="6"/>
        <v/>
      </c>
      <c r="U21" s="7" t="str">
        <f t="shared" si="7"/>
        <v/>
      </c>
    </row>
    <row r="22" spans="3:21" ht="15" customHeight="1">
      <c r="C22" s="12"/>
      <c r="D22" s="12"/>
      <c r="O22" s="7" t="str">
        <f t="shared" si="1"/>
        <v/>
      </c>
      <c r="P22" s="7" t="str">
        <f t="shared" si="2"/>
        <v/>
      </c>
      <c r="Q22" s="7" t="str">
        <f t="shared" si="3"/>
        <v/>
      </c>
      <c r="R22" s="7" t="str">
        <f t="shared" si="4"/>
        <v/>
      </c>
      <c r="S22" s="7" t="str">
        <f t="shared" si="5"/>
        <v/>
      </c>
      <c r="T22" s="7" t="str">
        <f t="shared" si="6"/>
        <v/>
      </c>
      <c r="U22" s="7" t="str">
        <f t="shared" si="7"/>
        <v/>
      </c>
    </row>
    <row r="23" spans="3:21" ht="15" customHeight="1">
      <c r="C23" s="12"/>
      <c r="D23" s="12"/>
      <c r="O23" s="7" t="str">
        <f t="shared" si="1"/>
        <v/>
      </c>
      <c r="P23" s="7" t="str">
        <f t="shared" si="2"/>
        <v/>
      </c>
      <c r="Q23" s="7" t="str">
        <f t="shared" si="3"/>
        <v/>
      </c>
      <c r="R23" s="7" t="str">
        <f t="shared" si="4"/>
        <v/>
      </c>
      <c r="S23" s="7" t="str">
        <f t="shared" si="5"/>
        <v/>
      </c>
      <c r="T23" s="7" t="str">
        <f t="shared" si="6"/>
        <v/>
      </c>
      <c r="U23" s="7" t="str">
        <f t="shared" si="7"/>
        <v/>
      </c>
    </row>
    <row r="24" spans="3:21" ht="15" customHeight="1">
      <c r="C24" s="12"/>
      <c r="D24" s="12"/>
      <c r="O24" s="7" t="str">
        <f t="shared" si="1"/>
        <v/>
      </c>
      <c r="P24" s="7" t="str">
        <f t="shared" si="2"/>
        <v/>
      </c>
      <c r="Q24" s="7" t="str">
        <f t="shared" si="3"/>
        <v/>
      </c>
      <c r="R24" s="7" t="str">
        <f t="shared" si="4"/>
        <v/>
      </c>
      <c r="S24" s="7" t="str">
        <f t="shared" si="5"/>
        <v/>
      </c>
      <c r="T24" s="7" t="str">
        <f t="shared" si="6"/>
        <v/>
      </c>
      <c r="U24" s="7" t="str">
        <f t="shared" si="7"/>
        <v/>
      </c>
    </row>
    <row r="25" spans="3:21" ht="15" customHeight="1">
      <c r="C25" s="12"/>
      <c r="D25" s="12"/>
      <c r="O25" s="7" t="str">
        <f t="shared" si="1"/>
        <v/>
      </c>
      <c r="P25" s="7" t="str">
        <f t="shared" si="2"/>
        <v/>
      </c>
      <c r="Q25" s="7" t="str">
        <f t="shared" si="3"/>
        <v/>
      </c>
      <c r="R25" s="7" t="str">
        <f t="shared" si="4"/>
        <v/>
      </c>
      <c r="S25" s="7" t="str">
        <f t="shared" si="5"/>
        <v/>
      </c>
      <c r="T25" s="7" t="str">
        <f t="shared" si="6"/>
        <v/>
      </c>
      <c r="U25" s="7" t="str">
        <f t="shared" si="7"/>
        <v/>
      </c>
    </row>
    <row r="26" spans="3:21" ht="15" customHeight="1">
      <c r="C26" s="12"/>
      <c r="D26" s="12"/>
      <c r="O26" s="7" t="str">
        <f t="shared" si="1"/>
        <v/>
      </c>
      <c r="P26" s="7" t="str">
        <f t="shared" si="2"/>
        <v/>
      </c>
      <c r="Q26" s="7" t="str">
        <f t="shared" si="3"/>
        <v/>
      </c>
      <c r="R26" s="7" t="str">
        <f t="shared" si="4"/>
        <v/>
      </c>
      <c r="S26" s="7" t="str">
        <f t="shared" si="5"/>
        <v/>
      </c>
      <c r="T26" s="7" t="str">
        <f t="shared" si="6"/>
        <v/>
      </c>
      <c r="U26" s="7" t="str">
        <f t="shared" si="7"/>
        <v/>
      </c>
    </row>
    <row r="27" spans="3:21" ht="15" customHeight="1">
      <c r="C27" s="12"/>
      <c r="D27" s="25"/>
      <c r="E27" s="25"/>
      <c r="F27" s="25"/>
      <c r="G27" s="25"/>
      <c r="H27" s="25"/>
      <c r="I27" s="25"/>
      <c r="J27" s="25"/>
      <c r="K27" s="25"/>
      <c r="L27" s="25"/>
      <c r="M27" s="9"/>
      <c r="N27" s="9"/>
      <c r="O27" s="7" t="str">
        <f t="shared" si="1"/>
        <v/>
      </c>
      <c r="P27" s="7" t="str">
        <f t="shared" si="2"/>
        <v/>
      </c>
      <c r="Q27" s="7" t="str">
        <f t="shared" si="3"/>
        <v/>
      </c>
      <c r="R27" s="7" t="str">
        <f t="shared" si="4"/>
        <v/>
      </c>
      <c r="S27" s="7" t="str">
        <f t="shared" si="5"/>
        <v/>
      </c>
      <c r="T27" s="7" t="str">
        <f t="shared" si="6"/>
        <v/>
      </c>
      <c r="U27" s="7" t="str">
        <f t="shared" si="7"/>
        <v/>
      </c>
    </row>
    <row r="28" spans="3:21">
      <c r="E28">
        <f t="shared" ref="E28:L28" si="8">SUM(E3:E27)</f>
        <v>0</v>
      </c>
      <c r="F28">
        <f t="shared" si="8"/>
        <v>0</v>
      </c>
      <c r="G28">
        <f t="shared" si="8"/>
        <v>0</v>
      </c>
      <c r="H28">
        <f t="shared" si="8"/>
        <v>0</v>
      </c>
      <c r="I28">
        <f t="shared" si="8"/>
        <v>0</v>
      </c>
      <c r="J28">
        <f t="shared" si="8"/>
        <v>0</v>
      </c>
      <c r="K28">
        <f t="shared" si="8"/>
        <v>0</v>
      </c>
      <c r="L28">
        <f t="shared" si="8"/>
        <v>0</v>
      </c>
      <c r="M28">
        <f>SUM(F28:L28)</f>
        <v>0</v>
      </c>
      <c r="O28" s="68" t="e">
        <f>AVERAGE(O3:O27)</f>
        <v>#DIV/0!</v>
      </c>
      <c r="P28" s="68" t="e">
        <f>AVERAGE(P3:P27)</f>
        <v>#DIV/0!</v>
      </c>
      <c r="Q28" s="68" t="e">
        <f t="shared" ref="Q28:U28" si="9">AVERAGE(Q3:Q27)</f>
        <v>#DIV/0!</v>
      </c>
      <c r="R28" s="68" t="e">
        <f t="shared" si="9"/>
        <v>#DIV/0!</v>
      </c>
      <c r="S28" s="68" t="e">
        <f t="shared" si="9"/>
        <v>#DIV/0!</v>
      </c>
      <c r="T28" s="68" t="e">
        <f t="shared" si="9"/>
        <v>#DIV/0!</v>
      </c>
      <c r="U28" s="68" t="e">
        <f t="shared" si="9"/>
        <v>#DIV/0!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zoomScaleNormal="100" workbookViewId="0">
      <pane ySplit="2" topLeftCell="A3" activePane="bottomLeft" state="frozen"/>
      <selection activeCell="A3" sqref="A3:L8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3" width="13.19921875" bestFit="1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6" width="6.73046875" customWidth="1"/>
    <col min="17" max="17" width="6.73046875" bestFit="1" customWidth="1"/>
    <col min="18" max="19" width="5.53125" bestFit="1" customWidth="1"/>
    <col min="20" max="20" width="5.46484375" bestFit="1" customWidth="1"/>
  </cols>
  <sheetData>
    <row r="1" spans="1:20">
      <c r="A1" s="17" t="s">
        <v>81</v>
      </c>
      <c r="E1" s="17" t="s">
        <v>59</v>
      </c>
    </row>
    <row r="2" spans="1:20" ht="30" customHeight="1" thickBot="1">
      <c r="A2" s="2" t="s">
        <v>0</v>
      </c>
      <c r="B2" s="2" t="s">
        <v>7</v>
      </c>
      <c r="C2" s="13" t="s">
        <v>58</v>
      </c>
      <c r="D2" s="6" t="s">
        <v>8</v>
      </c>
      <c r="E2" s="6" t="s">
        <v>19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</row>
    <row r="3" spans="1:20" ht="15" customHeight="1">
      <c r="B3" s="1"/>
      <c r="C3" s="42"/>
      <c r="D3" s="11"/>
      <c r="E3" s="5"/>
      <c r="N3" s="7" t="str">
        <f t="shared" ref="N3:T13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42"/>
      <c r="D4" s="11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42"/>
      <c r="D5" s="11"/>
      <c r="E5" s="5"/>
      <c r="F5" s="23"/>
      <c r="N5" s="7" t="str">
        <f t="shared" si="0"/>
        <v/>
      </c>
      <c r="O5" s="7" t="str">
        <f t="shared" si="0"/>
        <v/>
      </c>
      <c r="P5" s="7" t="str">
        <f t="shared" si="0"/>
        <v/>
      </c>
      <c r="Q5" s="7" t="str">
        <f t="shared" si="0"/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</row>
    <row r="6" spans="1:20" ht="15" customHeight="1">
      <c r="B6" s="1"/>
      <c r="C6" s="42"/>
      <c r="D6" s="11"/>
      <c r="E6" s="5"/>
      <c r="F6" s="23"/>
      <c r="N6" s="7"/>
      <c r="O6" s="7" t="str">
        <f t="shared" ref="O6" si="1">IF(G6=0,"",G6/$D6)</f>
        <v/>
      </c>
      <c r="P6" s="7" t="str">
        <f t="shared" ref="P6" si="2">IF(H6=0,"",H6/$D6)</f>
        <v/>
      </c>
      <c r="Q6" s="7" t="str">
        <f t="shared" ref="Q6" si="3">IF(I6=0,"",I6/$D6)</f>
        <v/>
      </c>
      <c r="R6" s="7" t="str">
        <f t="shared" ref="R6" si="4">IF(J6=0,"",J6/$D6)</f>
        <v/>
      </c>
      <c r="S6" s="7" t="str">
        <f t="shared" ref="S6" si="5">IF(K6=0,"",K6/$D6)</f>
        <v/>
      </c>
      <c r="T6" s="7" t="str">
        <f t="shared" ref="T6" si="6">IF(L6=0,"",L6/$D6)</f>
        <v/>
      </c>
    </row>
    <row r="7" spans="1:20" ht="15" customHeight="1">
      <c r="B7" s="1"/>
      <c r="C7" s="1"/>
      <c r="D7" s="11"/>
      <c r="E7" s="5"/>
      <c r="F7" s="23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C8" s="4"/>
      <c r="E8" s="12"/>
      <c r="F8" s="23"/>
      <c r="N8" s="7" t="str">
        <f t="shared" si="0"/>
        <v/>
      </c>
      <c r="O8" s="7" t="str">
        <f t="shared" si="0"/>
        <v/>
      </c>
      <c r="P8" s="7" t="str">
        <f t="shared" si="0"/>
        <v/>
      </c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</row>
    <row r="9" spans="1:20" ht="15" customHeight="1">
      <c r="C9" s="4"/>
      <c r="E9" s="12"/>
      <c r="F9" s="23"/>
      <c r="N9" s="7" t="str">
        <f t="shared" si="0"/>
        <v/>
      </c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20"/>
      <c r="D10" s="25"/>
      <c r="E10" s="12"/>
      <c r="F10" s="29"/>
      <c r="G10" s="25"/>
      <c r="H10" s="25"/>
      <c r="I10" s="25"/>
      <c r="J10" s="25"/>
      <c r="K10" s="25"/>
      <c r="L10" s="25"/>
      <c r="N10" s="26" t="str">
        <f t="shared" si="0"/>
        <v/>
      </c>
      <c r="O10" s="26" t="str">
        <f t="shared" si="0"/>
        <v/>
      </c>
      <c r="P10" s="26" t="str">
        <f t="shared" si="0"/>
        <v/>
      </c>
      <c r="Q10" s="26" t="str">
        <f t="shared" si="0"/>
        <v/>
      </c>
      <c r="R10" s="26" t="str">
        <f t="shared" si="0"/>
        <v/>
      </c>
      <c r="S10" s="26" t="str">
        <f t="shared" si="0"/>
        <v/>
      </c>
      <c r="T10" s="26" t="str">
        <f t="shared" si="0"/>
        <v/>
      </c>
    </row>
    <row r="11" spans="1:20" ht="15" customHeight="1">
      <c r="C11" s="4"/>
      <c r="D11">
        <f>SUM(D3:D10)</f>
        <v>0</v>
      </c>
      <c r="E11" s="12"/>
      <c r="F11" s="23">
        <f t="shared" ref="F11:L11" si="7">SUM(F3:F10)</f>
        <v>0</v>
      </c>
      <c r="G11">
        <f t="shared" si="7"/>
        <v>0</v>
      </c>
      <c r="H11">
        <f t="shared" si="7"/>
        <v>0</v>
      </c>
      <c r="I11">
        <f t="shared" si="7"/>
        <v>0</v>
      </c>
      <c r="J11">
        <f t="shared" si="7"/>
        <v>0</v>
      </c>
      <c r="K11">
        <f t="shared" si="7"/>
        <v>0</v>
      </c>
      <c r="L11">
        <f t="shared" si="7"/>
        <v>0</v>
      </c>
      <c r="N11" s="7" t="str">
        <f t="shared" si="0"/>
        <v/>
      </c>
      <c r="O11" s="7" t="str">
        <f t="shared" si="0"/>
        <v/>
      </c>
      <c r="P11" s="7" t="str">
        <f t="shared" si="0"/>
        <v/>
      </c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</row>
    <row r="12" spans="1:20" ht="15" customHeight="1">
      <c r="C12" s="20"/>
      <c r="E12" s="12"/>
      <c r="N12" s="7" t="str">
        <f t="shared" si="0"/>
        <v/>
      </c>
      <c r="O12" s="7"/>
      <c r="P12" s="7"/>
      <c r="Q12" s="7"/>
      <c r="R12" s="7"/>
      <c r="S12" s="7"/>
      <c r="T12" s="7"/>
    </row>
    <row r="13" spans="1:20" ht="15" customHeight="1">
      <c r="C13" s="20"/>
      <c r="E13" s="12"/>
      <c r="N13" s="7" t="str">
        <f t="shared" si="0"/>
        <v/>
      </c>
      <c r="O13" s="7"/>
      <c r="P13" s="7"/>
      <c r="Q13" s="7"/>
      <c r="R13" s="7"/>
      <c r="S13" s="7"/>
      <c r="T13" s="7"/>
    </row>
    <row r="14" spans="1:20">
      <c r="E14" s="12"/>
    </row>
    <row r="15" spans="1:20">
      <c r="E15" s="12"/>
    </row>
    <row r="16" spans="1:20">
      <c r="E16" s="12"/>
    </row>
    <row r="17" spans="5:5">
      <c r="E17" s="12"/>
    </row>
    <row r="18" spans="5:5">
      <c r="E18" s="12"/>
    </row>
    <row r="19" spans="5:5">
      <c r="E19" s="12"/>
    </row>
    <row r="20" spans="5:5">
      <c r="E20" s="12"/>
    </row>
    <row r="21" spans="5:5">
      <c r="E21" s="12"/>
    </row>
    <row r="22" spans="5:5">
      <c r="E22" s="12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RowHeight="12.75"/>
  <cols>
    <col min="1" max="1" width="14.796875" bestFit="1" customWidth="1"/>
    <col min="2" max="2" width="75.46484375" bestFit="1" customWidth="1"/>
    <col min="3" max="3" width="6.73046875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5" width="7.265625" bestFit="1" customWidth="1"/>
    <col min="16" max="16" width="6.73046875" customWidth="1"/>
    <col min="17" max="17" width="6.265625" bestFit="1" customWidth="1"/>
    <col min="18" max="19" width="5.53125" bestFit="1" customWidth="1"/>
    <col min="20" max="20" width="5.46484375" bestFit="1" customWidth="1"/>
  </cols>
  <sheetData>
    <row r="1" spans="1:20">
      <c r="A1" s="17" t="s">
        <v>27</v>
      </c>
    </row>
    <row r="2" spans="1:20" ht="15" customHeight="1" thickBot="1">
      <c r="A2" s="2" t="s">
        <v>0</v>
      </c>
      <c r="B2" s="2" t="s">
        <v>7</v>
      </c>
      <c r="C2" s="2"/>
      <c r="D2" s="6" t="s">
        <v>8</v>
      </c>
      <c r="E2" s="6" t="s">
        <v>9</v>
      </c>
      <c r="F2" s="6" t="s">
        <v>19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N2" s="6" t="s">
        <v>19</v>
      </c>
      <c r="O2" s="6" t="s">
        <v>1</v>
      </c>
      <c r="P2" s="6" t="s">
        <v>2</v>
      </c>
      <c r="Q2" s="6" t="s">
        <v>3</v>
      </c>
      <c r="R2" s="6" t="s">
        <v>4</v>
      </c>
      <c r="S2" s="6" t="s">
        <v>5</v>
      </c>
      <c r="T2" s="6" t="s">
        <v>6</v>
      </c>
    </row>
    <row r="3" spans="1:20" ht="15" customHeight="1">
      <c r="B3" s="1"/>
      <c r="C3" s="1"/>
      <c r="D3" s="11"/>
      <c r="E3" s="5"/>
      <c r="N3" s="7" t="str">
        <f t="shared" ref="N3:T9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1"/>
      <c r="D4" s="11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1"/>
      <c r="D5" s="11"/>
      <c r="E5" s="5"/>
      <c r="N5" s="7"/>
      <c r="O5" s="7" t="str">
        <f t="shared" ref="O5:O6" si="1">IF(G5=0,"",G5/$D5)</f>
        <v/>
      </c>
      <c r="P5" s="7" t="str">
        <f t="shared" ref="P5:P6" si="2">IF(H5=0,"",H5/$D5)</f>
        <v/>
      </c>
      <c r="Q5" s="7" t="str">
        <f t="shared" ref="Q5:Q6" si="3">IF(I5=0,"",I5/$D5)</f>
        <v/>
      </c>
      <c r="R5" s="7" t="str">
        <f t="shared" ref="R5:R6" si="4">IF(J5=0,"",J5/$D5)</f>
        <v/>
      </c>
      <c r="S5" s="7" t="str">
        <f t="shared" ref="S5:S6" si="5">IF(K5=0,"",K5/$D5)</f>
        <v/>
      </c>
      <c r="T5" s="7" t="str">
        <f t="shared" ref="T5:T6" si="6">IF(L5=0,"",L5/$D5)</f>
        <v/>
      </c>
    </row>
    <row r="6" spans="1:20" ht="15" customHeight="1">
      <c r="B6" s="1"/>
      <c r="C6" s="1"/>
      <c r="D6" s="11"/>
      <c r="E6" s="5"/>
      <c r="N6" s="7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</row>
    <row r="7" spans="1:20" ht="15" customHeight="1">
      <c r="B7" s="1"/>
      <c r="C7" s="1"/>
      <c r="D7" s="11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B8" s="1"/>
      <c r="C8" s="1"/>
      <c r="D8" s="27"/>
      <c r="E8" s="5"/>
      <c r="F8" s="25"/>
      <c r="G8" s="25"/>
      <c r="H8" s="25"/>
      <c r="I8" s="25"/>
      <c r="J8" s="25"/>
      <c r="K8" s="25"/>
      <c r="L8" s="25"/>
      <c r="N8" s="7" t="str">
        <f t="shared" si="0"/>
        <v/>
      </c>
      <c r="O8" s="26" t="str">
        <f t="shared" si="0"/>
        <v/>
      </c>
      <c r="P8" s="26" t="str">
        <f t="shared" si="0"/>
        <v/>
      </c>
      <c r="Q8" s="26" t="str">
        <f t="shared" si="0"/>
        <v/>
      </c>
      <c r="R8" s="26" t="str">
        <f t="shared" si="0"/>
        <v/>
      </c>
      <c r="S8" s="26" t="str">
        <f t="shared" si="0"/>
        <v/>
      </c>
      <c r="T8" s="26" t="str">
        <f t="shared" si="0"/>
        <v/>
      </c>
    </row>
    <row r="9" spans="1:20" ht="15" customHeight="1">
      <c r="C9" s="4"/>
      <c r="D9">
        <f>SUM(D3:D8)</f>
        <v>0</v>
      </c>
      <c r="E9" s="12"/>
      <c r="F9">
        <f t="shared" ref="F9:L9" si="7">SUM(F3:F8)</f>
        <v>0</v>
      </c>
      <c r="G9">
        <f t="shared" si="7"/>
        <v>0</v>
      </c>
      <c r="H9">
        <f t="shared" si="7"/>
        <v>0</v>
      </c>
      <c r="I9">
        <f t="shared" si="7"/>
        <v>0</v>
      </c>
      <c r="J9">
        <f t="shared" si="7"/>
        <v>0</v>
      </c>
      <c r="K9">
        <f t="shared" si="7"/>
        <v>0</v>
      </c>
      <c r="L9">
        <f t="shared" si="7"/>
        <v>0</v>
      </c>
      <c r="N9" s="7"/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4"/>
      <c r="E10" s="12"/>
      <c r="N10" s="7"/>
      <c r="O10" s="7"/>
      <c r="P10" s="7"/>
      <c r="Q10" s="7"/>
      <c r="R10" s="7"/>
      <c r="S10" s="7"/>
      <c r="T10" s="7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23.73046875" customWidth="1"/>
    <col min="2" max="2" width="60.73046875" customWidth="1"/>
    <col min="3" max="3" width="13.19921875" bestFit="1" customWidth="1"/>
    <col min="4" max="4" width="13.19921875" customWidth="1"/>
    <col min="5" max="5" width="7.796875" bestFit="1" customWidth="1"/>
    <col min="6" max="7" width="5.53125" bestFit="1" customWidth="1"/>
    <col min="8" max="11" width="4.73046875" customWidth="1"/>
    <col min="12" max="12" width="6.73046875" bestFit="1" customWidth="1"/>
    <col min="13" max="16" width="6.73046875" customWidth="1"/>
    <col min="17" max="17" width="6.265625" customWidth="1"/>
    <col min="18" max="18" width="6.73046875" bestFit="1" customWidth="1"/>
    <col min="19" max="19" width="5.53125" bestFit="1" customWidth="1"/>
    <col min="20" max="20" width="9.19921875" bestFit="1" customWidth="1"/>
    <col min="21" max="21" width="9.19921875" customWidth="1"/>
    <col min="23" max="23" width="10.19921875" customWidth="1"/>
  </cols>
  <sheetData>
    <row r="1" spans="1:26">
      <c r="A1" s="56" t="s">
        <v>213</v>
      </c>
    </row>
    <row r="2" spans="1:26">
      <c r="A2" s="17" t="s">
        <v>149</v>
      </c>
      <c r="Y2" s="19" t="s">
        <v>217</v>
      </c>
    </row>
    <row r="3" spans="1:26">
      <c r="A3" s="17" t="s">
        <v>42</v>
      </c>
      <c r="U3" s="135" t="s">
        <v>220</v>
      </c>
      <c r="W3" s="19" t="s">
        <v>214</v>
      </c>
    </row>
    <row r="4" spans="1:26" ht="13.5" thickBot="1">
      <c r="A4" s="2" t="s">
        <v>0</v>
      </c>
      <c r="B4" s="3" t="s">
        <v>7</v>
      </c>
      <c r="C4" s="3" t="s">
        <v>136</v>
      </c>
      <c r="D4" s="3" t="s">
        <v>58</v>
      </c>
      <c r="E4" s="2" t="s">
        <v>8</v>
      </c>
      <c r="F4" s="22" t="s">
        <v>1</v>
      </c>
      <c r="G4" s="22" t="s">
        <v>2</v>
      </c>
      <c r="H4" s="22" t="s">
        <v>3</v>
      </c>
      <c r="I4" s="22" t="s">
        <v>4</v>
      </c>
      <c r="J4" s="22" t="s">
        <v>5</v>
      </c>
      <c r="K4" s="22" t="s">
        <v>6</v>
      </c>
      <c r="L4" s="40"/>
      <c r="M4" s="40"/>
      <c r="N4" s="2" t="str">
        <f t="shared" ref="N4:S4" si="0">F4</f>
        <v>PRO</v>
      </c>
      <c r="O4" s="2" t="str">
        <f t="shared" si="0"/>
        <v>MCJ</v>
      </c>
      <c r="P4" s="2" t="str">
        <f t="shared" si="0"/>
        <v>JDJ</v>
      </c>
      <c r="Q4" s="2" t="str">
        <f t="shared" si="0"/>
        <v>B2J</v>
      </c>
      <c r="R4" s="2" t="str">
        <f t="shared" si="0"/>
        <v>BCC</v>
      </c>
      <c r="S4" s="2" t="str">
        <f t="shared" si="0"/>
        <v>TWX</v>
      </c>
      <c r="T4" s="44" t="s">
        <v>219</v>
      </c>
      <c r="U4" s="135"/>
      <c r="X4" t="s">
        <v>215</v>
      </c>
      <c r="Y4" t="s">
        <v>216</v>
      </c>
      <c r="Z4" t="s">
        <v>218</v>
      </c>
    </row>
    <row r="5" spans="1:26">
      <c r="C5" s="12"/>
      <c r="D5" s="12"/>
      <c r="F5" s="4"/>
      <c r="G5" s="4"/>
      <c r="N5" s="7"/>
      <c r="O5" s="7"/>
      <c r="P5" s="7"/>
      <c r="Q5" s="7"/>
      <c r="R5" s="7"/>
      <c r="S5" s="7"/>
      <c r="T5" s="104" t="e">
        <f t="shared" ref="T5:T28" si="1">(130+VLOOKUP(D5,$W$5:$Z$137,3))/VLOOKUP(D5,$W$5:$Z$137,4)</f>
        <v>#N/A</v>
      </c>
      <c r="U5" s="104" t="e">
        <f>F5/E5</f>
        <v>#DIV/0!</v>
      </c>
      <c r="W5" s="46"/>
      <c r="Z5">
        <f>SUM(X5:Y5)</f>
        <v>0</v>
      </c>
    </row>
    <row r="6" spans="1:26">
      <c r="C6" s="12"/>
      <c r="D6" s="12"/>
      <c r="F6" s="4"/>
      <c r="G6" s="4"/>
      <c r="N6" s="7"/>
      <c r="O6" s="7"/>
      <c r="P6" s="7"/>
      <c r="Q6" s="7"/>
      <c r="R6" s="7"/>
      <c r="S6" s="7"/>
      <c r="T6" s="104" t="e">
        <f t="shared" si="1"/>
        <v>#N/A</v>
      </c>
      <c r="U6" s="104" t="e">
        <f t="shared" ref="U6:U28" si="2">F6/E6</f>
        <v>#DIV/0!</v>
      </c>
      <c r="W6" s="46"/>
      <c r="Z6">
        <f t="shared" ref="Z6:Z69" si="3">SUM(X6:Y6)</f>
        <v>0</v>
      </c>
    </row>
    <row r="7" spans="1:26">
      <c r="C7" s="12"/>
      <c r="D7" s="12"/>
      <c r="F7" s="4"/>
      <c r="G7" s="4"/>
      <c r="N7" s="7"/>
      <c r="O7" s="7"/>
      <c r="P7" s="7"/>
      <c r="Q7" s="7"/>
      <c r="R7" s="7"/>
      <c r="S7" s="7"/>
      <c r="T7" s="104" t="e">
        <f t="shared" si="1"/>
        <v>#N/A</v>
      </c>
      <c r="U7" s="104" t="e">
        <f t="shared" si="2"/>
        <v>#DIV/0!</v>
      </c>
      <c r="W7" s="46"/>
      <c r="Z7">
        <f t="shared" si="3"/>
        <v>0</v>
      </c>
    </row>
    <row r="8" spans="1:26">
      <c r="C8" s="12"/>
      <c r="D8" s="12"/>
      <c r="F8" s="4"/>
      <c r="G8" s="4"/>
      <c r="N8" s="7"/>
      <c r="O8" s="7"/>
      <c r="P8" s="7"/>
      <c r="Q8" s="7"/>
      <c r="R8" s="7"/>
      <c r="S8" s="7"/>
      <c r="T8" s="104" t="e">
        <f t="shared" si="1"/>
        <v>#N/A</v>
      </c>
      <c r="U8" s="104" t="e">
        <f t="shared" si="2"/>
        <v>#DIV/0!</v>
      </c>
      <c r="W8" s="46"/>
      <c r="Z8">
        <f t="shared" si="3"/>
        <v>0</v>
      </c>
    </row>
    <row r="9" spans="1:26">
      <c r="C9" s="12"/>
      <c r="D9" s="12"/>
      <c r="F9" s="4"/>
      <c r="G9" s="4"/>
      <c r="N9" s="7"/>
      <c r="O9" s="7"/>
      <c r="P9" s="7"/>
      <c r="Q9" s="7"/>
      <c r="R9" s="7"/>
      <c r="S9" s="7"/>
      <c r="T9" s="104" t="e">
        <f t="shared" si="1"/>
        <v>#N/A</v>
      </c>
      <c r="U9" s="104" t="e">
        <f t="shared" si="2"/>
        <v>#DIV/0!</v>
      </c>
      <c r="W9" s="46"/>
      <c r="Z9">
        <f t="shared" si="3"/>
        <v>0</v>
      </c>
    </row>
    <row r="10" spans="1:26">
      <c r="A10" s="23"/>
      <c r="B10" s="23"/>
      <c r="C10" s="12"/>
      <c r="D10" s="12"/>
      <c r="E10" s="23"/>
      <c r="F10" s="51"/>
      <c r="G10" s="51"/>
      <c r="H10" s="23"/>
      <c r="I10" s="23"/>
      <c r="J10" s="23"/>
      <c r="K10" s="23"/>
      <c r="N10" s="7"/>
      <c r="O10" s="7"/>
      <c r="P10" s="7"/>
      <c r="Q10" s="7"/>
      <c r="R10" s="7"/>
      <c r="S10" s="7"/>
      <c r="T10" s="104" t="e">
        <f t="shared" si="1"/>
        <v>#N/A</v>
      </c>
      <c r="U10" s="104" t="e">
        <f t="shared" si="2"/>
        <v>#DIV/0!</v>
      </c>
      <c r="W10" s="46"/>
      <c r="Z10">
        <f t="shared" si="3"/>
        <v>0</v>
      </c>
    </row>
    <row r="11" spans="1:26">
      <c r="A11" s="23"/>
      <c r="B11" s="23"/>
      <c r="C11" s="69"/>
      <c r="D11" s="69"/>
      <c r="E11" s="23"/>
      <c r="F11" s="51"/>
      <c r="G11" s="51"/>
      <c r="H11" s="23"/>
      <c r="I11" s="23"/>
      <c r="J11" s="23"/>
      <c r="K11" s="23"/>
      <c r="N11" s="7"/>
      <c r="O11" s="7"/>
      <c r="P11" s="7"/>
      <c r="Q11" s="7"/>
      <c r="R11" s="7"/>
      <c r="S11" s="7"/>
      <c r="T11" s="104" t="e">
        <f t="shared" si="1"/>
        <v>#N/A</v>
      </c>
      <c r="U11" s="104" t="e">
        <f t="shared" si="2"/>
        <v>#DIV/0!</v>
      </c>
      <c r="W11" s="46"/>
      <c r="Z11">
        <f t="shared" si="3"/>
        <v>0</v>
      </c>
    </row>
    <row r="12" spans="1:26">
      <c r="A12" s="23"/>
      <c r="B12" s="23"/>
      <c r="C12" s="12"/>
      <c r="D12" s="12"/>
      <c r="E12" s="23"/>
      <c r="F12" s="51"/>
      <c r="G12" s="51"/>
      <c r="H12" s="23"/>
      <c r="I12" s="23"/>
      <c r="J12" s="23"/>
      <c r="K12" s="23"/>
      <c r="N12" s="7"/>
      <c r="O12" s="7"/>
      <c r="P12" s="7"/>
      <c r="Q12" s="7"/>
      <c r="R12" s="7"/>
      <c r="S12" s="7"/>
      <c r="T12" s="104" t="e">
        <f t="shared" si="1"/>
        <v>#N/A</v>
      </c>
      <c r="U12" s="104" t="e">
        <f t="shared" si="2"/>
        <v>#DIV/0!</v>
      </c>
      <c r="W12" s="46"/>
      <c r="Z12">
        <f t="shared" si="3"/>
        <v>0</v>
      </c>
    </row>
    <row r="13" spans="1:26">
      <c r="A13" s="23"/>
      <c r="B13" s="23"/>
      <c r="C13" s="12"/>
      <c r="D13" s="12"/>
      <c r="E13" s="23"/>
      <c r="F13" s="51"/>
      <c r="G13" s="51"/>
      <c r="H13" s="23"/>
      <c r="I13" s="23"/>
      <c r="J13" s="23"/>
      <c r="K13" s="23"/>
      <c r="N13" s="7"/>
      <c r="O13" s="7"/>
      <c r="P13" s="7"/>
      <c r="Q13" s="7"/>
      <c r="R13" s="7"/>
      <c r="S13" s="7"/>
      <c r="T13" s="104" t="e">
        <f t="shared" si="1"/>
        <v>#N/A</v>
      </c>
      <c r="U13" s="104" t="e">
        <f t="shared" si="2"/>
        <v>#DIV/0!</v>
      </c>
      <c r="W13" s="46"/>
      <c r="Z13">
        <f t="shared" si="3"/>
        <v>0</v>
      </c>
    </row>
    <row r="14" spans="1:26">
      <c r="A14" s="23"/>
      <c r="B14" s="23"/>
      <c r="C14" s="12"/>
      <c r="D14" s="12"/>
      <c r="E14" s="23"/>
      <c r="F14" s="51"/>
      <c r="G14" s="51"/>
      <c r="H14" s="23"/>
      <c r="I14" s="23"/>
      <c r="J14" s="23"/>
      <c r="K14" s="23"/>
      <c r="N14" s="7"/>
      <c r="O14" s="7"/>
      <c r="P14" s="7"/>
      <c r="Q14" s="7"/>
      <c r="R14" s="7"/>
      <c r="S14" s="7"/>
      <c r="T14" s="104" t="e">
        <f t="shared" si="1"/>
        <v>#N/A</v>
      </c>
      <c r="U14" s="104" t="e">
        <f t="shared" si="2"/>
        <v>#DIV/0!</v>
      </c>
      <c r="W14" s="46"/>
      <c r="Z14">
        <f t="shared" si="3"/>
        <v>0</v>
      </c>
    </row>
    <row r="15" spans="1:26">
      <c r="C15" s="12"/>
      <c r="D15" s="12"/>
      <c r="F15" s="4"/>
      <c r="G15" s="4"/>
      <c r="N15" s="7"/>
      <c r="O15" s="7"/>
      <c r="P15" s="7"/>
      <c r="Q15" s="7"/>
      <c r="R15" s="7"/>
      <c r="S15" s="7"/>
      <c r="T15" s="104" t="e">
        <f t="shared" si="1"/>
        <v>#N/A</v>
      </c>
      <c r="U15" s="104" t="e">
        <f t="shared" si="2"/>
        <v>#DIV/0!</v>
      </c>
      <c r="W15" s="46"/>
      <c r="Z15">
        <f t="shared" si="3"/>
        <v>0</v>
      </c>
    </row>
    <row r="16" spans="1:26">
      <c r="C16" s="12"/>
      <c r="D16" s="12"/>
      <c r="F16" s="4"/>
      <c r="G16" s="4"/>
      <c r="N16" s="7"/>
      <c r="O16" s="7"/>
      <c r="P16" s="7"/>
      <c r="Q16" s="7"/>
      <c r="R16" s="7"/>
      <c r="S16" s="7"/>
      <c r="T16" s="104" t="e">
        <f t="shared" si="1"/>
        <v>#N/A</v>
      </c>
      <c r="U16" s="104" t="e">
        <f t="shared" si="2"/>
        <v>#DIV/0!</v>
      </c>
      <c r="W16" s="46"/>
      <c r="Z16">
        <f t="shared" si="3"/>
        <v>0</v>
      </c>
    </row>
    <row r="17" spans="3:26">
      <c r="C17" s="12"/>
      <c r="D17" s="12"/>
      <c r="F17" s="4"/>
      <c r="G17" s="4"/>
      <c r="N17" s="7"/>
      <c r="O17" s="7"/>
      <c r="P17" s="7"/>
      <c r="Q17" s="7"/>
      <c r="R17" s="7"/>
      <c r="S17" s="7"/>
      <c r="T17" s="104" t="e">
        <f t="shared" si="1"/>
        <v>#N/A</v>
      </c>
      <c r="U17" s="104" t="e">
        <f t="shared" si="2"/>
        <v>#DIV/0!</v>
      </c>
      <c r="W17" s="46"/>
      <c r="Z17">
        <f t="shared" si="3"/>
        <v>0</v>
      </c>
    </row>
    <row r="18" spans="3:26">
      <c r="C18" s="12"/>
      <c r="D18" s="12"/>
      <c r="F18" s="4"/>
      <c r="G18" s="4"/>
      <c r="N18" s="7"/>
      <c r="O18" s="7"/>
      <c r="P18" s="7"/>
      <c r="Q18" s="7"/>
      <c r="R18" s="7"/>
      <c r="S18" s="7"/>
      <c r="T18" s="104" t="e">
        <f t="shared" si="1"/>
        <v>#N/A</v>
      </c>
      <c r="U18" s="104" t="e">
        <f t="shared" si="2"/>
        <v>#DIV/0!</v>
      </c>
      <c r="W18" s="46"/>
      <c r="Z18">
        <f t="shared" si="3"/>
        <v>0</v>
      </c>
    </row>
    <row r="19" spans="3:26">
      <c r="C19" s="12"/>
      <c r="D19" s="12"/>
      <c r="F19" s="4"/>
      <c r="G19" s="4"/>
      <c r="N19" s="7"/>
      <c r="O19" s="7"/>
      <c r="P19" s="7"/>
      <c r="Q19" s="7"/>
      <c r="R19" s="7"/>
      <c r="S19" s="7"/>
      <c r="T19" s="104" t="e">
        <f t="shared" si="1"/>
        <v>#N/A</v>
      </c>
      <c r="U19" s="104" t="e">
        <f t="shared" si="2"/>
        <v>#DIV/0!</v>
      </c>
      <c r="W19" s="46"/>
      <c r="Z19">
        <f t="shared" si="3"/>
        <v>0</v>
      </c>
    </row>
    <row r="20" spans="3:26">
      <c r="C20" s="12"/>
      <c r="D20" s="12"/>
      <c r="F20" s="4"/>
      <c r="G20" s="4"/>
      <c r="N20" s="7"/>
      <c r="O20" s="7"/>
      <c r="P20" s="7"/>
      <c r="Q20" s="7"/>
      <c r="R20" s="7"/>
      <c r="S20" s="7"/>
      <c r="T20" s="104" t="e">
        <f t="shared" si="1"/>
        <v>#N/A</v>
      </c>
      <c r="U20" s="104" t="e">
        <f t="shared" si="2"/>
        <v>#DIV/0!</v>
      </c>
      <c r="W20" s="46"/>
      <c r="Z20">
        <f t="shared" si="3"/>
        <v>0</v>
      </c>
    </row>
    <row r="21" spans="3:26">
      <c r="C21" s="12"/>
      <c r="D21" s="12"/>
      <c r="F21" s="4"/>
      <c r="G21" s="4"/>
      <c r="N21" s="7"/>
      <c r="O21" s="7"/>
      <c r="P21" s="7"/>
      <c r="Q21" s="7"/>
      <c r="R21" s="7"/>
      <c r="S21" s="7"/>
      <c r="T21" s="104" t="e">
        <f t="shared" si="1"/>
        <v>#N/A</v>
      </c>
      <c r="U21" s="104" t="e">
        <f t="shared" si="2"/>
        <v>#DIV/0!</v>
      </c>
      <c r="W21" s="46"/>
      <c r="Z21">
        <f t="shared" si="3"/>
        <v>0</v>
      </c>
    </row>
    <row r="22" spans="3:26">
      <c r="C22" s="12"/>
      <c r="D22" s="12"/>
      <c r="F22" s="4"/>
      <c r="G22" s="4"/>
      <c r="N22" s="7"/>
      <c r="O22" s="7"/>
      <c r="P22" s="7"/>
      <c r="Q22" s="7"/>
      <c r="R22" s="7"/>
      <c r="S22" s="7"/>
      <c r="T22" s="104" t="e">
        <f t="shared" si="1"/>
        <v>#N/A</v>
      </c>
      <c r="U22" s="104" t="e">
        <f t="shared" si="2"/>
        <v>#DIV/0!</v>
      </c>
      <c r="W22" s="46"/>
      <c r="Z22">
        <f t="shared" si="3"/>
        <v>0</v>
      </c>
    </row>
    <row r="23" spans="3:26">
      <c r="C23" s="12"/>
      <c r="D23" s="12"/>
      <c r="F23" s="4"/>
      <c r="G23" s="4"/>
      <c r="N23" s="7"/>
      <c r="O23" s="7"/>
      <c r="P23" s="7"/>
      <c r="Q23" s="7"/>
      <c r="R23" s="7"/>
      <c r="S23" s="7"/>
      <c r="T23" s="104" t="e">
        <f t="shared" si="1"/>
        <v>#N/A</v>
      </c>
      <c r="U23" s="104" t="e">
        <f t="shared" si="2"/>
        <v>#DIV/0!</v>
      </c>
      <c r="W23" s="46"/>
      <c r="Z23">
        <f t="shared" si="3"/>
        <v>0</v>
      </c>
    </row>
    <row r="24" spans="3:26">
      <c r="C24" s="12"/>
      <c r="D24" s="12"/>
      <c r="F24" s="4"/>
      <c r="G24" s="4"/>
      <c r="N24" s="7"/>
      <c r="O24" s="7"/>
      <c r="P24" s="7"/>
      <c r="Q24" s="7"/>
      <c r="R24" s="7"/>
      <c r="S24" s="7"/>
      <c r="T24" s="104" t="e">
        <f t="shared" si="1"/>
        <v>#N/A</v>
      </c>
      <c r="U24" s="104" t="e">
        <f t="shared" si="2"/>
        <v>#DIV/0!</v>
      </c>
      <c r="W24" s="46"/>
      <c r="Z24">
        <f t="shared" si="3"/>
        <v>0</v>
      </c>
    </row>
    <row r="25" spans="3:26">
      <c r="C25" s="12"/>
      <c r="D25" s="12"/>
      <c r="F25" s="4"/>
      <c r="G25" s="4"/>
      <c r="N25" s="7"/>
      <c r="O25" s="7"/>
      <c r="P25" s="7"/>
      <c r="Q25" s="7"/>
      <c r="R25" s="7"/>
      <c r="S25" s="7"/>
      <c r="T25" s="104" t="e">
        <f t="shared" si="1"/>
        <v>#N/A</v>
      </c>
      <c r="U25" s="104" t="e">
        <f t="shared" si="2"/>
        <v>#DIV/0!</v>
      </c>
      <c r="W25" s="46"/>
      <c r="Z25">
        <f t="shared" si="3"/>
        <v>0</v>
      </c>
    </row>
    <row r="26" spans="3:26">
      <c r="C26" s="12"/>
      <c r="D26" s="12"/>
      <c r="F26" s="4"/>
      <c r="G26" s="4"/>
      <c r="N26" s="7"/>
      <c r="O26" s="7"/>
      <c r="P26" s="7"/>
      <c r="Q26" s="7"/>
      <c r="R26" s="7"/>
      <c r="S26" s="7"/>
      <c r="T26" s="104" t="e">
        <f t="shared" si="1"/>
        <v>#N/A</v>
      </c>
      <c r="U26" s="104" t="e">
        <f t="shared" si="2"/>
        <v>#DIV/0!</v>
      </c>
      <c r="W26" s="46"/>
      <c r="Z26">
        <f t="shared" si="3"/>
        <v>0</v>
      </c>
    </row>
    <row r="27" spans="3:26">
      <c r="C27" s="12"/>
      <c r="D27" s="12"/>
      <c r="E27" s="9"/>
      <c r="F27" s="53"/>
      <c r="G27" s="53"/>
      <c r="H27" s="9"/>
      <c r="I27" s="9"/>
      <c r="J27" s="9"/>
      <c r="K27" s="9"/>
      <c r="L27" s="9"/>
      <c r="M27" s="9"/>
      <c r="N27" s="7"/>
      <c r="O27" s="7"/>
      <c r="P27" s="7"/>
      <c r="Q27" s="7"/>
      <c r="R27" s="7"/>
      <c r="S27" s="7"/>
      <c r="T27" s="104" t="e">
        <f t="shared" si="1"/>
        <v>#N/A</v>
      </c>
      <c r="U27" s="104" t="e">
        <f t="shared" si="2"/>
        <v>#DIV/0!</v>
      </c>
      <c r="W27" s="46"/>
      <c r="Z27">
        <f t="shared" si="3"/>
        <v>0</v>
      </c>
    </row>
    <row r="28" spans="3:26">
      <c r="C28" s="12"/>
      <c r="D28" s="12"/>
      <c r="E28" s="9"/>
      <c r="F28" s="53"/>
      <c r="G28" s="53"/>
      <c r="H28" s="9"/>
      <c r="I28" s="9"/>
      <c r="J28" s="9"/>
      <c r="K28" s="9"/>
      <c r="L28" s="9"/>
      <c r="M28" s="9"/>
      <c r="N28" s="7"/>
      <c r="O28" s="7"/>
      <c r="P28" s="7"/>
      <c r="Q28" s="7"/>
      <c r="R28" s="7"/>
      <c r="S28" s="7"/>
      <c r="T28" s="104" t="e">
        <f t="shared" si="1"/>
        <v>#N/A</v>
      </c>
      <c r="U28" s="104" t="e">
        <f t="shared" si="2"/>
        <v>#DIV/0!</v>
      </c>
      <c r="W28" s="46"/>
      <c r="Z28">
        <f t="shared" si="3"/>
        <v>0</v>
      </c>
    </row>
    <row r="29" spans="3:26">
      <c r="C29" s="12"/>
      <c r="D29" s="12"/>
      <c r="E29" s="9"/>
      <c r="F29" s="53"/>
      <c r="G29" s="53"/>
      <c r="H29" s="9"/>
      <c r="I29" s="9"/>
      <c r="J29" s="9"/>
      <c r="K29" s="9"/>
      <c r="L29" s="9"/>
      <c r="M29" s="9"/>
      <c r="N29" s="7" t="str">
        <f t="shared" ref="N29" si="4">IF(F29=0,"",F29/$E29)</f>
        <v/>
      </c>
      <c r="O29" s="7" t="str">
        <f t="shared" ref="O29" si="5">IF(G29=0,"",G29/$E29)</f>
        <v/>
      </c>
      <c r="P29" s="7" t="str">
        <f t="shared" ref="P29" si="6">IF(H29=0,"",H29/$E29)</f>
        <v/>
      </c>
      <c r="Q29" s="7" t="str">
        <f t="shared" ref="Q29" si="7">IF(I29=0,"",I29/$E29)</f>
        <v/>
      </c>
      <c r="R29" s="7" t="str">
        <f t="shared" ref="R29" si="8">IF(J29=0,"",J29/$E29)</f>
        <v/>
      </c>
      <c r="S29" s="7" t="str">
        <f t="shared" ref="S29" si="9">IF(K29=0,"",K29/$E29)</f>
        <v/>
      </c>
      <c r="T29" s="7"/>
      <c r="U29" s="7"/>
      <c r="W29" s="46"/>
      <c r="Z29">
        <f t="shared" si="3"/>
        <v>0</v>
      </c>
    </row>
    <row r="30" spans="3:26">
      <c r="C30" s="12"/>
      <c r="D30" s="12"/>
      <c r="E30" s="9"/>
      <c r="F30" s="53"/>
      <c r="G30" s="53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W30" s="46"/>
      <c r="Z30">
        <f t="shared" si="3"/>
        <v>0</v>
      </c>
    </row>
    <row r="31" spans="3:26" ht="13.15">
      <c r="C31" s="12"/>
      <c r="D31" s="12"/>
      <c r="E31" s="25"/>
      <c r="F31" s="45"/>
      <c r="G31" s="45"/>
      <c r="H31" s="45"/>
      <c r="I31" s="45"/>
      <c r="J31" s="45"/>
      <c r="K31" s="45"/>
      <c r="L31" s="83"/>
      <c r="M31" s="92"/>
      <c r="N31" s="7" t="str">
        <f t="shared" ref="N31:Q32" si="10">IF(F31=0,"",F31/$E31)</f>
        <v/>
      </c>
      <c r="O31" s="7" t="str">
        <f t="shared" si="10"/>
        <v/>
      </c>
      <c r="P31" s="7" t="str">
        <f t="shared" si="10"/>
        <v/>
      </c>
      <c r="Q31" s="7" t="str">
        <f t="shared" si="10"/>
        <v/>
      </c>
      <c r="W31" s="46"/>
      <c r="Z31">
        <f t="shared" si="3"/>
        <v>0</v>
      </c>
    </row>
    <row r="32" spans="3:26">
      <c r="E32" s="9">
        <f>SUM(E5:E31)</f>
        <v>0</v>
      </c>
      <c r="F32" s="9">
        <f t="shared" ref="F32:K32" si="11">SUM(F5:F31)</f>
        <v>0</v>
      </c>
      <c r="G32" s="9">
        <f t="shared" si="11"/>
        <v>0</v>
      </c>
      <c r="H32" s="9">
        <f t="shared" si="11"/>
        <v>0</v>
      </c>
      <c r="I32" s="9">
        <f t="shared" si="11"/>
        <v>0</v>
      </c>
      <c r="J32" s="9">
        <f t="shared" si="11"/>
        <v>0</v>
      </c>
      <c r="K32" s="9">
        <f t="shared" si="11"/>
        <v>0</v>
      </c>
      <c r="L32" s="43">
        <f>SUM(F32:K32)</f>
        <v>0</v>
      </c>
      <c r="M32" s="43"/>
      <c r="N32" s="7" t="str">
        <f t="shared" si="10"/>
        <v/>
      </c>
      <c r="O32" s="7" t="str">
        <f t="shared" si="10"/>
        <v/>
      </c>
      <c r="P32" s="7" t="str">
        <f t="shared" si="10"/>
        <v/>
      </c>
      <c r="Q32" s="7" t="str">
        <f t="shared" si="10"/>
        <v/>
      </c>
      <c r="R32" s="7" t="str">
        <f>IF(J32=0,"",J32/$E32)</f>
        <v/>
      </c>
      <c r="S32" s="7" t="str">
        <f>IF(K32=0,"",K32/$E32)</f>
        <v/>
      </c>
      <c r="T32" s="7"/>
      <c r="U32" s="7"/>
      <c r="W32" s="46"/>
      <c r="Z32">
        <f t="shared" si="3"/>
        <v>0</v>
      </c>
    </row>
    <row r="33" spans="6:26">
      <c r="F33" s="4"/>
      <c r="G33" s="4"/>
      <c r="N33" s="7"/>
      <c r="O33" s="7"/>
      <c r="P33" s="7"/>
      <c r="W33" s="46"/>
      <c r="Z33">
        <f t="shared" si="3"/>
        <v>0</v>
      </c>
    </row>
    <row r="34" spans="6:26">
      <c r="F34" s="4"/>
      <c r="G34" s="4"/>
      <c r="N34" s="7"/>
      <c r="O34" s="7"/>
      <c r="P34" s="7"/>
      <c r="W34" s="46"/>
      <c r="Z34">
        <f t="shared" si="3"/>
        <v>0</v>
      </c>
    </row>
    <row r="35" spans="6:26">
      <c r="F35" s="4"/>
      <c r="G35" s="4"/>
      <c r="N35" s="7"/>
      <c r="O35" s="7"/>
      <c r="P35" s="7"/>
      <c r="W35" s="46"/>
      <c r="Z35">
        <f t="shared" si="3"/>
        <v>0</v>
      </c>
    </row>
    <row r="36" spans="6:26">
      <c r="F36" s="4"/>
      <c r="G36" s="4"/>
      <c r="N36" s="7"/>
      <c r="O36" s="7"/>
      <c r="P36" s="7"/>
      <c r="W36" s="46"/>
      <c r="Z36">
        <f t="shared" si="3"/>
        <v>0</v>
      </c>
    </row>
    <row r="37" spans="6:26">
      <c r="N37" s="7"/>
      <c r="O37" s="7"/>
      <c r="P37" s="7"/>
      <c r="W37" s="46"/>
      <c r="Z37">
        <f t="shared" si="3"/>
        <v>0</v>
      </c>
    </row>
    <row r="38" spans="6:26">
      <c r="N38" s="7"/>
      <c r="O38" s="7"/>
      <c r="P38" s="7"/>
      <c r="W38" s="46"/>
      <c r="Z38">
        <f t="shared" si="3"/>
        <v>0</v>
      </c>
    </row>
    <row r="39" spans="6:26">
      <c r="N39" s="7"/>
      <c r="O39" s="7"/>
      <c r="P39" s="7"/>
      <c r="W39" s="46"/>
      <c r="Z39">
        <f t="shared" si="3"/>
        <v>0</v>
      </c>
    </row>
    <row r="40" spans="6:26">
      <c r="N40" s="7"/>
      <c r="O40" s="7"/>
      <c r="P40" s="7"/>
      <c r="W40" s="46"/>
      <c r="Z40">
        <f t="shared" si="3"/>
        <v>0</v>
      </c>
    </row>
    <row r="41" spans="6:26">
      <c r="N41" s="7"/>
      <c r="O41" s="7"/>
      <c r="P41" s="7"/>
      <c r="W41" s="46"/>
      <c r="Z41">
        <f t="shared" si="3"/>
        <v>0</v>
      </c>
    </row>
    <row r="42" spans="6:26">
      <c r="N42" s="7"/>
      <c r="O42" s="7"/>
      <c r="P42" s="7"/>
      <c r="W42" s="46"/>
      <c r="Z42">
        <f t="shared" si="3"/>
        <v>0</v>
      </c>
    </row>
    <row r="43" spans="6:26">
      <c r="N43" s="7"/>
      <c r="O43" s="7"/>
      <c r="P43" s="7"/>
      <c r="W43" s="46"/>
      <c r="Z43">
        <f t="shared" si="3"/>
        <v>0</v>
      </c>
    </row>
    <row r="44" spans="6:26">
      <c r="N44" s="7"/>
      <c r="O44" s="7"/>
      <c r="P44" s="7"/>
      <c r="W44" s="46"/>
      <c r="Z44">
        <f t="shared" si="3"/>
        <v>0</v>
      </c>
    </row>
    <row r="45" spans="6:26">
      <c r="N45" s="7"/>
      <c r="O45" s="7"/>
      <c r="P45" s="7"/>
      <c r="W45" s="46"/>
      <c r="Z45">
        <f t="shared" si="3"/>
        <v>0</v>
      </c>
    </row>
    <row r="46" spans="6:26">
      <c r="N46" s="7"/>
      <c r="O46" s="7"/>
      <c r="P46" s="7"/>
      <c r="W46" s="46"/>
      <c r="Z46">
        <f t="shared" si="3"/>
        <v>0</v>
      </c>
    </row>
    <row r="47" spans="6:26">
      <c r="N47" s="7"/>
      <c r="O47" s="7"/>
      <c r="P47" s="7"/>
      <c r="W47" s="46"/>
      <c r="Z47">
        <f t="shared" si="3"/>
        <v>0</v>
      </c>
    </row>
    <row r="48" spans="6:26">
      <c r="W48" s="46"/>
      <c r="Z48">
        <f t="shared" si="3"/>
        <v>0</v>
      </c>
    </row>
    <row r="49" spans="23:26">
      <c r="W49" s="46"/>
      <c r="Z49">
        <f t="shared" si="3"/>
        <v>0</v>
      </c>
    </row>
    <row r="50" spans="23:26">
      <c r="W50" s="46"/>
      <c r="Z50">
        <f t="shared" si="3"/>
        <v>0</v>
      </c>
    </row>
    <row r="51" spans="23:26">
      <c r="W51" s="46"/>
      <c r="Z51">
        <f t="shared" si="3"/>
        <v>0</v>
      </c>
    </row>
    <row r="52" spans="23:26">
      <c r="W52" s="46"/>
      <c r="Z52">
        <f t="shared" si="3"/>
        <v>0</v>
      </c>
    </row>
    <row r="53" spans="23:26">
      <c r="W53" s="46"/>
      <c r="Z53">
        <f t="shared" si="3"/>
        <v>0</v>
      </c>
    </row>
    <row r="54" spans="23:26">
      <c r="W54" s="46"/>
      <c r="Z54">
        <f t="shared" si="3"/>
        <v>0</v>
      </c>
    </row>
    <row r="55" spans="23:26">
      <c r="W55" s="46"/>
      <c r="Z55">
        <f t="shared" si="3"/>
        <v>0</v>
      </c>
    </row>
    <row r="56" spans="23:26">
      <c r="W56" s="46"/>
      <c r="Z56">
        <f t="shared" si="3"/>
        <v>0</v>
      </c>
    </row>
    <row r="57" spans="23:26">
      <c r="W57" s="46"/>
      <c r="Z57">
        <f t="shared" si="3"/>
        <v>0</v>
      </c>
    </row>
    <row r="58" spans="23:26">
      <c r="W58" s="46"/>
      <c r="Z58">
        <f t="shared" si="3"/>
        <v>0</v>
      </c>
    </row>
    <row r="59" spans="23:26">
      <c r="W59" s="46"/>
      <c r="Z59">
        <f t="shared" si="3"/>
        <v>0</v>
      </c>
    </row>
    <row r="60" spans="23:26">
      <c r="W60" s="46"/>
      <c r="Z60">
        <f t="shared" si="3"/>
        <v>0</v>
      </c>
    </row>
    <row r="61" spans="23:26">
      <c r="W61" s="46"/>
      <c r="Z61">
        <f t="shared" si="3"/>
        <v>0</v>
      </c>
    </row>
    <row r="62" spans="23:26">
      <c r="W62" s="46"/>
      <c r="Z62">
        <f t="shared" si="3"/>
        <v>0</v>
      </c>
    </row>
    <row r="63" spans="23:26">
      <c r="W63" s="46"/>
      <c r="Z63">
        <f t="shared" si="3"/>
        <v>0</v>
      </c>
    </row>
    <row r="64" spans="23:26">
      <c r="W64" s="46"/>
      <c r="Z64">
        <f t="shared" si="3"/>
        <v>0</v>
      </c>
    </row>
    <row r="65" spans="23:26">
      <c r="W65" s="46"/>
      <c r="Z65">
        <f t="shared" si="3"/>
        <v>0</v>
      </c>
    </row>
    <row r="66" spans="23:26">
      <c r="W66" s="46"/>
      <c r="Z66">
        <f t="shared" si="3"/>
        <v>0</v>
      </c>
    </row>
    <row r="67" spans="23:26">
      <c r="W67" s="46"/>
      <c r="Z67">
        <f t="shared" si="3"/>
        <v>0</v>
      </c>
    </row>
    <row r="68" spans="23:26">
      <c r="W68" s="46"/>
      <c r="Z68">
        <f t="shared" si="3"/>
        <v>0</v>
      </c>
    </row>
    <row r="69" spans="23:26">
      <c r="W69" s="46"/>
      <c r="Z69">
        <f t="shared" si="3"/>
        <v>0</v>
      </c>
    </row>
    <row r="70" spans="23:26">
      <c r="W70" s="46"/>
      <c r="Z70">
        <f t="shared" ref="Z70:Z133" si="12">SUM(X70:Y70)</f>
        <v>0</v>
      </c>
    </row>
    <row r="71" spans="23:26">
      <c r="W71" s="46"/>
      <c r="Z71">
        <f t="shared" si="12"/>
        <v>0</v>
      </c>
    </row>
    <row r="72" spans="23:26">
      <c r="W72" s="46"/>
      <c r="Z72">
        <f t="shared" si="12"/>
        <v>0</v>
      </c>
    </row>
    <row r="73" spans="23:26">
      <c r="W73" s="46"/>
      <c r="Z73">
        <f t="shared" si="12"/>
        <v>0</v>
      </c>
    </row>
    <row r="74" spans="23:26">
      <c r="W74" s="46"/>
      <c r="Z74">
        <f t="shared" si="12"/>
        <v>0</v>
      </c>
    </row>
    <row r="75" spans="23:26">
      <c r="W75" s="46"/>
      <c r="Z75">
        <f t="shared" si="12"/>
        <v>0</v>
      </c>
    </row>
    <row r="76" spans="23:26">
      <c r="W76" s="46"/>
      <c r="Z76">
        <f t="shared" si="12"/>
        <v>0</v>
      </c>
    </row>
    <row r="77" spans="23:26">
      <c r="W77" s="46"/>
      <c r="Z77">
        <f t="shared" si="12"/>
        <v>0</v>
      </c>
    </row>
    <row r="78" spans="23:26">
      <c r="W78" s="46"/>
      <c r="Z78">
        <f t="shared" si="12"/>
        <v>0</v>
      </c>
    </row>
    <row r="79" spans="23:26">
      <c r="W79" s="46"/>
      <c r="Z79">
        <f t="shared" si="12"/>
        <v>0</v>
      </c>
    </row>
    <row r="80" spans="23:26">
      <c r="W80" s="46"/>
      <c r="Z80">
        <f t="shared" si="12"/>
        <v>0</v>
      </c>
    </row>
    <row r="81" spans="23:26">
      <c r="W81" s="46"/>
      <c r="Z81">
        <f t="shared" si="12"/>
        <v>0</v>
      </c>
    </row>
    <row r="82" spans="23:26">
      <c r="W82" s="46"/>
      <c r="Z82">
        <f t="shared" si="12"/>
        <v>0</v>
      </c>
    </row>
    <row r="83" spans="23:26">
      <c r="W83" s="46"/>
      <c r="Z83">
        <f t="shared" si="12"/>
        <v>0</v>
      </c>
    </row>
    <row r="84" spans="23:26">
      <c r="W84" s="46"/>
      <c r="Z84">
        <f t="shared" si="12"/>
        <v>0</v>
      </c>
    </row>
    <row r="85" spans="23:26">
      <c r="W85" s="46"/>
      <c r="Z85">
        <f t="shared" si="12"/>
        <v>0</v>
      </c>
    </row>
    <row r="86" spans="23:26">
      <c r="W86" s="46"/>
      <c r="Z86">
        <f t="shared" si="12"/>
        <v>0</v>
      </c>
    </row>
    <row r="87" spans="23:26">
      <c r="W87" s="46"/>
      <c r="Z87">
        <f t="shared" si="12"/>
        <v>0</v>
      </c>
    </row>
    <row r="88" spans="23:26">
      <c r="W88" s="46"/>
      <c r="Z88">
        <f t="shared" si="12"/>
        <v>0</v>
      </c>
    </row>
    <row r="89" spans="23:26">
      <c r="W89" s="46"/>
      <c r="Z89">
        <f t="shared" si="12"/>
        <v>0</v>
      </c>
    </row>
    <row r="90" spans="23:26">
      <c r="W90" s="46"/>
      <c r="Z90">
        <f t="shared" si="12"/>
        <v>0</v>
      </c>
    </row>
    <row r="91" spans="23:26">
      <c r="W91" s="46"/>
      <c r="Z91">
        <f t="shared" si="12"/>
        <v>0</v>
      </c>
    </row>
    <row r="92" spans="23:26">
      <c r="W92" s="46"/>
      <c r="Z92">
        <f t="shared" si="12"/>
        <v>0</v>
      </c>
    </row>
    <row r="93" spans="23:26">
      <c r="W93" s="46"/>
      <c r="Z93">
        <f t="shared" si="12"/>
        <v>0</v>
      </c>
    </row>
    <row r="94" spans="23:26">
      <c r="W94" s="46"/>
      <c r="Z94">
        <f t="shared" si="12"/>
        <v>0</v>
      </c>
    </row>
    <row r="95" spans="23:26">
      <c r="W95" s="46"/>
      <c r="Z95">
        <f t="shared" si="12"/>
        <v>0</v>
      </c>
    </row>
    <row r="96" spans="23:26">
      <c r="W96" s="46"/>
      <c r="Z96">
        <f t="shared" si="12"/>
        <v>0</v>
      </c>
    </row>
    <row r="97" spans="23:26">
      <c r="W97" s="46"/>
      <c r="Z97">
        <f t="shared" si="12"/>
        <v>0</v>
      </c>
    </row>
    <row r="98" spans="23:26">
      <c r="W98" s="46"/>
      <c r="Z98">
        <f t="shared" si="12"/>
        <v>0</v>
      </c>
    </row>
    <row r="99" spans="23:26">
      <c r="W99" s="46"/>
      <c r="Z99">
        <f t="shared" si="12"/>
        <v>0</v>
      </c>
    </row>
    <row r="100" spans="23:26">
      <c r="W100" s="46"/>
      <c r="Z100">
        <f t="shared" si="12"/>
        <v>0</v>
      </c>
    </row>
    <row r="101" spans="23:26">
      <c r="W101" s="46"/>
      <c r="Z101">
        <f t="shared" si="12"/>
        <v>0</v>
      </c>
    </row>
    <row r="102" spans="23:26">
      <c r="W102" s="46"/>
      <c r="Z102">
        <f t="shared" si="12"/>
        <v>0</v>
      </c>
    </row>
    <row r="103" spans="23:26">
      <c r="W103" s="46"/>
      <c r="Z103">
        <f t="shared" si="12"/>
        <v>0</v>
      </c>
    </row>
    <row r="104" spans="23:26">
      <c r="W104" s="46"/>
      <c r="Z104">
        <f t="shared" si="12"/>
        <v>0</v>
      </c>
    </row>
    <row r="105" spans="23:26">
      <c r="W105" s="46"/>
      <c r="Z105">
        <f t="shared" si="12"/>
        <v>0</v>
      </c>
    </row>
    <row r="106" spans="23:26">
      <c r="W106" s="46"/>
      <c r="Z106">
        <f t="shared" si="12"/>
        <v>0</v>
      </c>
    </row>
    <row r="107" spans="23:26">
      <c r="W107" s="46"/>
      <c r="Z107">
        <f t="shared" si="12"/>
        <v>0</v>
      </c>
    </row>
    <row r="108" spans="23:26">
      <c r="W108" s="46"/>
      <c r="Z108">
        <f t="shared" si="12"/>
        <v>0</v>
      </c>
    </row>
    <row r="109" spans="23:26">
      <c r="W109" s="46"/>
      <c r="Z109">
        <f t="shared" si="12"/>
        <v>0</v>
      </c>
    </row>
    <row r="110" spans="23:26">
      <c r="W110" s="46"/>
      <c r="Z110">
        <f t="shared" si="12"/>
        <v>0</v>
      </c>
    </row>
    <row r="111" spans="23:26">
      <c r="W111" s="46"/>
      <c r="Z111">
        <f t="shared" si="12"/>
        <v>0</v>
      </c>
    </row>
    <row r="112" spans="23:26">
      <c r="W112" s="46"/>
      <c r="Z112">
        <f t="shared" si="12"/>
        <v>0</v>
      </c>
    </row>
    <row r="113" spans="23:26">
      <c r="W113" s="46"/>
      <c r="Z113">
        <f t="shared" si="12"/>
        <v>0</v>
      </c>
    </row>
    <row r="114" spans="23:26">
      <c r="W114" s="46"/>
      <c r="Z114">
        <f t="shared" si="12"/>
        <v>0</v>
      </c>
    </row>
    <row r="115" spans="23:26">
      <c r="W115" s="46"/>
      <c r="Z115">
        <f t="shared" si="12"/>
        <v>0</v>
      </c>
    </row>
    <row r="116" spans="23:26">
      <c r="W116" s="46"/>
      <c r="Z116">
        <f t="shared" si="12"/>
        <v>0</v>
      </c>
    </row>
    <row r="117" spans="23:26">
      <c r="W117" s="46"/>
      <c r="Z117">
        <f t="shared" si="12"/>
        <v>0</v>
      </c>
    </row>
    <row r="118" spans="23:26">
      <c r="W118" s="46"/>
      <c r="Z118">
        <f t="shared" si="12"/>
        <v>0</v>
      </c>
    </row>
    <row r="119" spans="23:26">
      <c r="W119" s="46"/>
      <c r="Z119">
        <f t="shared" si="12"/>
        <v>0</v>
      </c>
    </row>
    <row r="120" spans="23:26">
      <c r="W120" s="46"/>
      <c r="Z120">
        <f t="shared" si="12"/>
        <v>0</v>
      </c>
    </row>
    <row r="121" spans="23:26">
      <c r="W121" s="46"/>
      <c r="Z121">
        <f t="shared" si="12"/>
        <v>0</v>
      </c>
    </row>
    <row r="122" spans="23:26">
      <c r="W122" s="46"/>
      <c r="Z122">
        <f t="shared" si="12"/>
        <v>0</v>
      </c>
    </row>
    <row r="123" spans="23:26">
      <c r="W123" s="46"/>
      <c r="Z123">
        <f t="shared" si="12"/>
        <v>0</v>
      </c>
    </row>
    <row r="124" spans="23:26">
      <c r="W124" s="46"/>
      <c r="Z124">
        <f t="shared" si="12"/>
        <v>0</v>
      </c>
    </row>
    <row r="125" spans="23:26">
      <c r="W125" s="46"/>
      <c r="Z125">
        <f t="shared" si="12"/>
        <v>0</v>
      </c>
    </row>
    <row r="126" spans="23:26">
      <c r="W126" s="46"/>
      <c r="Z126">
        <f t="shared" si="12"/>
        <v>0</v>
      </c>
    </row>
    <row r="127" spans="23:26">
      <c r="W127" s="46"/>
      <c r="Z127">
        <f t="shared" si="12"/>
        <v>0</v>
      </c>
    </row>
    <row r="128" spans="23:26">
      <c r="W128" s="46"/>
      <c r="Z128">
        <f t="shared" si="12"/>
        <v>0</v>
      </c>
    </row>
    <row r="129" spans="23:26">
      <c r="W129" s="46"/>
      <c r="Z129">
        <f t="shared" si="12"/>
        <v>0</v>
      </c>
    </row>
    <row r="130" spans="23:26">
      <c r="W130" s="46"/>
      <c r="Z130">
        <f t="shared" si="12"/>
        <v>0</v>
      </c>
    </row>
    <row r="131" spans="23:26">
      <c r="W131" s="46"/>
      <c r="Z131">
        <f t="shared" si="12"/>
        <v>0</v>
      </c>
    </row>
    <row r="132" spans="23:26">
      <c r="W132" s="46"/>
      <c r="Z132">
        <f t="shared" si="12"/>
        <v>0</v>
      </c>
    </row>
    <row r="133" spans="23:26">
      <c r="W133" s="46"/>
      <c r="Z133">
        <f t="shared" si="12"/>
        <v>0</v>
      </c>
    </row>
    <row r="134" spans="23:26">
      <c r="W134" s="46"/>
      <c r="Z134">
        <f t="shared" ref="Z134:Z137" si="13">SUM(X134:Y134)</f>
        <v>0</v>
      </c>
    </row>
    <row r="135" spans="23:26">
      <c r="W135" s="46"/>
      <c r="Z135">
        <f t="shared" si="13"/>
        <v>0</v>
      </c>
    </row>
    <row r="136" spans="23:26">
      <c r="W136" s="46"/>
      <c r="Z136">
        <f t="shared" si="13"/>
        <v>0</v>
      </c>
    </row>
    <row r="137" spans="23:26">
      <c r="W137" s="46"/>
      <c r="Z137">
        <f t="shared" si="13"/>
        <v>0</v>
      </c>
    </row>
  </sheetData>
  <mergeCells count="1">
    <mergeCell ref="U3:U4"/>
  </mergeCells>
  <hyperlinks>
    <hyperlink ref="W3" r:id="rId1" xr:uid="{00000000-0004-0000-0400-000000000000}"/>
    <hyperlink ref="Y2" r:id="rId2" xr:uid="{00000000-0004-0000-0400-000001000000}"/>
  </hyperlinks>
  <pageMargins left="0.7" right="0.7" top="0.75" bottom="0.75" header="0.3" footer="0.3"/>
  <pageSetup orientation="portrait" horizontalDpi="4294967293" verticalDpi="4294967293" r:id="rId3"/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workbookViewId="0"/>
  </sheetViews>
  <sheetFormatPr defaultRowHeight="12.75"/>
  <cols>
    <col min="1" max="1" width="7.53125" bestFit="1" customWidth="1"/>
    <col min="2" max="2" width="80" customWidth="1"/>
  </cols>
  <sheetData>
    <row r="1" spans="1:3">
      <c r="A1" s="56" t="s">
        <v>105</v>
      </c>
    </row>
    <row r="2" spans="1:3" ht="15">
      <c r="A2" s="47" t="s">
        <v>22</v>
      </c>
    </row>
    <row r="3" spans="1:3" ht="15">
      <c r="A3" s="47"/>
    </row>
    <row r="4" spans="1:3" ht="13.15">
      <c r="A4" s="54" t="s">
        <v>20</v>
      </c>
      <c r="B4" s="14" t="s">
        <v>104</v>
      </c>
      <c r="C4" s="14" t="s">
        <v>21</v>
      </c>
    </row>
    <row r="5" spans="1:3">
      <c r="A5" s="4" t="s">
        <v>19</v>
      </c>
      <c r="B5" t="s">
        <v>89</v>
      </c>
      <c r="C5">
        <v>1768</v>
      </c>
    </row>
    <row r="6" spans="1:3">
      <c r="A6" s="4" t="s">
        <v>19</v>
      </c>
      <c r="B6" t="s">
        <v>90</v>
      </c>
      <c r="C6">
        <v>60</v>
      </c>
    </row>
    <row r="7" spans="1:3">
      <c r="A7" s="4" t="s">
        <v>19</v>
      </c>
      <c r="B7" t="s">
        <v>86</v>
      </c>
      <c r="C7">
        <v>54</v>
      </c>
    </row>
    <row r="8" spans="1:3">
      <c r="A8" s="4" t="s">
        <v>19</v>
      </c>
      <c r="B8" t="s">
        <v>98</v>
      </c>
      <c r="C8">
        <v>34</v>
      </c>
    </row>
    <row r="9" spans="1:3">
      <c r="A9" s="4" t="s">
        <v>19</v>
      </c>
      <c r="B9" t="s">
        <v>109</v>
      </c>
      <c r="C9">
        <v>34</v>
      </c>
    </row>
    <row r="10" spans="1:3">
      <c r="A10" s="4" t="s">
        <v>19</v>
      </c>
      <c r="B10" t="s">
        <v>97</v>
      </c>
      <c r="C10">
        <v>28</v>
      </c>
    </row>
    <row r="11" spans="1:3">
      <c r="A11" s="4" t="s">
        <v>19</v>
      </c>
      <c r="B11" t="s">
        <v>84</v>
      </c>
      <c r="C11">
        <v>16</v>
      </c>
    </row>
    <row r="12" spans="1:3">
      <c r="A12" s="4" t="s">
        <v>19</v>
      </c>
      <c r="B12" t="s">
        <v>110</v>
      </c>
      <c r="C12" s="9">
        <v>12</v>
      </c>
    </row>
    <row r="13" spans="1:3">
      <c r="A13" s="4" t="s">
        <v>19</v>
      </c>
      <c r="B13" t="s">
        <v>116</v>
      </c>
      <c r="C13" s="9">
        <v>12</v>
      </c>
    </row>
    <row r="14" spans="1:3">
      <c r="A14" s="4" t="s">
        <v>19</v>
      </c>
      <c r="B14" t="s">
        <v>100</v>
      </c>
      <c r="C14" s="9">
        <v>10</v>
      </c>
    </row>
    <row r="15" spans="1:3">
      <c r="A15" s="4" t="s">
        <v>19</v>
      </c>
      <c r="B15" t="s">
        <v>115</v>
      </c>
      <c r="C15" s="9">
        <v>9</v>
      </c>
    </row>
    <row r="16" spans="1:3">
      <c r="A16" s="4" t="s">
        <v>19</v>
      </c>
      <c r="B16" t="s">
        <v>99</v>
      </c>
      <c r="C16" s="9">
        <v>9</v>
      </c>
    </row>
    <row r="17" spans="1:3">
      <c r="A17" s="4" t="s">
        <v>19</v>
      </c>
      <c r="B17" t="s">
        <v>87</v>
      </c>
      <c r="C17" s="9">
        <v>6</v>
      </c>
    </row>
    <row r="18" spans="1:3">
      <c r="A18" s="4" t="s">
        <v>19</v>
      </c>
      <c r="B18" t="s">
        <v>91</v>
      </c>
      <c r="C18" s="9">
        <v>6</v>
      </c>
    </row>
    <row r="19" spans="1:3">
      <c r="A19" s="16" t="s">
        <v>19</v>
      </c>
      <c r="B19" t="s">
        <v>85</v>
      </c>
      <c r="C19" s="9">
        <v>6</v>
      </c>
    </row>
    <row r="20" spans="1:3">
      <c r="A20" s="16" t="s">
        <v>19</v>
      </c>
      <c r="B20" t="s">
        <v>102</v>
      </c>
      <c r="C20">
        <v>6</v>
      </c>
    </row>
    <row r="21" spans="1:3">
      <c r="A21" s="16" t="s">
        <v>19</v>
      </c>
      <c r="B21" t="s">
        <v>111</v>
      </c>
      <c r="C21">
        <v>6</v>
      </c>
    </row>
    <row r="22" spans="1:3">
      <c r="A22" s="16" t="s">
        <v>19</v>
      </c>
      <c r="B22" t="s">
        <v>101</v>
      </c>
      <c r="C22">
        <v>3</v>
      </c>
    </row>
    <row r="23" spans="1:3">
      <c r="A23" s="16" t="s">
        <v>19</v>
      </c>
      <c r="B23" t="s">
        <v>114</v>
      </c>
      <c r="C23">
        <v>3</v>
      </c>
    </row>
    <row r="24" spans="1:3">
      <c r="A24" s="16" t="s">
        <v>19</v>
      </c>
      <c r="B24" t="s">
        <v>92</v>
      </c>
      <c r="C24">
        <v>2</v>
      </c>
    </row>
    <row r="25" spans="1:3">
      <c r="A25" s="16" t="s">
        <v>19</v>
      </c>
      <c r="B25" t="s">
        <v>117</v>
      </c>
      <c r="C25">
        <v>2</v>
      </c>
    </row>
    <row r="26" spans="1:3">
      <c r="A26" s="16" t="s">
        <v>19</v>
      </c>
      <c r="B26" t="s">
        <v>112</v>
      </c>
      <c r="C26" s="9">
        <v>2</v>
      </c>
    </row>
    <row r="27" spans="1:3">
      <c r="A27" s="16" t="s">
        <v>19</v>
      </c>
      <c r="B27" t="s">
        <v>113</v>
      </c>
      <c r="C27" s="9">
        <v>2</v>
      </c>
    </row>
    <row r="28" spans="1:3">
      <c r="A28" s="16" t="s">
        <v>19</v>
      </c>
      <c r="B28" t="s">
        <v>96</v>
      </c>
      <c r="C28" s="9">
        <v>1</v>
      </c>
    </row>
    <row r="29" spans="1:3">
      <c r="A29" s="16" t="s">
        <v>19</v>
      </c>
      <c r="B29" t="s">
        <v>93</v>
      </c>
      <c r="C29">
        <v>1</v>
      </c>
    </row>
    <row r="30" spans="1:3">
      <c r="A30" s="16"/>
      <c r="C30">
        <f>SUM(C5:C28)</f>
        <v>2091</v>
      </c>
    </row>
    <row r="31" spans="1:3">
      <c r="A31" s="16"/>
    </row>
    <row r="32" spans="1:3">
      <c r="A32" s="16"/>
    </row>
    <row r="33" spans="1:1">
      <c r="A33" s="16"/>
    </row>
    <row r="34" spans="1:1">
      <c r="A34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45"/>
  <sheetViews>
    <sheetView workbookViewId="0"/>
  </sheetViews>
  <sheetFormatPr defaultRowHeight="12.75"/>
  <cols>
    <col min="1" max="1" width="10.46484375" bestFit="1" customWidth="1"/>
    <col min="2" max="2" width="23.73046875" bestFit="1" customWidth="1"/>
    <col min="3" max="3" width="26" customWidth="1"/>
    <col min="4" max="4" width="19.46484375" bestFit="1" customWidth="1"/>
    <col min="6" max="6" width="11.796875" bestFit="1" customWidth="1"/>
  </cols>
  <sheetData>
    <row r="1" spans="1:22">
      <c r="A1" s="58" t="s">
        <v>94</v>
      </c>
    </row>
    <row r="2" spans="1:22">
      <c r="A2" t="s">
        <v>39</v>
      </c>
      <c r="B2" t="s">
        <v>54</v>
      </c>
      <c r="C2" t="s">
        <v>55</v>
      </c>
      <c r="D2" t="s">
        <v>95</v>
      </c>
      <c r="G2" s="19" t="s">
        <v>46</v>
      </c>
    </row>
    <row r="3" spans="1:22">
      <c r="A3" s="12">
        <v>42401</v>
      </c>
      <c r="B3" s="21">
        <v>1933.34</v>
      </c>
      <c r="C3" s="21">
        <v>810</v>
      </c>
      <c r="D3">
        <v>0</v>
      </c>
      <c r="E3" s="73"/>
      <c r="F3" s="73"/>
      <c r="G3" s="19"/>
    </row>
    <row r="4" spans="1:22">
      <c r="A4" s="12">
        <v>42402</v>
      </c>
      <c r="B4" s="21">
        <v>1820.95</v>
      </c>
      <c r="C4" s="21">
        <v>694.45</v>
      </c>
      <c r="D4">
        <v>0</v>
      </c>
      <c r="E4" s="72"/>
      <c r="F4" s="72"/>
    </row>
    <row r="5" spans="1:22">
      <c r="A5" s="12">
        <v>42403</v>
      </c>
      <c r="B5" s="21">
        <v>1726.16</v>
      </c>
      <c r="C5" s="21">
        <v>595.08000000000004</v>
      </c>
      <c r="D5">
        <v>0</v>
      </c>
    </row>
    <row r="6" spans="1:22">
      <c r="A6" s="12">
        <v>42404</v>
      </c>
      <c r="B6" s="21">
        <v>1678.86</v>
      </c>
      <c r="C6" s="21">
        <v>544.66999999999996</v>
      </c>
      <c r="D6">
        <v>0</v>
      </c>
    </row>
    <row r="7" spans="1:22">
      <c r="A7" s="12">
        <v>42405</v>
      </c>
      <c r="B7" s="21">
        <v>1643.8</v>
      </c>
      <c r="C7" s="21">
        <v>507.86</v>
      </c>
      <c r="D7">
        <v>0</v>
      </c>
    </row>
    <row r="8" spans="1:22">
      <c r="A8" s="12">
        <v>42406</v>
      </c>
      <c r="B8" s="21">
        <v>1649.82</v>
      </c>
      <c r="C8" s="21">
        <v>513.79</v>
      </c>
      <c r="D8">
        <v>0</v>
      </c>
      <c r="V8" s="38"/>
    </row>
    <row r="9" spans="1:22">
      <c r="A9" s="12">
        <v>42407</v>
      </c>
      <c r="B9" s="21">
        <v>1685.46</v>
      </c>
      <c r="C9" s="21">
        <v>549.37</v>
      </c>
      <c r="D9">
        <v>0</v>
      </c>
    </row>
    <row r="10" spans="1:22">
      <c r="A10" s="12">
        <v>42408</v>
      </c>
      <c r="B10" s="21">
        <v>1631.76</v>
      </c>
      <c r="C10" s="21">
        <v>495.82</v>
      </c>
      <c r="D10">
        <v>0</v>
      </c>
    </row>
    <row r="11" spans="1:22">
      <c r="A11" s="12">
        <v>42409</v>
      </c>
      <c r="B11" s="21">
        <v>1607.31</v>
      </c>
      <c r="C11" s="21">
        <v>471.48</v>
      </c>
      <c r="D11">
        <v>0</v>
      </c>
    </row>
    <row r="12" spans="1:22">
      <c r="A12" s="12">
        <v>42410</v>
      </c>
      <c r="B12" s="21">
        <v>1619.83</v>
      </c>
      <c r="C12" s="21">
        <v>484.81</v>
      </c>
      <c r="D12">
        <v>0</v>
      </c>
    </row>
    <row r="13" spans="1:22">
      <c r="A13" s="12">
        <v>42411</v>
      </c>
      <c r="B13" s="21">
        <v>1669.72</v>
      </c>
      <c r="C13" s="21">
        <v>535.13</v>
      </c>
      <c r="D13">
        <v>0</v>
      </c>
    </row>
    <row r="14" spans="1:22">
      <c r="A14" s="12">
        <v>42412</v>
      </c>
      <c r="B14" s="21">
        <v>2134.66</v>
      </c>
      <c r="C14" s="21">
        <v>998.47</v>
      </c>
      <c r="D14">
        <v>0</v>
      </c>
    </row>
    <row r="15" spans="1:22">
      <c r="A15" s="12">
        <v>42413</v>
      </c>
      <c r="B15" s="21">
        <v>2662.88</v>
      </c>
      <c r="C15" s="21">
        <v>1526.72</v>
      </c>
      <c r="D15">
        <v>0</v>
      </c>
    </row>
    <row r="16" spans="1:22">
      <c r="A16" s="12">
        <v>42414</v>
      </c>
      <c r="B16" s="21">
        <v>3051.73</v>
      </c>
      <c r="C16" s="21">
        <v>1915.46</v>
      </c>
      <c r="D16">
        <v>0</v>
      </c>
    </row>
    <row r="17" spans="1:8">
      <c r="A17" s="12">
        <v>42415</v>
      </c>
      <c r="B17" s="21">
        <v>7867.72</v>
      </c>
      <c r="C17" s="21">
        <v>6738.47</v>
      </c>
      <c r="D17">
        <v>0</v>
      </c>
    </row>
    <row r="18" spans="1:8">
      <c r="A18" s="12">
        <v>42416</v>
      </c>
      <c r="B18" s="21">
        <v>10480.049999999999</v>
      </c>
      <c r="C18" s="21">
        <v>9717.8700000000008</v>
      </c>
      <c r="D18">
        <v>0</v>
      </c>
      <c r="H18" s="18"/>
    </row>
    <row r="19" spans="1:8">
      <c r="A19" s="12">
        <v>42417</v>
      </c>
      <c r="B19" s="21">
        <v>8623.33</v>
      </c>
      <c r="C19" s="21">
        <v>8505.61</v>
      </c>
      <c r="D19">
        <v>0</v>
      </c>
    </row>
    <row r="20" spans="1:8">
      <c r="A20" s="12">
        <v>42418</v>
      </c>
      <c r="B20" s="21">
        <v>7200.65</v>
      </c>
      <c r="C20" s="21">
        <v>7200.65</v>
      </c>
      <c r="D20">
        <v>0</v>
      </c>
    </row>
    <row r="21" spans="1:8">
      <c r="A21" s="12">
        <v>42419</v>
      </c>
      <c r="B21" s="21">
        <v>6116.99</v>
      </c>
      <c r="C21" s="21">
        <v>6116.99</v>
      </c>
      <c r="D21">
        <v>0</v>
      </c>
    </row>
    <row r="22" spans="1:8">
      <c r="A22" s="12">
        <v>42420</v>
      </c>
      <c r="B22" s="21">
        <v>5371.71</v>
      </c>
      <c r="C22" s="21">
        <v>5371.71</v>
      </c>
      <c r="D22">
        <v>0</v>
      </c>
    </row>
    <row r="23" spans="1:8">
      <c r="A23" s="12">
        <v>42421</v>
      </c>
      <c r="B23" s="21">
        <v>4563.26</v>
      </c>
      <c r="C23" s="21">
        <v>4563.26</v>
      </c>
      <c r="D23">
        <v>0</v>
      </c>
    </row>
    <row r="24" spans="1:8">
      <c r="A24" s="12">
        <v>42422</v>
      </c>
      <c r="B24" s="21">
        <v>4001.93</v>
      </c>
      <c r="C24" s="21">
        <v>4001.93</v>
      </c>
      <c r="D24">
        <v>0</v>
      </c>
    </row>
    <row r="25" spans="1:8">
      <c r="A25" s="12">
        <v>42423</v>
      </c>
      <c r="B25" s="21">
        <v>3554.99</v>
      </c>
      <c r="C25" s="21">
        <v>3394.16</v>
      </c>
      <c r="D25">
        <v>0</v>
      </c>
    </row>
    <row r="26" spans="1:8">
      <c r="A26" s="12">
        <v>42424</v>
      </c>
      <c r="B26" s="21">
        <v>3230.05</v>
      </c>
      <c r="C26" s="21">
        <v>2504.5700000000002</v>
      </c>
      <c r="D26">
        <v>0</v>
      </c>
    </row>
    <row r="27" spans="1:8">
      <c r="A27" s="12">
        <v>42425</v>
      </c>
      <c r="B27" s="21">
        <v>2967.8</v>
      </c>
      <c r="C27" s="21">
        <v>1860.94</v>
      </c>
      <c r="D27">
        <v>1</v>
      </c>
    </row>
    <row r="28" spans="1:8">
      <c r="A28" s="12">
        <v>42426</v>
      </c>
      <c r="B28" s="21">
        <v>2795.17</v>
      </c>
      <c r="C28" s="21">
        <v>1671.2</v>
      </c>
      <c r="D28">
        <v>1</v>
      </c>
    </row>
    <row r="29" spans="1:8">
      <c r="A29" s="12">
        <v>42427</v>
      </c>
      <c r="B29" s="21">
        <v>2737.68</v>
      </c>
      <c r="C29" s="21">
        <v>1607.51</v>
      </c>
      <c r="D29">
        <v>2</v>
      </c>
    </row>
    <row r="30" spans="1:8">
      <c r="A30" s="12">
        <v>42428</v>
      </c>
      <c r="B30" s="21">
        <v>2832.32</v>
      </c>
      <c r="C30" s="21">
        <v>1699.23</v>
      </c>
      <c r="D30">
        <v>0</v>
      </c>
      <c r="E30">
        <v>1</v>
      </c>
    </row>
    <row r="31" spans="1:8">
      <c r="A31" s="12">
        <v>42429</v>
      </c>
      <c r="B31" s="21">
        <v>2947.65</v>
      </c>
      <c r="C31" s="21">
        <v>1814.65</v>
      </c>
      <c r="D31">
        <v>0</v>
      </c>
      <c r="H31" s="18"/>
    </row>
    <row r="32" spans="1:8">
      <c r="A32" s="12">
        <v>42430</v>
      </c>
      <c r="B32" s="21">
        <v>3077.57</v>
      </c>
      <c r="C32" s="21">
        <v>1944.57</v>
      </c>
      <c r="D32">
        <v>1</v>
      </c>
    </row>
    <row r="33" spans="1:11">
      <c r="A33" s="12">
        <v>42431</v>
      </c>
      <c r="B33" s="21">
        <v>3507.03</v>
      </c>
      <c r="C33" s="21">
        <v>2374.12</v>
      </c>
      <c r="D33">
        <v>0</v>
      </c>
    </row>
    <row r="34" spans="1:11">
      <c r="A34" s="12">
        <v>42432</v>
      </c>
      <c r="B34" s="21">
        <v>3368.82</v>
      </c>
      <c r="C34" s="21">
        <v>2235.85</v>
      </c>
      <c r="D34">
        <v>1</v>
      </c>
    </row>
    <row r="35" spans="1:11">
      <c r="A35" s="12">
        <v>42433</v>
      </c>
      <c r="B35" s="21">
        <v>3333.59</v>
      </c>
      <c r="C35" s="21">
        <v>2201.96</v>
      </c>
      <c r="D35">
        <v>0</v>
      </c>
    </row>
    <row r="36" spans="1:11">
      <c r="A36" s="12">
        <v>42434</v>
      </c>
      <c r="B36" s="21">
        <v>3283.66</v>
      </c>
      <c r="C36" s="21">
        <v>2151.36</v>
      </c>
      <c r="D36">
        <v>1</v>
      </c>
    </row>
    <row r="37" spans="1:11">
      <c r="A37" s="12">
        <v>42435</v>
      </c>
      <c r="B37" s="21">
        <v>5432.01</v>
      </c>
      <c r="C37" s="21">
        <v>4300.17</v>
      </c>
      <c r="D37">
        <v>0</v>
      </c>
    </row>
    <row r="38" spans="1:11">
      <c r="A38" s="12">
        <v>42436</v>
      </c>
      <c r="B38" s="21">
        <v>5873.93</v>
      </c>
      <c r="C38" s="21">
        <v>4743.18</v>
      </c>
      <c r="D38">
        <v>0</v>
      </c>
      <c r="E38">
        <v>1</v>
      </c>
      <c r="H38" s="18"/>
    </row>
    <row r="39" spans="1:11">
      <c r="A39" s="12">
        <v>42437</v>
      </c>
      <c r="B39" s="21">
        <v>4939.74</v>
      </c>
      <c r="C39" s="21">
        <v>3808.76</v>
      </c>
      <c r="D39">
        <v>0</v>
      </c>
    </row>
    <row r="40" spans="1:11">
      <c r="A40" s="12">
        <v>42438</v>
      </c>
      <c r="B40" s="21">
        <v>4348.4399999999996</v>
      </c>
      <c r="C40" s="21">
        <v>3216.8</v>
      </c>
      <c r="D40">
        <v>0</v>
      </c>
    </row>
    <row r="41" spans="1:11">
      <c r="A41" s="12">
        <v>42439</v>
      </c>
      <c r="B41" s="21">
        <v>4857.1899999999996</v>
      </c>
      <c r="C41" s="21">
        <v>3726.86</v>
      </c>
      <c r="D41">
        <v>0</v>
      </c>
    </row>
    <row r="42" spans="1:11">
      <c r="A42" s="12">
        <v>42440</v>
      </c>
      <c r="B42" s="21">
        <v>4285.87</v>
      </c>
      <c r="C42" s="21">
        <v>3153.31</v>
      </c>
      <c r="D42">
        <v>0</v>
      </c>
    </row>
    <row r="43" spans="1:11">
      <c r="A43" s="12">
        <v>42441</v>
      </c>
      <c r="B43" s="21">
        <v>3941.95</v>
      </c>
      <c r="C43" s="21">
        <v>2808.34</v>
      </c>
      <c r="D43">
        <v>0</v>
      </c>
    </row>
    <row r="44" spans="1:11">
      <c r="A44" s="12">
        <v>42442</v>
      </c>
      <c r="B44" s="21">
        <v>3727.49</v>
      </c>
      <c r="C44" s="21">
        <v>2594.04</v>
      </c>
      <c r="D44">
        <v>0</v>
      </c>
    </row>
    <row r="45" spans="1:11">
      <c r="A45" s="12">
        <v>42443</v>
      </c>
      <c r="B45" s="21">
        <v>3691.66</v>
      </c>
      <c r="C45" s="21">
        <v>2555.71</v>
      </c>
      <c r="D45">
        <v>1</v>
      </c>
      <c r="H45" s="18"/>
      <c r="K45" s="12"/>
    </row>
    <row r="46" spans="1:11">
      <c r="A46" s="12">
        <v>42444</v>
      </c>
      <c r="B46" s="21">
        <v>3316.13</v>
      </c>
      <c r="C46" s="21">
        <v>1904.49</v>
      </c>
      <c r="D46">
        <v>1</v>
      </c>
      <c r="K46" s="12"/>
    </row>
    <row r="47" spans="1:11">
      <c r="A47" s="12">
        <v>42445</v>
      </c>
      <c r="B47" s="21">
        <v>3060.4</v>
      </c>
      <c r="C47" s="21">
        <v>1470.33</v>
      </c>
      <c r="D47">
        <v>56</v>
      </c>
      <c r="K47" s="12"/>
    </row>
    <row r="48" spans="1:11">
      <c r="A48" s="12">
        <v>42446</v>
      </c>
      <c r="B48" s="21">
        <v>2850.05</v>
      </c>
      <c r="C48" s="21">
        <v>1243.2</v>
      </c>
      <c r="D48">
        <v>139</v>
      </c>
      <c r="K48" s="12"/>
    </row>
    <row r="49" spans="1:11">
      <c r="A49" s="12">
        <v>42447</v>
      </c>
      <c r="B49" s="21">
        <v>2688.43</v>
      </c>
      <c r="C49" s="21">
        <v>1080.8599999999999</v>
      </c>
      <c r="D49">
        <v>206</v>
      </c>
      <c r="K49" s="12"/>
    </row>
    <row r="50" spans="1:11">
      <c r="A50" s="12">
        <v>42448</v>
      </c>
      <c r="B50" s="21">
        <v>2571.65</v>
      </c>
      <c r="C50" s="21">
        <v>964.82</v>
      </c>
      <c r="D50">
        <v>45</v>
      </c>
      <c r="E50">
        <v>1</v>
      </c>
      <c r="K50" s="12"/>
    </row>
    <row r="51" spans="1:11">
      <c r="A51" s="12">
        <v>42449</v>
      </c>
      <c r="B51" s="21">
        <v>2495.7199999999998</v>
      </c>
      <c r="C51" s="21">
        <v>888.82</v>
      </c>
      <c r="D51">
        <v>15</v>
      </c>
      <c r="K51" s="12"/>
    </row>
    <row r="52" spans="1:11">
      <c r="A52" s="12">
        <v>42450</v>
      </c>
      <c r="B52" s="21">
        <v>2493.33</v>
      </c>
      <c r="C52" s="21">
        <v>886.4</v>
      </c>
      <c r="D52">
        <v>16</v>
      </c>
      <c r="K52" s="12"/>
    </row>
    <row r="53" spans="1:11">
      <c r="A53" s="12">
        <v>42451</v>
      </c>
      <c r="B53" s="21">
        <v>2456.65</v>
      </c>
      <c r="C53" s="21">
        <v>848.2</v>
      </c>
      <c r="D53">
        <v>16</v>
      </c>
      <c r="I53" s="12"/>
      <c r="K53" s="12"/>
    </row>
    <row r="54" spans="1:11">
      <c r="A54" s="12">
        <v>42452</v>
      </c>
      <c r="B54" s="21">
        <v>2453.69</v>
      </c>
      <c r="C54" s="21">
        <v>813.37</v>
      </c>
      <c r="D54">
        <v>47</v>
      </c>
      <c r="H54" s="18"/>
      <c r="I54" s="12"/>
      <c r="K54" s="12"/>
    </row>
    <row r="55" spans="1:11">
      <c r="A55" s="12">
        <v>42453</v>
      </c>
      <c r="B55" s="21">
        <v>2554.54</v>
      </c>
      <c r="C55" s="21">
        <v>854.77</v>
      </c>
      <c r="D55">
        <v>104</v>
      </c>
      <c r="I55" s="12"/>
      <c r="K55" s="12"/>
    </row>
    <row r="56" spans="1:11">
      <c r="A56" s="12">
        <v>42454</v>
      </c>
      <c r="B56" s="21">
        <v>2584.84</v>
      </c>
      <c r="C56" s="21">
        <v>861.45</v>
      </c>
      <c r="D56">
        <v>94</v>
      </c>
      <c r="I56" s="12"/>
      <c r="K56" s="12"/>
    </row>
    <row r="57" spans="1:11">
      <c r="A57" s="12">
        <v>42455</v>
      </c>
      <c r="B57" s="21">
        <v>2616.1999999999998</v>
      </c>
      <c r="C57" s="21">
        <v>893.02</v>
      </c>
      <c r="D57">
        <v>134</v>
      </c>
      <c r="I57" s="12"/>
      <c r="K57" s="12"/>
    </row>
    <row r="58" spans="1:11">
      <c r="A58" s="12">
        <v>42456</v>
      </c>
      <c r="B58" s="21">
        <v>2605.84</v>
      </c>
      <c r="C58" s="21">
        <v>883.06</v>
      </c>
      <c r="D58">
        <v>182</v>
      </c>
      <c r="F58">
        <v>2</v>
      </c>
      <c r="I58" s="12"/>
      <c r="K58" s="12"/>
    </row>
    <row r="59" spans="1:11">
      <c r="A59" s="12">
        <v>42457</v>
      </c>
      <c r="B59" s="21">
        <v>2675.25</v>
      </c>
      <c r="C59" s="21">
        <v>946.61</v>
      </c>
      <c r="D59">
        <v>293</v>
      </c>
      <c r="I59" s="12"/>
      <c r="K59" s="12"/>
    </row>
    <row r="60" spans="1:11">
      <c r="A60" s="12">
        <v>42458</v>
      </c>
      <c r="B60" s="21">
        <v>2572.17</v>
      </c>
      <c r="C60" s="21">
        <v>840.95</v>
      </c>
      <c r="D60">
        <v>72</v>
      </c>
      <c r="I60" s="12"/>
      <c r="K60" s="12"/>
    </row>
    <row r="61" spans="1:11">
      <c r="A61" s="12">
        <v>42459</v>
      </c>
      <c r="B61" s="21">
        <v>2528.14</v>
      </c>
      <c r="C61" s="21">
        <v>797.24</v>
      </c>
      <c r="D61">
        <v>63</v>
      </c>
      <c r="I61" s="12"/>
      <c r="K61" s="12"/>
    </row>
    <row r="62" spans="1:11">
      <c r="A62" s="12">
        <v>42460</v>
      </c>
      <c r="B62" s="21">
        <v>2724.66</v>
      </c>
      <c r="C62" s="21">
        <v>969.89</v>
      </c>
      <c r="D62">
        <v>63</v>
      </c>
      <c r="I62" s="12"/>
      <c r="K62" s="12"/>
    </row>
    <row r="63" spans="1:11">
      <c r="A63" s="12">
        <v>42461</v>
      </c>
      <c r="B63" s="21">
        <v>3235.37</v>
      </c>
      <c r="C63" s="21">
        <v>1490.31</v>
      </c>
      <c r="D63">
        <v>44</v>
      </c>
      <c r="I63" s="12"/>
      <c r="K63" s="12"/>
    </row>
    <row r="64" spans="1:11">
      <c r="A64" s="12">
        <v>42462</v>
      </c>
      <c r="B64" s="21">
        <v>3902</v>
      </c>
      <c r="C64" s="21">
        <v>2236.04</v>
      </c>
      <c r="D64">
        <v>53</v>
      </c>
      <c r="K64" s="12"/>
    </row>
    <row r="65" spans="1:11">
      <c r="A65" s="12">
        <v>42463</v>
      </c>
      <c r="B65" s="21">
        <v>4568.84</v>
      </c>
      <c r="C65" s="21">
        <v>2907.29</v>
      </c>
      <c r="D65">
        <v>19</v>
      </c>
      <c r="K65" s="12"/>
    </row>
    <row r="66" spans="1:11">
      <c r="A66" s="12">
        <v>42464</v>
      </c>
      <c r="B66" s="21">
        <v>4806.54</v>
      </c>
      <c r="C66" s="21">
        <v>3142.65</v>
      </c>
      <c r="D66">
        <v>12</v>
      </c>
      <c r="K66" s="12"/>
    </row>
    <row r="67" spans="1:11">
      <c r="A67" s="12">
        <v>42465</v>
      </c>
      <c r="B67" s="21">
        <v>4658.46</v>
      </c>
      <c r="C67" s="21">
        <v>2995.46</v>
      </c>
      <c r="D67">
        <v>6</v>
      </c>
      <c r="I67" s="12"/>
      <c r="K67" s="12"/>
    </row>
    <row r="68" spans="1:11">
      <c r="A68" s="12">
        <v>42466</v>
      </c>
      <c r="B68" s="21">
        <v>4219.93</v>
      </c>
      <c r="C68" s="21">
        <v>2556.14</v>
      </c>
      <c r="D68">
        <v>5</v>
      </c>
      <c r="I68" s="12"/>
      <c r="K68" s="12"/>
    </row>
    <row r="69" spans="1:11">
      <c r="A69" s="12">
        <v>42467</v>
      </c>
      <c r="B69" s="21">
        <v>4112.78</v>
      </c>
      <c r="C69" s="21">
        <v>2442.17</v>
      </c>
      <c r="D69">
        <v>14</v>
      </c>
      <c r="I69" s="12"/>
      <c r="K69" s="12"/>
    </row>
    <row r="70" spans="1:11">
      <c r="A70" s="12">
        <v>42468</v>
      </c>
      <c r="B70" s="21">
        <v>4799.8100000000004</v>
      </c>
      <c r="C70" s="21">
        <v>3122.89</v>
      </c>
      <c r="D70">
        <v>19</v>
      </c>
      <c r="I70" s="12"/>
      <c r="K70" s="12"/>
    </row>
    <row r="71" spans="1:11">
      <c r="A71" s="12">
        <v>42469</v>
      </c>
      <c r="B71" s="21">
        <v>6008.16</v>
      </c>
      <c r="C71" s="21">
        <v>4336.83</v>
      </c>
      <c r="D71">
        <v>4</v>
      </c>
      <c r="I71" s="12"/>
      <c r="K71" s="12"/>
    </row>
    <row r="72" spans="1:11">
      <c r="A72" s="12">
        <v>42470</v>
      </c>
      <c r="B72" s="21">
        <v>6529.08</v>
      </c>
      <c r="C72" s="21">
        <v>4865.87</v>
      </c>
      <c r="D72">
        <v>3</v>
      </c>
      <c r="I72" s="12"/>
      <c r="K72" s="12"/>
    </row>
    <row r="73" spans="1:11">
      <c r="A73" s="12">
        <v>42471</v>
      </c>
      <c r="B73" s="21">
        <v>6290.44</v>
      </c>
      <c r="C73" s="21">
        <v>4589.88</v>
      </c>
      <c r="D73">
        <v>4</v>
      </c>
      <c r="I73" s="12"/>
      <c r="K73" s="12"/>
    </row>
    <row r="74" spans="1:11">
      <c r="A74" s="12">
        <v>42472</v>
      </c>
      <c r="B74" s="21">
        <v>5990.27</v>
      </c>
      <c r="C74" s="21">
        <v>4313.3599999999997</v>
      </c>
      <c r="D74">
        <v>0</v>
      </c>
      <c r="I74" s="12"/>
      <c r="K74" s="12"/>
    </row>
    <row r="75" spans="1:11">
      <c r="A75" s="12">
        <v>42473</v>
      </c>
      <c r="B75" s="21">
        <v>5531.41</v>
      </c>
      <c r="C75" s="21">
        <v>3765.71</v>
      </c>
      <c r="D75">
        <v>1</v>
      </c>
      <c r="I75" s="12"/>
      <c r="K75" s="12"/>
    </row>
    <row r="76" spans="1:11">
      <c r="A76" s="12">
        <v>42474</v>
      </c>
      <c r="B76" s="21">
        <v>5308.78</v>
      </c>
      <c r="C76" s="21">
        <v>3539.64</v>
      </c>
      <c r="D76">
        <v>0</v>
      </c>
      <c r="I76" s="12"/>
      <c r="K76" s="12"/>
    </row>
    <row r="77" spans="1:11">
      <c r="A77" s="12">
        <v>42475</v>
      </c>
      <c r="B77" s="21">
        <v>4832.1000000000004</v>
      </c>
      <c r="C77" s="21">
        <v>3104.17</v>
      </c>
      <c r="D77">
        <v>4</v>
      </c>
      <c r="I77" s="12"/>
      <c r="K77" s="12"/>
    </row>
    <row r="78" spans="1:11">
      <c r="A78" s="12">
        <v>42476</v>
      </c>
      <c r="B78" s="21">
        <v>4722.8599999999997</v>
      </c>
      <c r="C78" s="21">
        <v>3016.8</v>
      </c>
      <c r="D78">
        <v>1</v>
      </c>
      <c r="I78" s="12"/>
      <c r="K78" s="12"/>
    </row>
    <row r="79" spans="1:11">
      <c r="A79" s="12">
        <v>42477</v>
      </c>
      <c r="B79" s="21">
        <v>4985.8999999999996</v>
      </c>
      <c r="C79" s="21">
        <v>3280.87</v>
      </c>
      <c r="D79">
        <v>3</v>
      </c>
      <c r="I79" s="12"/>
      <c r="K79" s="12"/>
    </row>
    <row r="80" spans="1:11">
      <c r="A80" s="12">
        <v>42478</v>
      </c>
      <c r="B80" s="21">
        <v>5114.34</v>
      </c>
      <c r="C80" s="21">
        <v>3363.58</v>
      </c>
      <c r="D80">
        <v>1</v>
      </c>
      <c r="H80" s="18"/>
      <c r="I80" s="12"/>
      <c r="K80" s="12"/>
    </row>
    <row r="81" spans="1:11">
      <c r="A81" s="12">
        <v>42479</v>
      </c>
      <c r="B81" s="21">
        <v>5240.54</v>
      </c>
      <c r="C81" s="21">
        <v>3426.01</v>
      </c>
      <c r="D81">
        <v>2</v>
      </c>
      <c r="I81" s="12"/>
      <c r="K81" s="12"/>
    </row>
    <row r="82" spans="1:11">
      <c r="A82" s="12">
        <v>42480</v>
      </c>
      <c r="B82" s="21">
        <v>5420.68</v>
      </c>
      <c r="C82" s="21">
        <v>3605.29</v>
      </c>
      <c r="D82">
        <v>0</v>
      </c>
      <c r="I82" s="12"/>
      <c r="K82" s="12"/>
    </row>
    <row r="83" spans="1:11">
      <c r="A83" s="12">
        <v>42481</v>
      </c>
      <c r="B83" s="21">
        <v>5639.78</v>
      </c>
      <c r="C83" s="21">
        <v>3838.67</v>
      </c>
      <c r="D83">
        <v>0</v>
      </c>
      <c r="I83" s="12"/>
      <c r="K83" s="12"/>
    </row>
    <row r="84" spans="1:11">
      <c r="A84" s="12">
        <v>42482</v>
      </c>
      <c r="B84" s="21">
        <v>5680.06</v>
      </c>
      <c r="C84" s="21">
        <v>3915.5</v>
      </c>
      <c r="D84">
        <v>0</v>
      </c>
      <c r="I84" s="12"/>
      <c r="K84" s="12"/>
    </row>
    <row r="85" spans="1:11">
      <c r="A85" s="12">
        <v>42483</v>
      </c>
      <c r="B85" s="21">
        <v>5239.0200000000004</v>
      </c>
      <c r="C85" s="21">
        <v>3489.39</v>
      </c>
      <c r="D85">
        <v>0</v>
      </c>
      <c r="I85" s="12"/>
      <c r="K85" s="12"/>
    </row>
    <row r="86" spans="1:11">
      <c r="A86" s="12">
        <v>42484</v>
      </c>
      <c r="B86" s="21">
        <v>4766.63</v>
      </c>
      <c r="C86" s="21">
        <v>3015.6</v>
      </c>
      <c r="D86">
        <v>2</v>
      </c>
      <c r="I86" s="12"/>
      <c r="K86" s="12"/>
    </row>
    <row r="87" spans="1:11">
      <c r="A87" s="12">
        <v>42485</v>
      </c>
      <c r="B87" s="21">
        <v>4759.5200000000004</v>
      </c>
      <c r="C87" s="21">
        <v>2995.84</v>
      </c>
      <c r="D87">
        <v>2</v>
      </c>
      <c r="I87" s="12"/>
      <c r="K87" s="12"/>
    </row>
    <row r="88" spans="1:11">
      <c r="A88" s="12">
        <v>42486</v>
      </c>
      <c r="B88" s="21">
        <v>4775.17</v>
      </c>
      <c r="C88" s="21">
        <v>3011.24</v>
      </c>
      <c r="D88">
        <v>0</v>
      </c>
      <c r="I88" s="12"/>
      <c r="K88" s="12"/>
    </row>
    <row r="89" spans="1:11">
      <c r="A89" s="12">
        <v>42487</v>
      </c>
      <c r="B89" s="21">
        <v>4965.92</v>
      </c>
      <c r="C89" s="21">
        <v>3165.25</v>
      </c>
      <c r="D89">
        <v>6</v>
      </c>
      <c r="I89" s="12"/>
      <c r="K89" s="12"/>
    </row>
    <row r="90" spans="1:11">
      <c r="A90" s="12">
        <v>42488</v>
      </c>
      <c r="B90" s="21">
        <v>5214.51</v>
      </c>
      <c r="C90" s="21">
        <v>3399.17</v>
      </c>
      <c r="D90">
        <v>9</v>
      </c>
      <c r="I90" s="12"/>
      <c r="K90" s="12"/>
    </row>
    <row r="91" spans="1:11">
      <c r="A91" s="12">
        <v>42489</v>
      </c>
      <c r="B91" s="21">
        <v>5267.1</v>
      </c>
      <c r="C91" s="21">
        <v>3454.18</v>
      </c>
      <c r="D91">
        <v>2</v>
      </c>
      <c r="I91" s="12"/>
    </row>
    <row r="92" spans="1:11">
      <c r="A92" s="12">
        <v>42490</v>
      </c>
      <c r="B92" s="21">
        <v>5209.37</v>
      </c>
      <c r="C92" s="21">
        <v>3398.95</v>
      </c>
      <c r="D92">
        <v>1</v>
      </c>
      <c r="I92" s="12"/>
    </row>
    <row r="93" spans="1:11">
      <c r="A93" s="12">
        <v>42491</v>
      </c>
      <c r="B93" s="21">
        <v>5123.24</v>
      </c>
      <c r="C93" s="21">
        <v>3312.79</v>
      </c>
      <c r="D93">
        <v>4</v>
      </c>
    </row>
    <row r="94" spans="1:11">
      <c r="A94" s="12">
        <v>42492</v>
      </c>
      <c r="B94" s="21">
        <v>5083.24</v>
      </c>
      <c r="C94" s="21">
        <v>3265.76</v>
      </c>
      <c r="D94">
        <v>2</v>
      </c>
    </row>
    <row r="95" spans="1:11">
      <c r="A95" s="12">
        <v>42493</v>
      </c>
      <c r="B95" s="21">
        <v>4844.28</v>
      </c>
      <c r="C95" s="21">
        <v>3032.17</v>
      </c>
      <c r="D95">
        <v>2</v>
      </c>
    </row>
    <row r="96" spans="1:11">
      <c r="A96" s="12">
        <v>42494</v>
      </c>
      <c r="B96" s="21">
        <v>4699.7299999999996</v>
      </c>
      <c r="C96" s="21">
        <v>2876.48</v>
      </c>
      <c r="D96">
        <v>3</v>
      </c>
    </row>
    <row r="97" spans="1:4">
      <c r="A97" s="12">
        <v>42495</v>
      </c>
      <c r="B97" s="21">
        <v>4581.4799999999996</v>
      </c>
      <c r="C97" s="21">
        <v>2723.14</v>
      </c>
      <c r="D97">
        <v>6</v>
      </c>
    </row>
    <row r="98" spans="1:4">
      <c r="A98" s="12">
        <v>42496</v>
      </c>
      <c r="B98" s="21">
        <v>4230.53</v>
      </c>
      <c r="C98" s="21">
        <v>2407.98</v>
      </c>
      <c r="D98">
        <v>4</v>
      </c>
    </row>
    <row r="99" spans="1:4">
      <c r="A99" s="12">
        <v>42497</v>
      </c>
      <c r="B99" s="21">
        <v>4121.3100000000004</v>
      </c>
      <c r="C99" s="21">
        <v>2322.17</v>
      </c>
      <c r="D99">
        <v>2</v>
      </c>
    </row>
    <row r="100" spans="1:4">
      <c r="A100" s="12">
        <v>42498</v>
      </c>
      <c r="B100" s="21">
        <v>4160.01</v>
      </c>
      <c r="C100" s="21">
        <v>2398.64</v>
      </c>
      <c r="D100">
        <v>4</v>
      </c>
    </row>
    <row r="101" spans="1:4">
      <c r="A101" s="12">
        <v>42499</v>
      </c>
      <c r="B101" s="21">
        <v>4115.8500000000004</v>
      </c>
      <c r="C101" s="21">
        <v>2270.79</v>
      </c>
      <c r="D101">
        <v>4</v>
      </c>
    </row>
    <row r="102" spans="1:4">
      <c r="A102" s="12">
        <v>42500</v>
      </c>
      <c r="B102" s="21">
        <v>3851.03</v>
      </c>
      <c r="C102" s="21">
        <v>2019.87</v>
      </c>
      <c r="D102">
        <v>9</v>
      </c>
    </row>
    <row r="103" spans="1:4">
      <c r="A103" s="12">
        <v>42501</v>
      </c>
      <c r="B103" s="21">
        <v>3661.5</v>
      </c>
      <c r="C103" s="21">
        <v>1870.11</v>
      </c>
      <c r="D103">
        <v>5</v>
      </c>
    </row>
    <row r="104" spans="1:4">
      <c r="A104" s="12">
        <v>42502</v>
      </c>
      <c r="B104" s="21">
        <v>3445.42</v>
      </c>
      <c r="C104" s="21">
        <v>1641.33</v>
      </c>
      <c r="D104">
        <v>11</v>
      </c>
    </row>
    <row r="105" spans="1:4">
      <c r="A105" s="12">
        <v>42503</v>
      </c>
      <c r="B105" s="21">
        <v>3210.78</v>
      </c>
      <c r="C105" s="21">
        <v>1499.35</v>
      </c>
      <c r="D105">
        <v>13</v>
      </c>
    </row>
    <row r="106" spans="1:4">
      <c r="A106" s="12">
        <v>42504</v>
      </c>
      <c r="B106" s="21">
        <v>3199.62</v>
      </c>
      <c r="C106" s="21">
        <v>1638.35</v>
      </c>
      <c r="D106">
        <v>10</v>
      </c>
    </row>
    <row r="107" spans="1:4">
      <c r="A107" s="12">
        <v>42505</v>
      </c>
      <c r="B107" s="21">
        <v>3527.57</v>
      </c>
      <c r="C107" s="21">
        <v>1789.45</v>
      </c>
      <c r="D107">
        <v>2</v>
      </c>
    </row>
    <row r="108" spans="1:4">
      <c r="A108" s="12">
        <v>42506</v>
      </c>
      <c r="B108" s="21">
        <v>3838.07</v>
      </c>
      <c r="C108" s="21">
        <v>2048.9</v>
      </c>
      <c r="D108">
        <v>8</v>
      </c>
    </row>
    <row r="109" spans="1:4">
      <c r="A109" s="12">
        <v>42507</v>
      </c>
      <c r="B109" s="21">
        <v>3648.85</v>
      </c>
      <c r="C109" s="21">
        <v>1866.84</v>
      </c>
      <c r="D109">
        <v>2</v>
      </c>
    </row>
    <row r="110" spans="1:4">
      <c r="A110" s="12">
        <v>42508</v>
      </c>
      <c r="B110" s="21">
        <v>3976.33</v>
      </c>
      <c r="C110" s="21">
        <v>2266.1</v>
      </c>
      <c r="D110">
        <v>2</v>
      </c>
    </row>
    <row r="111" spans="1:4">
      <c r="A111" s="12">
        <v>42509</v>
      </c>
      <c r="B111" s="21">
        <v>3951.35</v>
      </c>
      <c r="C111" s="21">
        <v>2229.27</v>
      </c>
      <c r="D111">
        <v>6</v>
      </c>
    </row>
    <row r="112" spans="1:4">
      <c r="A112" s="12">
        <v>42510</v>
      </c>
      <c r="B112" s="21">
        <v>3906.49</v>
      </c>
      <c r="C112" s="21">
        <v>2186.0100000000002</v>
      </c>
      <c r="D112">
        <v>0</v>
      </c>
    </row>
    <row r="113" spans="1:10">
      <c r="A113" s="12">
        <v>42511</v>
      </c>
      <c r="B113" s="21">
        <v>4055.66</v>
      </c>
      <c r="C113" s="21">
        <v>2335.08</v>
      </c>
      <c r="D113">
        <v>1</v>
      </c>
    </row>
    <row r="114" spans="1:10">
      <c r="A114" s="12">
        <v>42512</v>
      </c>
      <c r="B114" s="21">
        <v>4008.97</v>
      </c>
      <c r="C114" s="21">
        <v>2291.4299999999998</v>
      </c>
      <c r="D114">
        <v>1</v>
      </c>
    </row>
    <row r="115" spans="1:10">
      <c r="A115" s="12">
        <v>42513</v>
      </c>
      <c r="B115" s="21">
        <v>3600.51</v>
      </c>
      <c r="C115" s="21">
        <v>1847.69</v>
      </c>
      <c r="D115">
        <v>1</v>
      </c>
    </row>
    <row r="116" spans="1:10">
      <c r="A116" s="12">
        <v>42514</v>
      </c>
      <c r="B116" s="21">
        <v>3352.53</v>
      </c>
      <c r="C116" s="21">
        <v>1611.22</v>
      </c>
      <c r="D116">
        <v>1</v>
      </c>
      <c r="J116" s="12"/>
    </row>
    <row r="117" spans="1:10">
      <c r="A117" s="12">
        <v>42515</v>
      </c>
      <c r="B117" s="21">
        <v>2982.24</v>
      </c>
      <c r="C117" s="21">
        <v>1539.31</v>
      </c>
      <c r="D117">
        <v>2</v>
      </c>
      <c r="J117" s="12"/>
    </row>
    <row r="118" spans="1:10">
      <c r="A118" s="12">
        <v>42516</v>
      </c>
      <c r="B118" s="21">
        <v>2705.17</v>
      </c>
      <c r="C118" s="21">
        <v>1892.12</v>
      </c>
      <c r="D118">
        <v>6</v>
      </c>
      <c r="J118" s="12"/>
    </row>
    <row r="119" spans="1:10">
      <c r="A119" s="12">
        <v>42517</v>
      </c>
      <c r="B119" s="21">
        <v>2780.4</v>
      </c>
      <c r="C119" s="21">
        <v>2089.3200000000002</v>
      </c>
      <c r="D119">
        <v>0</v>
      </c>
      <c r="J119" s="12"/>
    </row>
    <row r="120" spans="1:10">
      <c r="A120" s="12">
        <v>42518</v>
      </c>
      <c r="B120" s="21">
        <v>2861.22</v>
      </c>
      <c r="C120" s="21">
        <v>2170.04</v>
      </c>
      <c r="D120">
        <v>1</v>
      </c>
      <c r="J120" s="12"/>
    </row>
    <row r="121" spans="1:10">
      <c r="A121" s="12">
        <v>42519</v>
      </c>
      <c r="B121" s="21">
        <v>2704.46</v>
      </c>
      <c r="C121" s="21">
        <v>2008.44</v>
      </c>
      <c r="D121">
        <v>0</v>
      </c>
      <c r="J121" s="12"/>
    </row>
    <row r="122" spans="1:10">
      <c r="A122" s="12">
        <v>42520</v>
      </c>
      <c r="B122" s="21">
        <v>2505.5300000000002</v>
      </c>
      <c r="C122" s="21">
        <v>1808.76</v>
      </c>
      <c r="D122">
        <v>0</v>
      </c>
      <c r="J122" s="12"/>
    </row>
    <row r="123" spans="1:10">
      <c r="A123" s="12">
        <v>42521</v>
      </c>
      <c r="B123" s="21">
        <v>2464.75</v>
      </c>
      <c r="C123" s="21">
        <v>1704.87</v>
      </c>
      <c r="D123">
        <v>5</v>
      </c>
    </row>
    <row r="124" spans="1:10">
      <c r="A124" s="12">
        <v>42522</v>
      </c>
      <c r="B124" s="21">
        <v>2543.58</v>
      </c>
      <c r="C124" s="21">
        <v>1398.33</v>
      </c>
      <c r="D124">
        <v>3</v>
      </c>
    </row>
    <row r="125" spans="1:10">
      <c r="A125" s="12">
        <v>42523</v>
      </c>
      <c r="B125" s="21">
        <v>2680.77</v>
      </c>
      <c r="C125" s="21">
        <v>862.52</v>
      </c>
      <c r="D125">
        <v>22</v>
      </c>
    </row>
    <row r="126" spans="1:10">
      <c r="A126" s="12">
        <v>42524</v>
      </c>
      <c r="B126" s="21">
        <v>3171.98</v>
      </c>
      <c r="C126" s="21">
        <v>1286.07</v>
      </c>
      <c r="D126">
        <v>4</v>
      </c>
    </row>
    <row r="127" spans="1:10">
      <c r="A127" s="12">
        <v>42525</v>
      </c>
      <c r="B127">
        <v>3201.26</v>
      </c>
      <c r="C127">
        <v>1298.46</v>
      </c>
      <c r="D127">
        <v>8</v>
      </c>
    </row>
    <row r="128" spans="1:10">
      <c r="A128" s="12">
        <v>42526</v>
      </c>
      <c r="B128">
        <v>2977.93</v>
      </c>
      <c r="C128">
        <v>1049.52</v>
      </c>
      <c r="D128">
        <v>4</v>
      </c>
    </row>
    <row r="129" spans="1:4">
      <c r="A129" s="12">
        <v>42527</v>
      </c>
      <c r="B129">
        <v>3228.76</v>
      </c>
      <c r="C129">
        <v>1252.07</v>
      </c>
      <c r="D129">
        <v>17</v>
      </c>
    </row>
    <row r="130" spans="1:4">
      <c r="A130" s="12">
        <v>42528</v>
      </c>
      <c r="B130">
        <v>3389.25</v>
      </c>
      <c r="C130">
        <v>1386.37</v>
      </c>
      <c r="D130">
        <v>9</v>
      </c>
    </row>
    <row r="131" spans="1:4">
      <c r="A131" s="12">
        <v>42529</v>
      </c>
      <c r="B131">
        <v>3210.61</v>
      </c>
      <c r="C131">
        <v>1192.75</v>
      </c>
      <c r="D131">
        <v>5</v>
      </c>
    </row>
    <row r="132" spans="1:4">
      <c r="A132" s="12">
        <v>42530</v>
      </c>
      <c r="B132">
        <v>2907.24</v>
      </c>
      <c r="C132">
        <v>884.54</v>
      </c>
      <c r="D132">
        <v>1</v>
      </c>
    </row>
    <row r="133" spans="1:4">
      <c r="A133" s="12">
        <v>42531</v>
      </c>
      <c r="B133">
        <v>2671.53</v>
      </c>
      <c r="C133">
        <v>675.61</v>
      </c>
      <c r="D133">
        <v>1</v>
      </c>
    </row>
    <row r="134" spans="1:4">
      <c r="A134" s="12">
        <v>42532</v>
      </c>
      <c r="B134">
        <v>2635.31</v>
      </c>
      <c r="C134">
        <v>722.06</v>
      </c>
      <c r="D134">
        <v>2</v>
      </c>
    </row>
    <row r="135" spans="1:4">
      <c r="A135" s="12">
        <v>42533</v>
      </c>
      <c r="B135">
        <v>2569.34</v>
      </c>
      <c r="C135">
        <v>721.84</v>
      </c>
      <c r="D135">
        <v>2</v>
      </c>
    </row>
    <row r="136" spans="1:4">
      <c r="A136" s="12">
        <v>42534</v>
      </c>
      <c r="B136">
        <v>2558.63</v>
      </c>
      <c r="C136">
        <v>740.32</v>
      </c>
      <c r="D136">
        <v>3</v>
      </c>
    </row>
    <row r="137" spans="1:4">
      <c r="A137" s="12">
        <v>42535</v>
      </c>
      <c r="B137">
        <v>2656.04</v>
      </c>
      <c r="C137">
        <v>733.88</v>
      </c>
      <c r="D137">
        <v>0</v>
      </c>
    </row>
    <row r="138" spans="1:4">
      <c r="A138" s="12">
        <v>42536</v>
      </c>
      <c r="B138">
        <v>2762.18</v>
      </c>
      <c r="C138">
        <v>794.71</v>
      </c>
      <c r="D138">
        <v>0</v>
      </c>
    </row>
    <row r="139" spans="1:4">
      <c r="A139" s="12">
        <v>42537</v>
      </c>
      <c r="B139">
        <v>2889.98</v>
      </c>
      <c r="C139">
        <v>1034</v>
      </c>
      <c r="D139">
        <v>0</v>
      </c>
    </row>
    <row r="140" spans="1:4">
      <c r="A140" s="12">
        <v>42538</v>
      </c>
      <c r="B140">
        <v>2895.54</v>
      </c>
      <c r="C140">
        <v>1059.6600000000001</v>
      </c>
      <c r="D140">
        <v>0</v>
      </c>
    </row>
    <row r="141" spans="1:4">
      <c r="A141" s="12">
        <v>42539</v>
      </c>
      <c r="B141">
        <v>2950.26</v>
      </c>
      <c r="C141">
        <v>1123.0999999999999</v>
      </c>
      <c r="D141">
        <v>1</v>
      </c>
    </row>
    <row r="142" spans="1:4">
      <c r="A142" s="12">
        <v>42540</v>
      </c>
      <c r="B142">
        <v>3004.96</v>
      </c>
      <c r="C142">
        <v>1183.93</v>
      </c>
      <c r="D142">
        <v>0</v>
      </c>
    </row>
    <row r="143" spans="1:4">
      <c r="A143" s="12">
        <v>42541</v>
      </c>
      <c r="B143">
        <v>2813.67</v>
      </c>
      <c r="C143">
        <v>954.75</v>
      </c>
      <c r="D143">
        <v>1</v>
      </c>
    </row>
    <row r="144" spans="1:4">
      <c r="A144" s="12">
        <v>42542</v>
      </c>
      <c r="B144">
        <v>2787.19</v>
      </c>
      <c r="C144">
        <v>906.78</v>
      </c>
      <c r="D144">
        <v>1</v>
      </c>
    </row>
    <row r="145" spans="1:4">
      <c r="A145" s="12">
        <v>42543</v>
      </c>
      <c r="B145">
        <v>2825.24</v>
      </c>
      <c r="C145">
        <v>931.74</v>
      </c>
      <c r="D145">
        <v>0</v>
      </c>
    </row>
    <row r="146" spans="1:4">
      <c r="A146" s="12">
        <v>42544</v>
      </c>
      <c r="B146">
        <v>3053.94</v>
      </c>
      <c r="C146">
        <v>1113.28</v>
      </c>
      <c r="D146">
        <v>0</v>
      </c>
    </row>
    <row r="147" spans="1:4">
      <c r="A147" s="12">
        <v>42545</v>
      </c>
      <c r="B147">
        <v>3143.76</v>
      </c>
      <c r="C147">
        <v>1159.82</v>
      </c>
      <c r="D147">
        <v>0</v>
      </c>
    </row>
    <row r="148" spans="1:4">
      <c r="A148" s="12">
        <v>42546</v>
      </c>
      <c r="B148">
        <v>3157.93</v>
      </c>
      <c r="C148">
        <v>1171.6600000000001</v>
      </c>
      <c r="D148">
        <v>0</v>
      </c>
    </row>
    <row r="149" spans="1:4">
      <c r="A149" s="12">
        <v>42547</v>
      </c>
      <c r="B149">
        <v>3177.28</v>
      </c>
      <c r="C149">
        <v>1188.6400000000001</v>
      </c>
      <c r="D149">
        <v>2</v>
      </c>
    </row>
    <row r="150" spans="1:4">
      <c r="A150" s="12">
        <v>42548</v>
      </c>
      <c r="B150">
        <v>3204.62</v>
      </c>
      <c r="C150">
        <v>1209.1400000000001</v>
      </c>
      <c r="D150">
        <v>2</v>
      </c>
    </row>
    <row r="151" spans="1:4">
      <c r="A151" s="12">
        <v>42549</v>
      </c>
      <c r="B151">
        <v>3313.36</v>
      </c>
      <c r="C151">
        <v>1309.6400000000001</v>
      </c>
      <c r="D151">
        <v>1</v>
      </c>
    </row>
    <row r="152" spans="1:4">
      <c r="A152" s="12">
        <v>42550</v>
      </c>
      <c r="D152">
        <v>0</v>
      </c>
    </row>
    <row r="153" spans="1:4">
      <c r="A153" s="12">
        <v>42551</v>
      </c>
      <c r="D153">
        <v>0</v>
      </c>
    </row>
    <row r="154" spans="1:4">
      <c r="A154" s="12">
        <v>42552</v>
      </c>
      <c r="D154">
        <v>0</v>
      </c>
    </row>
    <row r="155" spans="1:4">
      <c r="A155" s="12">
        <v>42553</v>
      </c>
      <c r="D155">
        <v>0</v>
      </c>
    </row>
    <row r="156" spans="1:4">
      <c r="A156" s="12">
        <v>42554</v>
      </c>
      <c r="D156">
        <v>0</v>
      </c>
    </row>
    <row r="157" spans="1:4">
      <c r="A157" s="12">
        <v>42555</v>
      </c>
      <c r="D157">
        <v>0</v>
      </c>
    </row>
    <row r="158" spans="1:4">
      <c r="A158" s="12">
        <v>42556</v>
      </c>
      <c r="D158">
        <v>0</v>
      </c>
    </row>
    <row r="159" spans="1:4">
      <c r="A159" s="12">
        <v>42557</v>
      </c>
      <c r="D159">
        <v>0</v>
      </c>
    </row>
    <row r="160" spans="1:4">
      <c r="A160" s="12">
        <v>42558</v>
      </c>
      <c r="D160">
        <v>0</v>
      </c>
    </row>
    <row r="161" spans="1:4">
      <c r="A161" s="12">
        <v>42559</v>
      </c>
      <c r="D161">
        <v>0</v>
      </c>
    </row>
    <row r="162" spans="1:4">
      <c r="A162" s="12">
        <v>42560</v>
      </c>
      <c r="D162">
        <v>0</v>
      </c>
    </row>
    <row r="163" spans="1:4">
      <c r="A163" s="12">
        <v>42561</v>
      </c>
      <c r="D163">
        <v>0</v>
      </c>
    </row>
    <row r="164" spans="1:4">
      <c r="A164" s="12">
        <v>42562</v>
      </c>
      <c r="D164">
        <v>1</v>
      </c>
    </row>
    <row r="165" spans="1:4">
      <c r="A165" s="12">
        <v>42563</v>
      </c>
      <c r="D165">
        <v>0</v>
      </c>
    </row>
    <row r="166" spans="1:4">
      <c r="A166" s="12">
        <v>42564</v>
      </c>
      <c r="D166">
        <v>0</v>
      </c>
    </row>
    <row r="167" spans="1:4">
      <c r="A167" s="12">
        <v>42565</v>
      </c>
      <c r="D167">
        <v>0</v>
      </c>
    </row>
    <row r="168" spans="1:4">
      <c r="A168" s="12">
        <v>42566</v>
      </c>
      <c r="D168">
        <v>0</v>
      </c>
    </row>
    <row r="169" spans="1:4">
      <c r="A169" s="12">
        <v>42567</v>
      </c>
      <c r="D169">
        <v>0</v>
      </c>
    </row>
    <row r="170" spans="1:4">
      <c r="A170" s="12">
        <v>42568</v>
      </c>
      <c r="D170">
        <v>0</v>
      </c>
    </row>
    <row r="171" spans="1:4">
      <c r="A171" s="12">
        <v>42569</v>
      </c>
      <c r="D171">
        <v>0</v>
      </c>
    </row>
    <row r="172" spans="1:4">
      <c r="A172" s="12">
        <v>42570</v>
      </c>
      <c r="D172">
        <v>0</v>
      </c>
    </row>
    <row r="173" spans="1:4">
      <c r="A173" s="12">
        <v>42571</v>
      </c>
      <c r="D173">
        <v>0</v>
      </c>
    </row>
    <row r="174" spans="1:4">
      <c r="A174" s="12">
        <v>42572</v>
      </c>
      <c r="D174">
        <v>0</v>
      </c>
    </row>
    <row r="175" spans="1:4">
      <c r="A175" s="12">
        <v>42573</v>
      </c>
      <c r="D175">
        <v>0</v>
      </c>
    </row>
    <row r="176" spans="1:4">
      <c r="A176" s="12">
        <v>42574</v>
      </c>
      <c r="D176">
        <v>0</v>
      </c>
    </row>
    <row r="177" spans="1:4">
      <c r="A177" s="12">
        <v>42575</v>
      </c>
      <c r="D177">
        <v>0</v>
      </c>
    </row>
    <row r="178" spans="1:4">
      <c r="A178" s="12">
        <v>42576</v>
      </c>
      <c r="D178">
        <v>0</v>
      </c>
    </row>
    <row r="179" spans="1:4">
      <c r="A179" s="12">
        <v>42577</v>
      </c>
      <c r="D179">
        <v>0</v>
      </c>
    </row>
    <row r="180" spans="1:4">
      <c r="A180" s="12">
        <v>42578</v>
      </c>
      <c r="D180">
        <v>0</v>
      </c>
    </row>
    <row r="181" spans="1:4">
      <c r="A181" s="12">
        <v>42579</v>
      </c>
      <c r="D181">
        <v>0</v>
      </c>
    </row>
    <row r="182" spans="1:4">
      <c r="A182" s="12">
        <v>42580</v>
      </c>
      <c r="D182">
        <v>0</v>
      </c>
    </row>
    <row r="183" spans="1:4">
      <c r="A183" s="12">
        <v>42581</v>
      </c>
      <c r="D183">
        <v>0</v>
      </c>
    </row>
    <row r="184" spans="1:4">
      <c r="A184" s="12">
        <v>42582</v>
      </c>
      <c r="D184">
        <v>0</v>
      </c>
    </row>
    <row r="185" spans="1:4">
      <c r="A185" s="12">
        <v>42583</v>
      </c>
      <c r="D185">
        <v>0</v>
      </c>
    </row>
    <row r="186" spans="1:4">
      <c r="A186" s="12">
        <v>42584</v>
      </c>
      <c r="D186">
        <v>0</v>
      </c>
    </row>
    <row r="187" spans="1:4">
      <c r="A187" s="12">
        <v>42585</v>
      </c>
      <c r="D187">
        <v>0</v>
      </c>
    </row>
    <row r="188" spans="1:4">
      <c r="A188" s="12">
        <v>42586</v>
      </c>
      <c r="D188">
        <v>0</v>
      </c>
    </row>
    <row r="189" spans="1:4">
      <c r="A189" s="12">
        <v>42587</v>
      </c>
      <c r="D189">
        <v>0</v>
      </c>
    </row>
    <row r="190" spans="1:4">
      <c r="A190" s="12">
        <v>42588</v>
      </c>
      <c r="D190">
        <v>0</v>
      </c>
    </row>
    <row r="191" spans="1:4">
      <c r="A191" s="12">
        <v>42589</v>
      </c>
      <c r="D191">
        <v>0</v>
      </c>
    </row>
    <row r="192" spans="1:4">
      <c r="A192" s="12">
        <v>42590</v>
      </c>
      <c r="D192">
        <v>0</v>
      </c>
    </row>
    <row r="193" spans="1:4">
      <c r="A193" s="12">
        <v>42591</v>
      </c>
      <c r="D193">
        <v>0</v>
      </c>
    </row>
    <row r="194" spans="1:4">
      <c r="A194" s="12">
        <v>42592</v>
      </c>
      <c r="D194">
        <v>0</v>
      </c>
    </row>
    <row r="195" spans="1:4">
      <c r="A195" s="12">
        <v>42593</v>
      </c>
      <c r="D195">
        <v>0</v>
      </c>
    </row>
    <row r="196" spans="1:4">
      <c r="A196" s="12">
        <v>42594</v>
      </c>
      <c r="D196">
        <v>0</v>
      </c>
    </row>
    <row r="197" spans="1:4">
      <c r="A197" s="12">
        <v>42595</v>
      </c>
      <c r="D197">
        <v>0</v>
      </c>
    </row>
    <row r="198" spans="1:4">
      <c r="A198" s="12">
        <v>42596</v>
      </c>
      <c r="D198">
        <v>0</v>
      </c>
    </row>
    <row r="199" spans="1:4">
      <c r="A199" s="12">
        <v>42597</v>
      </c>
      <c r="D199">
        <v>0</v>
      </c>
    </row>
    <row r="200" spans="1:4">
      <c r="A200" s="12">
        <v>42598</v>
      </c>
      <c r="D200">
        <v>0</v>
      </c>
    </row>
    <row r="201" spans="1:4">
      <c r="A201" s="12">
        <v>42599</v>
      </c>
      <c r="D201">
        <v>0</v>
      </c>
    </row>
    <row r="202" spans="1:4">
      <c r="A202" s="12">
        <v>42600</v>
      </c>
      <c r="D202">
        <v>0</v>
      </c>
    </row>
    <row r="203" spans="1:4">
      <c r="A203" s="12">
        <v>42601</v>
      </c>
      <c r="D203">
        <v>0</v>
      </c>
    </row>
    <row r="204" spans="1:4">
      <c r="A204" s="12">
        <v>42602</v>
      </c>
      <c r="D204">
        <v>0</v>
      </c>
    </row>
    <row r="205" spans="1:4">
      <c r="A205" s="12">
        <v>42603</v>
      </c>
      <c r="D205">
        <v>0</v>
      </c>
    </row>
    <row r="206" spans="1:4">
      <c r="A206" s="12">
        <v>42604</v>
      </c>
      <c r="D206">
        <v>0</v>
      </c>
    </row>
    <row r="207" spans="1:4">
      <c r="A207" s="12">
        <v>42605</v>
      </c>
      <c r="D207">
        <v>0</v>
      </c>
    </row>
    <row r="208" spans="1:4">
      <c r="A208" s="12">
        <v>42606</v>
      </c>
      <c r="D208">
        <v>0</v>
      </c>
    </row>
    <row r="209" spans="1:4">
      <c r="A209" s="12">
        <v>42607</v>
      </c>
      <c r="D209">
        <v>0</v>
      </c>
    </row>
    <row r="210" spans="1:4">
      <c r="A210" s="12">
        <v>42608</v>
      </c>
      <c r="D210">
        <v>0</v>
      </c>
    </row>
    <row r="211" spans="1:4">
      <c r="A211" s="12">
        <v>42609</v>
      </c>
      <c r="D211">
        <v>0</v>
      </c>
    </row>
    <row r="212" spans="1:4">
      <c r="A212" s="12">
        <v>42610</v>
      </c>
      <c r="D212">
        <v>0</v>
      </c>
    </row>
    <row r="213" spans="1:4">
      <c r="A213" s="12">
        <v>42611</v>
      </c>
      <c r="D213">
        <v>0</v>
      </c>
    </row>
    <row r="214" spans="1:4">
      <c r="A214" s="12">
        <v>42612</v>
      </c>
      <c r="D214">
        <v>0</v>
      </c>
    </row>
    <row r="215" spans="1:4">
      <c r="A215" s="12">
        <v>42613</v>
      </c>
      <c r="D215">
        <v>0</v>
      </c>
    </row>
    <row r="216" spans="1:4">
      <c r="A216" s="12">
        <v>42614</v>
      </c>
      <c r="D216">
        <v>0</v>
      </c>
    </row>
    <row r="217" spans="1:4">
      <c r="A217" s="12">
        <v>42615</v>
      </c>
      <c r="D217">
        <v>0</v>
      </c>
    </row>
    <row r="218" spans="1:4">
      <c r="A218" s="12">
        <v>42616</v>
      </c>
      <c r="D218">
        <v>0</v>
      </c>
    </row>
    <row r="219" spans="1:4">
      <c r="A219" s="12">
        <v>42617</v>
      </c>
      <c r="D219">
        <v>0</v>
      </c>
    </row>
    <row r="220" spans="1:4">
      <c r="A220" s="12">
        <v>42618</v>
      </c>
      <c r="D220">
        <v>0</v>
      </c>
    </row>
    <row r="221" spans="1:4">
      <c r="A221" s="12">
        <v>42619</v>
      </c>
      <c r="D221">
        <v>0</v>
      </c>
    </row>
    <row r="222" spans="1:4">
      <c r="A222" s="12">
        <v>42620</v>
      </c>
      <c r="D222">
        <v>0</v>
      </c>
    </row>
    <row r="223" spans="1:4">
      <c r="A223" s="12">
        <v>42621</v>
      </c>
      <c r="D223">
        <v>0</v>
      </c>
    </row>
    <row r="224" spans="1:4">
      <c r="A224" s="12">
        <v>42622</v>
      </c>
      <c r="D224">
        <v>0</v>
      </c>
    </row>
    <row r="225" spans="1:4">
      <c r="A225" s="12">
        <v>42623</v>
      </c>
      <c r="D225">
        <v>0</v>
      </c>
    </row>
    <row r="226" spans="1:4">
      <c r="A226" s="12">
        <v>42624</v>
      </c>
      <c r="D226">
        <v>0</v>
      </c>
    </row>
    <row r="227" spans="1:4">
      <c r="A227" s="12">
        <v>42625</v>
      </c>
      <c r="D227">
        <v>0</v>
      </c>
    </row>
    <row r="228" spans="1:4">
      <c r="A228" s="12">
        <v>42626</v>
      </c>
      <c r="D228">
        <v>0</v>
      </c>
    </row>
    <row r="229" spans="1:4">
      <c r="A229" s="12">
        <v>42627</v>
      </c>
      <c r="D229">
        <v>0</v>
      </c>
    </row>
    <row r="230" spans="1:4">
      <c r="A230" s="12">
        <v>42628</v>
      </c>
      <c r="D230">
        <v>0</v>
      </c>
    </row>
    <row r="231" spans="1:4">
      <c r="A231" s="12">
        <v>42629</v>
      </c>
      <c r="D231">
        <v>0</v>
      </c>
    </row>
    <row r="232" spans="1:4">
      <c r="A232" s="12">
        <v>42630</v>
      </c>
      <c r="D232">
        <v>0</v>
      </c>
    </row>
    <row r="233" spans="1:4">
      <c r="A233" s="12">
        <v>42631</v>
      </c>
      <c r="D233">
        <v>0</v>
      </c>
    </row>
    <row r="234" spans="1:4">
      <c r="A234" s="12">
        <v>42632</v>
      </c>
      <c r="D234">
        <v>0</v>
      </c>
    </row>
    <row r="235" spans="1:4">
      <c r="A235" s="12">
        <v>42633</v>
      </c>
      <c r="D235">
        <v>0</v>
      </c>
    </row>
    <row r="236" spans="1:4">
      <c r="A236" s="12">
        <v>42634</v>
      </c>
      <c r="D236">
        <v>0</v>
      </c>
    </row>
    <row r="237" spans="1:4">
      <c r="A237" s="12">
        <v>42635</v>
      </c>
      <c r="D237">
        <v>0</v>
      </c>
    </row>
    <row r="238" spans="1:4">
      <c r="A238" s="12">
        <v>42636</v>
      </c>
      <c r="D238">
        <v>0</v>
      </c>
    </row>
    <row r="239" spans="1:4">
      <c r="A239" s="12">
        <v>42637</v>
      </c>
      <c r="D239">
        <v>0</v>
      </c>
    </row>
    <row r="240" spans="1:4">
      <c r="A240" s="12">
        <v>42638</v>
      </c>
      <c r="D240">
        <v>0</v>
      </c>
    </row>
    <row r="241" spans="1:4">
      <c r="A241" s="12">
        <v>42639</v>
      </c>
      <c r="D241">
        <v>0</v>
      </c>
    </row>
    <row r="242" spans="1:4">
      <c r="A242" s="12">
        <v>42640</v>
      </c>
      <c r="D242">
        <v>0</v>
      </c>
    </row>
    <row r="243" spans="1:4">
      <c r="A243" s="12">
        <v>42641</v>
      </c>
      <c r="D243">
        <v>0</v>
      </c>
    </row>
    <row r="244" spans="1:4">
      <c r="A244" s="12">
        <v>42642</v>
      </c>
      <c r="D244">
        <v>0</v>
      </c>
    </row>
    <row r="245" spans="1:4">
      <c r="A245" s="12">
        <v>42643</v>
      </c>
      <c r="D245">
        <v>0</v>
      </c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47"/>
  <sheetViews>
    <sheetView workbookViewId="0">
      <pane ySplit="3" topLeftCell="A4" activePane="bottomLeft" state="frozen"/>
      <selection pane="bottomLeft" activeCell="A5" sqref="A5"/>
    </sheetView>
  </sheetViews>
  <sheetFormatPr defaultRowHeight="12.75"/>
  <cols>
    <col min="1" max="1" width="6.796875" customWidth="1"/>
    <col min="2" max="2" width="23.73046875" bestFit="1" customWidth="1"/>
    <col min="3" max="3" width="26" customWidth="1"/>
    <col min="4" max="6" width="16.265625" customWidth="1"/>
    <col min="7" max="7" width="19.46484375" customWidth="1"/>
    <col min="9" max="9" width="11.796875" bestFit="1" customWidth="1"/>
  </cols>
  <sheetData>
    <row r="1" spans="1:25">
      <c r="A1" s="58" t="s">
        <v>71</v>
      </c>
    </row>
    <row r="2" spans="1:25">
      <c r="A2" s="58"/>
    </row>
    <row r="3" spans="1:25">
      <c r="A3" s="73" t="s">
        <v>39</v>
      </c>
      <c r="B3" s="73" t="s">
        <v>119</v>
      </c>
      <c r="C3" s="73" t="s">
        <v>120</v>
      </c>
      <c r="D3" s="73" t="s">
        <v>121</v>
      </c>
      <c r="E3" s="73" t="s">
        <v>122</v>
      </c>
      <c r="F3" s="73" t="s">
        <v>123</v>
      </c>
    </row>
    <row r="4" spans="1:25">
      <c r="A4" s="78" t="s">
        <v>39</v>
      </c>
      <c r="B4" s="72"/>
      <c r="C4" s="72"/>
      <c r="D4" s="72">
        <v>1</v>
      </c>
      <c r="E4" s="72">
        <v>2</v>
      </c>
      <c r="F4" s="72">
        <v>3</v>
      </c>
      <c r="I4" t="s">
        <v>26</v>
      </c>
      <c r="J4" s="19" t="s">
        <v>46</v>
      </c>
    </row>
    <row r="5" spans="1:25">
      <c r="A5" s="67">
        <v>42401</v>
      </c>
      <c r="B5" s="21">
        <v>1933.34</v>
      </c>
      <c r="C5" s="21">
        <v>810</v>
      </c>
      <c r="J5" s="19"/>
    </row>
    <row r="6" spans="1:25">
      <c r="A6" s="67">
        <v>42402</v>
      </c>
      <c r="B6" s="21">
        <v>1820.95</v>
      </c>
      <c r="C6" s="21">
        <v>694.45</v>
      </c>
    </row>
    <row r="7" spans="1:25">
      <c r="A7" s="67">
        <v>42403</v>
      </c>
      <c r="B7" s="21">
        <v>1726.16</v>
      </c>
      <c r="C7" s="21">
        <v>595.08000000000004</v>
      </c>
    </row>
    <row r="8" spans="1:25">
      <c r="A8" s="67">
        <v>42404</v>
      </c>
      <c r="B8" s="21">
        <v>1678.86</v>
      </c>
      <c r="C8" s="21">
        <v>544.66999999999996</v>
      </c>
    </row>
    <row r="9" spans="1:25">
      <c r="A9" s="67">
        <v>42405</v>
      </c>
      <c r="B9" s="21">
        <v>1643.8</v>
      </c>
      <c r="C9" s="21">
        <v>507.86</v>
      </c>
    </row>
    <row r="10" spans="1:25">
      <c r="A10" s="67">
        <v>42406</v>
      </c>
      <c r="B10" s="21">
        <v>1649.82</v>
      </c>
      <c r="C10" s="21">
        <v>513.79</v>
      </c>
      <c r="Y10" s="38"/>
    </row>
    <row r="11" spans="1:25">
      <c r="A11" s="67">
        <v>42407</v>
      </c>
      <c r="B11" s="21">
        <v>1685.46</v>
      </c>
      <c r="C11" s="21">
        <v>549.37</v>
      </c>
    </row>
    <row r="12" spans="1:25">
      <c r="A12" s="67">
        <v>42408</v>
      </c>
      <c r="B12" s="21">
        <v>1631.76</v>
      </c>
      <c r="C12" s="21">
        <v>495.82</v>
      </c>
    </row>
    <row r="13" spans="1:25">
      <c r="A13" s="67">
        <v>42409</v>
      </c>
      <c r="B13" s="21">
        <v>1607.31</v>
      </c>
      <c r="C13" s="21">
        <v>471.48</v>
      </c>
    </row>
    <row r="14" spans="1:25">
      <c r="A14" s="67">
        <v>42410</v>
      </c>
      <c r="B14" s="21">
        <v>1619.83</v>
      </c>
      <c r="C14" s="21">
        <v>484.81</v>
      </c>
    </row>
    <row r="15" spans="1:25">
      <c r="A15" s="67">
        <v>42411</v>
      </c>
      <c r="B15" s="21">
        <v>1669.72</v>
      </c>
      <c r="C15" s="21">
        <v>535.13</v>
      </c>
    </row>
    <row r="16" spans="1:25">
      <c r="A16" s="67">
        <v>42412</v>
      </c>
      <c r="B16" s="21">
        <v>2134.66</v>
      </c>
      <c r="C16" s="21">
        <v>998.47</v>
      </c>
    </row>
    <row r="17" spans="1:11">
      <c r="A17" s="67">
        <v>42413</v>
      </c>
      <c r="B17" s="21">
        <v>2662.88</v>
      </c>
      <c r="C17" s="21">
        <v>1526.72</v>
      </c>
    </row>
    <row r="18" spans="1:11">
      <c r="A18" s="67">
        <v>42414</v>
      </c>
      <c r="B18" s="21">
        <v>3051.73</v>
      </c>
      <c r="C18" s="21">
        <v>1915.46</v>
      </c>
    </row>
    <row r="19" spans="1:11">
      <c r="A19" s="67">
        <v>42415</v>
      </c>
      <c r="B19" s="21">
        <v>7867.72</v>
      </c>
      <c r="C19" s="21">
        <v>6738.47</v>
      </c>
    </row>
    <row r="20" spans="1:11">
      <c r="A20" s="67">
        <v>42416</v>
      </c>
      <c r="B20" s="21">
        <v>10480.049999999999</v>
      </c>
      <c r="C20" s="21">
        <v>9717.8700000000008</v>
      </c>
      <c r="K20" s="18"/>
    </row>
    <row r="21" spans="1:11">
      <c r="A21" s="67">
        <v>42417</v>
      </c>
      <c r="B21" s="21">
        <v>8623.33</v>
      </c>
      <c r="C21" s="21">
        <v>8505.61</v>
      </c>
    </row>
    <row r="22" spans="1:11">
      <c r="A22" s="67">
        <v>42418</v>
      </c>
      <c r="B22" s="21">
        <v>7200.65</v>
      </c>
      <c r="C22" s="21">
        <v>7200.65</v>
      </c>
    </row>
    <row r="23" spans="1:11">
      <c r="A23" s="67">
        <v>42419</v>
      </c>
      <c r="B23" s="21">
        <v>6116.99</v>
      </c>
      <c r="C23" s="21">
        <v>6116.99</v>
      </c>
    </row>
    <row r="24" spans="1:11">
      <c r="A24" s="67">
        <v>42420</v>
      </c>
      <c r="B24" s="21">
        <v>5371.71</v>
      </c>
      <c r="C24" s="21">
        <v>5371.71</v>
      </c>
    </row>
    <row r="25" spans="1:11">
      <c r="A25" s="67">
        <v>42421</v>
      </c>
      <c r="B25" s="21">
        <v>4563.26</v>
      </c>
      <c r="C25" s="21">
        <v>4563.26</v>
      </c>
    </row>
    <row r="26" spans="1:11">
      <c r="A26" s="67">
        <v>42422</v>
      </c>
      <c r="B26" s="21">
        <v>4001.93</v>
      </c>
      <c r="C26" s="21">
        <v>4001.93</v>
      </c>
    </row>
    <row r="27" spans="1:11">
      <c r="A27" s="67">
        <v>42423</v>
      </c>
      <c r="B27" s="21">
        <v>3554.99</v>
      </c>
      <c r="C27" s="21">
        <v>3394.16</v>
      </c>
    </row>
    <row r="28" spans="1:11">
      <c r="A28" s="67">
        <v>42424</v>
      </c>
      <c r="B28" s="21">
        <v>3230.05</v>
      </c>
      <c r="C28" s="21">
        <v>2504.5700000000002</v>
      </c>
    </row>
    <row r="29" spans="1:11">
      <c r="A29" s="67">
        <v>42425</v>
      </c>
      <c r="B29" s="21">
        <v>2967.8</v>
      </c>
      <c r="C29" s="21">
        <v>1860.94</v>
      </c>
      <c r="D29">
        <v>1</v>
      </c>
    </row>
    <row r="30" spans="1:11">
      <c r="A30" s="67">
        <v>42426</v>
      </c>
      <c r="B30" s="21">
        <v>2795.17</v>
      </c>
      <c r="C30" s="21">
        <v>1671.2</v>
      </c>
      <c r="E30">
        <v>1</v>
      </c>
    </row>
    <row r="31" spans="1:11">
      <c r="A31" s="67">
        <v>42427</v>
      </c>
      <c r="B31" s="21">
        <v>2737.68</v>
      </c>
      <c r="C31" s="21">
        <v>1607.51</v>
      </c>
      <c r="D31">
        <v>2</v>
      </c>
    </row>
    <row r="32" spans="1:11">
      <c r="A32" s="67">
        <v>42428</v>
      </c>
      <c r="B32" s="21">
        <v>2832.32</v>
      </c>
      <c r="C32" s="21">
        <v>1699.23</v>
      </c>
    </row>
    <row r="33" spans="1:14">
      <c r="A33" s="67">
        <v>42429</v>
      </c>
      <c r="B33" s="21">
        <v>2947.65</v>
      </c>
      <c r="C33" s="21">
        <v>1814.65</v>
      </c>
      <c r="K33" s="18"/>
    </row>
    <row r="34" spans="1:14">
      <c r="A34" s="67">
        <v>42430</v>
      </c>
      <c r="B34" s="21">
        <v>3077.57</v>
      </c>
      <c r="C34" s="21">
        <v>1944.57</v>
      </c>
      <c r="D34">
        <v>1</v>
      </c>
    </row>
    <row r="35" spans="1:14">
      <c r="A35" s="67">
        <v>42431</v>
      </c>
      <c r="B35" s="21">
        <v>3507.03</v>
      </c>
      <c r="C35" s="21">
        <v>2374.12</v>
      </c>
    </row>
    <row r="36" spans="1:14">
      <c r="A36" s="67">
        <v>42432</v>
      </c>
      <c r="B36" s="21">
        <v>3368.82</v>
      </c>
      <c r="C36" s="21">
        <v>2235.85</v>
      </c>
      <c r="D36">
        <v>1</v>
      </c>
    </row>
    <row r="37" spans="1:14">
      <c r="A37" s="67">
        <v>42433</v>
      </c>
      <c r="B37" s="21">
        <v>3333.59</v>
      </c>
      <c r="C37" s="21">
        <v>2201.96</v>
      </c>
    </row>
    <row r="38" spans="1:14">
      <c r="A38" s="67">
        <v>42434</v>
      </c>
      <c r="B38" s="21">
        <v>3283.66</v>
      </c>
      <c r="C38" s="21">
        <v>2151.36</v>
      </c>
      <c r="E38">
        <v>1</v>
      </c>
    </row>
    <row r="39" spans="1:14">
      <c r="A39" s="67">
        <v>42435</v>
      </c>
      <c r="B39" s="21">
        <v>5432.01</v>
      </c>
      <c r="C39" s="21">
        <v>4300.17</v>
      </c>
    </row>
    <row r="40" spans="1:14">
      <c r="A40" s="67">
        <v>42436</v>
      </c>
      <c r="B40" s="21">
        <v>5873.93</v>
      </c>
      <c r="C40" s="21">
        <v>4743.18</v>
      </c>
      <c r="K40" s="18"/>
    </row>
    <row r="41" spans="1:14">
      <c r="A41" s="67">
        <v>42437</v>
      </c>
      <c r="B41" s="21">
        <v>4939.74</v>
      </c>
      <c r="C41" s="21">
        <v>3808.76</v>
      </c>
    </row>
    <row r="42" spans="1:14">
      <c r="A42" s="67">
        <v>42438</v>
      </c>
      <c r="B42" s="21">
        <v>4348.4399999999996</v>
      </c>
      <c r="C42" s="21">
        <v>3216.8</v>
      </c>
    </row>
    <row r="43" spans="1:14">
      <c r="A43" s="67">
        <v>42439</v>
      </c>
      <c r="B43" s="21">
        <v>4857.1899999999996</v>
      </c>
      <c r="C43" s="21">
        <v>3726.86</v>
      </c>
    </row>
    <row r="44" spans="1:14">
      <c r="A44" s="67">
        <v>42440</v>
      </c>
      <c r="B44" s="21">
        <v>4285.87</v>
      </c>
      <c r="C44" s="21">
        <v>3153.31</v>
      </c>
    </row>
    <row r="45" spans="1:14">
      <c r="A45" s="67">
        <v>42441</v>
      </c>
      <c r="B45" s="21">
        <v>3941.95</v>
      </c>
      <c r="C45" s="21">
        <v>2808.34</v>
      </c>
    </row>
    <row r="46" spans="1:14">
      <c r="A46" s="67">
        <v>42442</v>
      </c>
      <c r="B46" s="21">
        <v>3727.49</v>
      </c>
      <c r="C46" s="21">
        <v>2594.04</v>
      </c>
    </row>
    <row r="47" spans="1:14">
      <c r="A47" s="67">
        <v>42443</v>
      </c>
      <c r="B47" s="21">
        <v>3691.66</v>
      </c>
      <c r="C47" s="21">
        <v>2555.71</v>
      </c>
      <c r="D47">
        <v>1</v>
      </c>
      <c r="K47" s="18"/>
      <c r="N47" s="12"/>
    </row>
    <row r="48" spans="1:14">
      <c r="A48" s="67">
        <v>42444</v>
      </c>
      <c r="B48" s="21">
        <v>3316.13</v>
      </c>
      <c r="C48" s="21">
        <v>1904.49</v>
      </c>
      <c r="D48">
        <v>1</v>
      </c>
      <c r="N48" s="12"/>
    </row>
    <row r="49" spans="1:14">
      <c r="A49" s="67">
        <v>42445</v>
      </c>
      <c r="B49" s="21">
        <v>3060.4</v>
      </c>
      <c r="C49" s="21">
        <v>1470.33</v>
      </c>
      <c r="D49">
        <v>56</v>
      </c>
      <c r="N49" s="12"/>
    </row>
    <row r="50" spans="1:14">
      <c r="A50" s="67">
        <v>42446</v>
      </c>
      <c r="B50" s="21">
        <v>2850.05</v>
      </c>
      <c r="C50" s="21">
        <v>1243.2</v>
      </c>
      <c r="D50">
        <v>138</v>
      </c>
      <c r="E50">
        <v>1</v>
      </c>
      <c r="N50" s="12"/>
    </row>
    <row r="51" spans="1:14">
      <c r="A51" s="67">
        <v>42447</v>
      </c>
      <c r="B51" s="21">
        <v>2688.43</v>
      </c>
      <c r="C51" s="21">
        <v>1080.8599999999999</v>
      </c>
      <c r="D51">
        <v>206</v>
      </c>
      <c r="N51" s="12"/>
    </row>
    <row r="52" spans="1:14">
      <c r="A52" s="67">
        <v>42448</v>
      </c>
      <c r="B52" s="21">
        <v>2571.65</v>
      </c>
      <c r="C52" s="21">
        <v>964.82</v>
      </c>
      <c r="D52">
        <v>45</v>
      </c>
      <c r="N52" s="12"/>
    </row>
    <row r="53" spans="1:14">
      <c r="A53" s="67">
        <v>42449</v>
      </c>
      <c r="B53" s="21">
        <v>2495.7199999999998</v>
      </c>
      <c r="C53" s="21">
        <v>888.82</v>
      </c>
      <c r="D53">
        <v>15</v>
      </c>
      <c r="N53" s="12"/>
    </row>
    <row r="54" spans="1:14">
      <c r="A54" s="67">
        <v>42450</v>
      </c>
      <c r="B54" s="21">
        <v>2493.33</v>
      </c>
      <c r="C54" s="21">
        <v>886.4</v>
      </c>
      <c r="D54">
        <v>16</v>
      </c>
      <c r="N54" s="12"/>
    </row>
    <row r="55" spans="1:14">
      <c r="A55" s="67">
        <v>42451</v>
      </c>
      <c r="B55" s="21">
        <v>2456.65</v>
      </c>
      <c r="C55" s="21">
        <v>848.2</v>
      </c>
      <c r="D55">
        <v>16</v>
      </c>
      <c r="L55" s="12"/>
      <c r="N55" s="12"/>
    </row>
    <row r="56" spans="1:14">
      <c r="A56" s="67">
        <v>42452</v>
      </c>
      <c r="B56" s="21">
        <v>2453.69</v>
      </c>
      <c r="C56" s="21">
        <v>813.37</v>
      </c>
      <c r="D56">
        <v>47</v>
      </c>
      <c r="K56" s="18"/>
      <c r="L56" s="12"/>
      <c r="N56" s="12"/>
    </row>
    <row r="57" spans="1:14">
      <c r="A57" s="67">
        <v>42453</v>
      </c>
      <c r="B57" s="21">
        <v>2554.54</v>
      </c>
      <c r="C57" s="21">
        <v>854.77</v>
      </c>
      <c r="D57">
        <v>104</v>
      </c>
      <c r="L57" s="12"/>
      <c r="N57" s="12"/>
    </row>
    <row r="58" spans="1:14">
      <c r="A58" s="67">
        <v>42454</v>
      </c>
      <c r="B58" s="21">
        <v>2584.84</v>
      </c>
      <c r="C58" s="21">
        <v>861.45</v>
      </c>
      <c r="D58">
        <v>92</v>
      </c>
      <c r="F58">
        <v>2</v>
      </c>
      <c r="L58" s="12"/>
      <c r="N58" s="12"/>
    </row>
    <row r="59" spans="1:14">
      <c r="A59" s="67">
        <v>42455</v>
      </c>
      <c r="B59" s="21">
        <v>2616.1999999999998</v>
      </c>
      <c r="C59" s="21">
        <v>893.02</v>
      </c>
      <c r="D59">
        <v>134</v>
      </c>
      <c r="L59" s="12"/>
      <c r="N59" s="12"/>
    </row>
    <row r="60" spans="1:14">
      <c r="A60" s="67">
        <v>42456</v>
      </c>
      <c r="B60" s="21">
        <v>2605.84</v>
      </c>
      <c r="C60" s="21">
        <v>883.06</v>
      </c>
      <c r="D60">
        <v>182</v>
      </c>
      <c r="L60" s="12"/>
      <c r="N60" s="12"/>
    </row>
    <row r="61" spans="1:14">
      <c r="A61" s="67">
        <v>42457</v>
      </c>
      <c r="B61" s="21">
        <v>2675.25</v>
      </c>
      <c r="C61" s="21">
        <v>946.61</v>
      </c>
      <c r="D61">
        <v>293</v>
      </c>
      <c r="L61" s="12"/>
      <c r="N61" s="12"/>
    </row>
    <row r="62" spans="1:14">
      <c r="A62" s="67">
        <v>42458</v>
      </c>
      <c r="B62" s="21">
        <v>2572.17</v>
      </c>
      <c r="C62" s="21">
        <v>840.95</v>
      </c>
      <c r="D62">
        <v>72</v>
      </c>
      <c r="L62" s="12"/>
      <c r="N62" s="12"/>
    </row>
    <row r="63" spans="1:14">
      <c r="A63" s="67">
        <v>42459</v>
      </c>
      <c r="B63" s="21">
        <v>2528.14</v>
      </c>
      <c r="C63" s="21">
        <v>797.24</v>
      </c>
      <c r="D63">
        <v>63</v>
      </c>
      <c r="L63" s="12"/>
      <c r="N63" s="12"/>
    </row>
    <row r="64" spans="1:14">
      <c r="A64" s="67">
        <v>42460</v>
      </c>
      <c r="B64" s="21">
        <v>2724.66</v>
      </c>
      <c r="C64" s="21">
        <v>969.89</v>
      </c>
      <c r="D64">
        <v>62</v>
      </c>
      <c r="F64">
        <v>1</v>
      </c>
      <c r="L64" s="12"/>
      <c r="N64" s="12"/>
    </row>
    <row r="65" spans="1:14">
      <c r="A65" s="67">
        <v>42461</v>
      </c>
      <c r="B65" s="21">
        <v>3235.37</v>
      </c>
      <c r="C65" s="21">
        <v>1490.31</v>
      </c>
      <c r="D65">
        <v>43</v>
      </c>
      <c r="F65">
        <v>1</v>
      </c>
      <c r="L65" s="12"/>
      <c r="N65" s="12"/>
    </row>
    <row r="66" spans="1:14">
      <c r="A66" s="67">
        <v>42462</v>
      </c>
      <c r="B66" s="21">
        <v>3902</v>
      </c>
      <c r="C66" s="21">
        <v>2236.04</v>
      </c>
      <c r="D66">
        <v>52</v>
      </c>
      <c r="F66">
        <v>1</v>
      </c>
      <c r="N66" s="12"/>
    </row>
    <row r="67" spans="1:14">
      <c r="A67" s="67">
        <v>42463</v>
      </c>
      <c r="B67" s="21">
        <v>4568.84</v>
      </c>
      <c r="C67" s="21">
        <v>2907.29</v>
      </c>
      <c r="D67">
        <v>19</v>
      </c>
      <c r="N67" s="12"/>
    </row>
    <row r="68" spans="1:14">
      <c r="A68" s="67">
        <v>42464</v>
      </c>
      <c r="B68" s="21">
        <v>4806.54</v>
      </c>
      <c r="C68" s="21">
        <v>3142.65</v>
      </c>
      <c r="D68">
        <v>12</v>
      </c>
      <c r="N68" s="12"/>
    </row>
    <row r="69" spans="1:14">
      <c r="A69" s="67">
        <v>42465</v>
      </c>
      <c r="B69" s="21">
        <v>4658.46</v>
      </c>
      <c r="C69" s="21">
        <v>2995.46</v>
      </c>
      <c r="D69">
        <v>6</v>
      </c>
      <c r="L69" s="12"/>
      <c r="N69" s="12"/>
    </row>
    <row r="70" spans="1:14">
      <c r="A70" s="67">
        <v>42466</v>
      </c>
      <c r="B70" s="21">
        <v>4219.93</v>
      </c>
      <c r="C70" s="21">
        <v>2556.14</v>
      </c>
      <c r="D70">
        <v>5</v>
      </c>
      <c r="L70" s="12"/>
      <c r="N70" s="12"/>
    </row>
    <row r="71" spans="1:14">
      <c r="A71" s="67">
        <v>42467</v>
      </c>
      <c r="B71" s="21">
        <v>4112.78</v>
      </c>
      <c r="C71" s="21">
        <v>2442.17</v>
      </c>
      <c r="D71">
        <v>10</v>
      </c>
      <c r="E71">
        <v>4</v>
      </c>
      <c r="L71" s="12"/>
      <c r="N71" s="12"/>
    </row>
    <row r="72" spans="1:14">
      <c r="A72" s="67">
        <v>42468</v>
      </c>
      <c r="B72" s="21">
        <v>4799.8100000000004</v>
      </c>
      <c r="C72" s="21">
        <v>3122.89</v>
      </c>
      <c r="D72">
        <v>12</v>
      </c>
      <c r="E72">
        <v>7</v>
      </c>
      <c r="L72" s="12"/>
      <c r="N72" s="12"/>
    </row>
    <row r="73" spans="1:14">
      <c r="A73" s="67">
        <v>42469</v>
      </c>
      <c r="B73" s="21">
        <v>6008.16</v>
      </c>
      <c r="C73" s="21">
        <v>4336.83</v>
      </c>
      <c r="D73">
        <v>3</v>
      </c>
      <c r="E73">
        <v>1</v>
      </c>
      <c r="L73" s="12"/>
      <c r="N73" s="12"/>
    </row>
    <row r="74" spans="1:14">
      <c r="A74" s="67">
        <v>42470</v>
      </c>
      <c r="B74" s="21">
        <v>6529.08</v>
      </c>
      <c r="C74" s="21">
        <v>4865.87</v>
      </c>
      <c r="D74">
        <v>2</v>
      </c>
      <c r="E74">
        <v>1</v>
      </c>
      <c r="L74" s="12"/>
      <c r="N74" s="12"/>
    </row>
    <row r="75" spans="1:14">
      <c r="A75" s="67">
        <v>42471</v>
      </c>
      <c r="B75" s="21">
        <v>6290.44</v>
      </c>
      <c r="C75" s="21">
        <v>4589.88</v>
      </c>
      <c r="D75">
        <v>2</v>
      </c>
      <c r="E75">
        <v>2</v>
      </c>
      <c r="L75" s="12"/>
      <c r="N75" s="12"/>
    </row>
    <row r="76" spans="1:14">
      <c r="A76" s="67">
        <v>42472</v>
      </c>
      <c r="B76" s="21">
        <v>5990.27</v>
      </c>
      <c r="C76" s="21">
        <v>4313.3599999999997</v>
      </c>
      <c r="L76" s="12"/>
      <c r="N76" s="12"/>
    </row>
    <row r="77" spans="1:14">
      <c r="A77" s="67">
        <v>42473</v>
      </c>
      <c r="B77" s="21">
        <v>5531.41</v>
      </c>
      <c r="C77" s="21">
        <v>3765.71</v>
      </c>
      <c r="E77">
        <v>1</v>
      </c>
      <c r="L77" s="12"/>
      <c r="N77" s="12"/>
    </row>
    <row r="78" spans="1:14">
      <c r="A78" s="67">
        <v>42474</v>
      </c>
      <c r="B78" s="21">
        <v>5308.78</v>
      </c>
      <c r="C78" s="21">
        <v>3539.64</v>
      </c>
      <c r="L78" s="12"/>
      <c r="N78" s="12"/>
    </row>
    <row r="79" spans="1:14">
      <c r="A79" s="67">
        <v>42475</v>
      </c>
      <c r="B79" s="21">
        <v>4832.1000000000004</v>
      </c>
      <c r="C79" s="21">
        <v>3104.17</v>
      </c>
      <c r="D79">
        <v>2</v>
      </c>
      <c r="E79">
        <v>2</v>
      </c>
      <c r="L79" s="12"/>
      <c r="N79" s="12"/>
    </row>
    <row r="80" spans="1:14">
      <c r="A80" s="67">
        <v>42476</v>
      </c>
      <c r="B80" s="21">
        <v>4722.8599999999997</v>
      </c>
      <c r="C80" s="21">
        <v>3016.8</v>
      </c>
      <c r="D80">
        <v>1</v>
      </c>
      <c r="L80" s="12"/>
      <c r="N80" s="12"/>
    </row>
    <row r="81" spans="1:14">
      <c r="A81" s="67">
        <v>42477</v>
      </c>
      <c r="B81" s="21">
        <v>4985.8999999999996</v>
      </c>
      <c r="C81" s="21">
        <v>3280.87</v>
      </c>
      <c r="D81">
        <v>2</v>
      </c>
      <c r="E81">
        <v>1</v>
      </c>
      <c r="L81" s="12"/>
      <c r="N81" s="12"/>
    </row>
    <row r="82" spans="1:14">
      <c r="A82" s="67">
        <v>42478</v>
      </c>
      <c r="B82" s="21">
        <v>5114.34</v>
      </c>
      <c r="C82" s="21">
        <v>3363.58</v>
      </c>
      <c r="D82">
        <v>1</v>
      </c>
      <c r="K82" s="18"/>
      <c r="L82" s="12"/>
      <c r="N82" s="12"/>
    </row>
    <row r="83" spans="1:14">
      <c r="A83" s="67">
        <v>42479</v>
      </c>
      <c r="B83" s="21">
        <v>5240.54</v>
      </c>
      <c r="C83" s="21">
        <v>3426.01</v>
      </c>
      <c r="D83">
        <v>1</v>
      </c>
      <c r="E83">
        <v>1</v>
      </c>
      <c r="L83" s="12"/>
      <c r="N83" s="12"/>
    </row>
    <row r="84" spans="1:14">
      <c r="A84" s="67">
        <v>42480</v>
      </c>
      <c r="B84" s="21">
        <v>5420.68</v>
      </c>
      <c r="C84" s="21">
        <v>3605.29</v>
      </c>
      <c r="L84" s="12"/>
      <c r="N84" s="12"/>
    </row>
    <row r="85" spans="1:14">
      <c r="A85" s="67">
        <v>42481</v>
      </c>
      <c r="B85" s="21">
        <v>5639.78</v>
      </c>
      <c r="C85" s="21">
        <v>3838.67</v>
      </c>
      <c r="L85" s="12"/>
      <c r="N85" s="12"/>
    </row>
    <row r="86" spans="1:14">
      <c r="A86" s="67">
        <v>42482</v>
      </c>
      <c r="B86" s="21">
        <v>5680.06</v>
      </c>
      <c r="C86" s="21">
        <v>3915.5</v>
      </c>
      <c r="L86" s="12"/>
      <c r="N86" s="12"/>
    </row>
    <row r="87" spans="1:14">
      <c r="A87" s="67">
        <v>42483</v>
      </c>
      <c r="B87" s="21">
        <v>5239.0200000000004</v>
      </c>
      <c r="C87" s="21">
        <v>3489.39</v>
      </c>
      <c r="L87" s="12"/>
      <c r="N87" s="12"/>
    </row>
    <row r="88" spans="1:14">
      <c r="A88" s="67">
        <v>42484</v>
      </c>
      <c r="B88" s="21">
        <v>4766.63</v>
      </c>
      <c r="C88" s="21">
        <v>3015.6</v>
      </c>
      <c r="D88">
        <v>2</v>
      </c>
      <c r="L88" s="12"/>
      <c r="N88" s="12"/>
    </row>
    <row r="89" spans="1:14">
      <c r="A89" s="67">
        <v>42485</v>
      </c>
      <c r="B89" s="21">
        <v>4759.5200000000004</v>
      </c>
      <c r="C89" s="21">
        <v>2995.84</v>
      </c>
      <c r="D89">
        <v>2</v>
      </c>
      <c r="L89" s="12"/>
      <c r="N89" s="12"/>
    </row>
    <row r="90" spans="1:14">
      <c r="A90" s="67">
        <v>42486</v>
      </c>
      <c r="B90" s="21">
        <v>4775.17</v>
      </c>
      <c r="C90" s="21">
        <v>3011.24</v>
      </c>
      <c r="L90" s="12"/>
      <c r="N90" s="12"/>
    </row>
    <row r="91" spans="1:14">
      <c r="A91" s="67">
        <v>42487</v>
      </c>
      <c r="B91" s="21">
        <v>4965.92</v>
      </c>
      <c r="C91" s="21">
        <v>3165.25</v>
      </c>
      <c r="D91">
        <v>3</v>
      </c>
      <c r="E91">
        <v>3</v>
      </c>
      <c r="L91" s="12"/>
      <c r="N91" s="12"/>
    </row>
    <row r="92" spans="1:14">
      <c r="A92" s="67">
        <v>42488</v>
      </c>
      <c r="B92" s="21">
        <v>5214.51</v>
      </c>
      <c r="C92" s="21">
        <v>3399.17</v>
      </c>
      <c r="D92">
        <v>6</v>
      </c>
      <c r="E92">
        <v>3</v>
      </c>
      <c r="L92" s="12"/>
      <c r="N92" s="12"/>
    </row>
    <row r="93" spans="1:14">
      <c r="A93" s="67">
        <v>42489</v>
      </c>
      <c r="B93" s="21">
        <v>5267.1</v>
      </c>
      <c r="C93" s="21">
        <v>3454.18</v>
      </c>
      <c r="D93">
        <v>2</v>
      </c>
      <c r="L93" s="12"/>
    </row>
    <row r="94" spans="1:14">
      <c r="A94" s="67">
        <v>42490</v>
      </c>
      <c r="B94" s="21">
        <v>5209.37</v>
      </c>
      <c r="C94" s="21">
        <v>3398.95</v>
      </c>
      <c r="E94">
        <v>1</v>
      </c>
      <c r="L94" s="12"/>
    </row>
    <row r="95" spans="1:14">
      <c r="A95" s="67">
        <v>42491</v>
      </c>
      <c r="B95" s="21">
        <v>5123.24</v>
      </c>
      <c r="C95" s="21">
        <v>3312.79</v>
      </c>
      <c r="D95">
        <v>1</v>
      </c>
      <c r="E95">
        <v>3</v>
      </c>
    </row>
    <row r="96" spans="1:14">
      <c r="A96" s="67">
        <v>42492</v>
      </c>
      <c r="B96" s="21">
        <v>5083.24</v>
      </c>
      <c r="C96" s="21">
        <v>3265.76</v>
      </c>
      <c r="D96">
        <v>2</v>
      </c>
    </row>
    <row r="97" spans="1:6">
      <c r="A97" s="67">
        <v>42493</v>
      </c>
      <c r="B97" s="21">
        <v>4844.28</v>
      </c>
      <c r="C97" s="21">
        <v>3032.17</v>
      </c>
      <c r="D97">
        <v>1</v>
      </c>
      <c r="E97">
        <v>1</v>
      </c>
    </row>
    <row r="98" spans="1:6">
      <c r="A98" s="67">
        <v>42494</v>
      </c>
      <c r="B98" s="21">
        <v>4699.7299999999996</v>
      </c>
      <c r="C98" s="21">
        <v>2876.48</v>
      </c>
      <c r="D98">
        <v>1</v>
      </c>
      <c r="E98">
        <v>2</v>
      </c>
    </row>
    <row r="99" spans="1:6">
      <c r="A99" s="67">
        <v>42495</v>
      </c>
      <c r="B99" s="21">
        <v>4581.4799999999996</v>
      </c>
      <c r="C99" s="21">
        <v>2723.14</v>
      </c>
      <c r="D99">
        <v>1</v>
      </c>
      <c r="E99">
        <v>3</v>
      </c>
      <c r="F99">
        <v>2</v>
      </c>
    </row>
    <row r="100" spans="1:6">
      <c r="A100" s="67">
        <v>42496</v>
      </c>
      <c r="B100" s="21">
        <v>4230.53</v>
      </c>
      <c r="C100" s="21">
        <v>2407.98</v>
      </c>
      <c r="D100">
        <v>4</v>
      </c>
    </row>
    <row r="101" spans="1:6">
      <c r="A101" s="67">
        <v>42497</v>
      </c>
      <c r="B101" s="21">
        <v>4121.3100000000004</v>
      </c>
      <c r="C101" s="21">
        <v>2322.17</v>
      </c>
      <c r="E101">
        <v>2</v>
      </c>
    </row>
    <row r="102" spans="1:6">
      <c r="A102" s="67">
        <v>42498</v>
      </c>
      <c r="B102" s="21">
        <v>4160.01</v>
      </c>
      <c r="C102" s="21">
        <v>2398.64</v>
      </c>
      <c r="D102">
        <v>2</v>
      </c>
      <c r="E102">
        <v>2</v>
      </c>
    </row>
    <row r="103" spans="1:6">
      <c r="A103" s="67">
        <v>42499</v>
      </c>
      <c r="B103" s="21">
        <v>4115.8500000000004</v>
      </c>
      <c r="C103" s="21">
        <v>2270.79</v>
      </c>
      <c r="D103">
        <v>2</v>
      </c>
      <c r="E103">
        <v>2</v>
      </c>
    </row>
    <row r="104" spans="1:6">
      <c r="A104" s="67">
        <v>42500</v>
      </c>
      <c r="B104" s="21">
        <v>3851.03</v>
      </c>
      <c r="C104" s="21">
        <v>2019.87</v>
      </c>
      <c r="D104">
        <v>2</v>
      </c>
      <c r="E104">
        <v>5</v>
      </c>
      <c r="F104">
        <v>2</v>
      </c>
    </row>
    <row r="105" spans="1:6">
      <c r="A105" s="67">
        <v>42501</v>
      </c>
      <c r="B105" s="21">
        <v>3661.5</v>
      </c>
      <c r="C105" s="21">
        <v>1870.11</v>
      </c>
      <c r="D105">
        <v>3</v>
      </c>
      <c r="E105">
        <v>2</v>
      </c>
    </row>
    <row r="106" spans="1:6">
      <c r="A106" s="67">
        <v>42502</v>
      </c>
      <c r="B106" s="21">
        <v>3445.42</v>
      </c>
      <c r="C106" s="21">
        <v>1641.33</v>
      </c>
      <c r="D106">
        <v>2</v>
      </c>
      <c r="E106">
        <v>8</v>
      </c>
      <c r="F106">
        <v>1</v>
      </c>
    </row>
    <row r="107" spans="1:6">
      <c r="A107" s="67">
        <v>42503</v>
      </c>
      <c r="B107" s="21">
        <v>3210.78</v>
      </c>
      <c r="C107" s="21">
        <v>1499.35</v>
      </c>
      <c r="D107">
        <v>10</v>
      </c>
      <c r="E107">
        <v>1</v>
      </c>
      <c r="F107">
        <v>2</v>
      </c>
    </row>
    <row r="108" spans="1:6">
      <c r="A108" s="67">
        <v>42504</v>
      </c>
      <c r="B108" s="21">
        <v>3199.62</v>
      </c>
      <c r="C108" s="21">
        <v>1638.35</v>
      </c>
      <c r="D108">
        <v>8</v>
      </c>
      <c r="E108">
        <v>2</v>
      </c>
    </row>
    <row r="109" spans="1:6">
      <c r="A109" s="67">
        <v>42505</v>
      </c>
      <c r="B109" s="21">
        <v>3527.57</v>
      </c>
      <c r="C109" s="21">
        <v>1789.45</v>
      </c>
      <c r="D109">
        <v>2</v>
      </c>
    </row>
    <row r="110" spans="1:6">
      <c r="A110" s="67">
        <v>42506</v>
      </c>
      <c r="B110" s="21">
        <v>3838.07</v>
      </c>
      <c r="C110" s="21">
        <v>2048.9</v>
      </c>
      <c r="D110">
        <v>1</v>
      </c>
      <c r="E110">
        <v>5</v>
      </c>
      <c r="F110">
        <v>2</v>
      </c>
    </row>
    <row r="111" spans="1:6">
      <c r="A111" s="67">
        <v>42507</v>
      </c>
      <c r="B111" s="21">
        <v>3648.85</v>
      </c>
      <c r="C111" s="21">
        <v>1866.84</v>
      </c>
      <c r="E111">
        <v>1</v>
      </c>
      <c r="F111">
        <v>1</v>
      </c>
    </row>
    <row r="112" spans="1:6">
      <c r="A112" s="67">
        <v>42508</v>
      </c>
      <c r="B112" s="21">
        <v>3976.33</v>
      </c>
      <c r="C112" s="21">
        <v>2266.1</v>
      </c>
      <c r="E112">
        <v>1</v>
      </c>
      <c r="F112">
        <v>1</v>
      </c>
    </row>
    <row r="113" spans="1:13">
      <c r="A113" s="67">
        <v>42509</v>
      </c>
      <c r="B113" s="21">
        <v>3951.35</v>
      </c>
      <c r="C113" s="21">
        <v>2229.27</v>
      </c>
      <c r="D113">
        <v>1</v>
      </c>
      <c r="E113">
        <v>1</v>
      </c>
      <c r="F113">
        <v>4</v>
      </c>
    </row>
    <row r="114" spans="1:13">
      <c r="A114" s="67">
        <v>42510</v>
      </c>
      <c r="B114" s="21">
        <v>3906.49</v>
      </c>
      <c r="C114" s="21">
        <v>2186.0100000000002</v>
      </c>
    </row>
    <row r="115" spans="1:13">
      <c r="A115" s="67">
        <v>42511</v>
      </c>
      <c r="B115" s="21">
        <v>4055.66</v>
      </c>
      <c r="C115" s="21">
        <v>2335.08</v>
      </c>
      <c r="E115">
        <v>1</v>
      </c>
    </row>
    <row r="116" spans="1:13">
      <c r="A116" s="67">
        <v>42512</v>
      </c>
      <c r="B116" s="21">
        <v>4008.97</v>
      </c>
      <c r="C116" s="21">
        <v>2291.4299999999998</v>
      </c>
      <c r="E116">
        <v>1</v>
      </c>
    </row>
    <row r="117" spans="1:13">
      <c r="A117" s="67">
        <v>42513</v>
      </c>
      <c r="B117" s="21">
        <v>3600.51</v>
      </c>
      <c r="C117" s="21">
        <v>1847.69</v>
      </c>
      <c r="E117">
        <v>1</v>
      </c>
    </row>
    <row r="118" spans="1:13">
      <c r="A118" s="67">
        <v>42514</v>
      </c>
      <c r="B118" s="21">
        <v>3352.53</v>
      </c>
      <c r="C118" s="21">
        <v>1611.22</v>
      </c>
      <c r="E118">
        <v>1</v>
      </c>
      <c r="M118" s="12"/>
    </row>
    <row r="119" spans="1:13">
      <c r="A119" s="67">
        <v>42515</v>
      </c>
      <c r="B119" s="21">
        <v>2982.24</v>
      </c>
      <c r="C119" s="21">
        <v>1539.31</v>
      </c>
      <c r="E119">
        <v>1</v>
      </c>
      <c r="F119">
        <v>1</v>
      </c>
      <c r="M119" s="12"/>
    </row>
    <row r="120" spans="1:13">
      <c r="A120" s="67">
        <v>42516</v>
      </c>
      <c r="B120" s="21">
        <v>2705.17</v>
      </c>
      <c r="C120" s="21">
        <v>1892.12</v>
      </c>
      <c r="E120">
        <v>5</v>
      </c>
      <c r="F120">
        <v>1</v>
      </c>
      <c r="M120" s="12"/>
    </row>
    <row r="121" spans="1:13">
      <c r="A121" s="67">
        <v>42517</v>
      </c>
      <c r="B121" s="21">
        <v>2780.4</v>
      </c>
      <c r="C121" s="21">
        <v>2089.3200000000002</v>
      </c>
      <c r="M121" s="12"/>
    </row>
    <row r="122" spans="1:13">
      <c r="A122" s="67">
        <v>42518</v>
      </c>
      <c r="B122" s="21">
        <v>2861.22</v>
      </c>
      <c r="C122" s="21">
        <v>2170.04</v>
      </c>
      <c r="E122">
        <v>1</v>
      </c>
      <c r="M122" s="12"/>
    </row>
    <row r="123" spans="1:13">
      <c r="A123" s="67">
        <v>42519</v>
      </c>
      <c r="B123" s="21">
        <v>2704.46</v>
      </c>
      <c r="C123" s="21">
        <v>2008.44</v>
      </c>
      <c r="M123" s="12"/>
    </row>
    <row r="124" spans="1:13">
      <c r="A124" s="67">
        <v>42520</v>
      </c>
      <c r="B124" s="21">
        <v>2505.5300000000002</v>
      </c>
      <c r="C124" s="21">
        <v>1808.76</v>
      </c>
      <c r="M124" s="12"/>
    </row>
    <row r="125" spans="1:13">
      <c r="A125" s="67">
        <v>42521</v>
      </c>
      <c r="B125" s="21">
        <v>2464.75</v>
      </c>
      <c r="C125" s="21">
        <v>1704.87</v>
      </c>
      <c r="E125">
        <v>3</v>
      </c>
      <c r="F125">
        <v>2</v>
      </c>
    </row>
    <row r="126" spans="1:13">
      <c r="A126" s="67">
        <v>42522</v>
      </c>
      <c r="B126" s="21">
        <v>2543.58</v>
      </c>
      <c r="C126" s="21">
        <v>1398.33</v>
      </c>
      <c r="E126">
        <v>1</v>
      </c>
      <c r="F126">
        <v>2</v>
      </c>
    </row>
    <row r="127" spans="1:13">
      <c r="A127" s="67">
        <v>42523</v>
      </c>
      <c r="B127" s="21">
        <v>2680.77</v>
      </c>
      <c r="C127" s="21">
        <v>862.52</v>
      </c>
      <c r="D127">
        <v>2</v>
      </c>
      <c r="E127">
        <v>19</v>
      </c>
      <c r="F127">
        <v>1</v>
      </c>
    </row>
    <row r="128" spans="1:13">
      <c r="A128" s="67">
        <v>42524</v>
      </c>
      <c r="B128" s="21">
        <v>3171.98</v>
      </c>
      <c r="C128" s="21">
        <v>1286.07</v>
      </c>
      <c r="E128">
        <v>3</v>
      </c>
      <c r="F128">
        <v>1</v>
      </c>
    </row>
    <row r="129" spans="1:6">
      <c r="A129" s="67">
        <v>42525</v>
      </c>
      <c r="B129">
        <v>3201.26</v>
      </c>
      <c r="C129">
        <v>1298.46</v>
      </c>
      <c r="E129">
        <v>8</v>
      </c>
    </row>
    <row r="130" spans="1:6">
      <c r="A130" s="67">
        <v>42526</v>
      </c>
      <c r="B130">
        <v>2977.93</v>
      </c>
      <c r="C130">
        <v>1049.52</v>
      </c>
      <c r="E130">
        <v>4</v>
      </c>
    </row>
    <row r="131" spans="1:6">
      <c r="A131" s="67">
        <v>42527</v>
      </c>
      <c r="B131">
        <v>3228.76</v>
      </c>
      <c r="C131">
        <v>1252.07</v>
      </c>
      <c r="E131">
        <v>16</v>
      </c>
      <c r="F131">
        <v>1</v>
      </c>
    </row>
    <row r="132" spans="1:6">
      <c r="A132" s="67">
        <v>42528</v>
      </c>
      <c r="B132">
        <v>3389.25</v>
      </c>
      <c r="C132">
        <v>1386.37</v>
      </c>
      <c r="E132">
        <v>9</v>
      </c>
    </row>
    <row r="133" spans="1:6">
      <c r="A133" s="67">
        <v>42529</v>
      </c>
      <c r="B133">
        <v>3210.61</v>
      </c>
      <c r="C133">
        <v>1192.75</v>
      </c>
      <c r="E133">
        <v>5</v>
      </c>
    </row>
    <row r="134" spans="1:6">
      <c r="A134" s="67">
        <v>42530</v>
      </c>
      <c r="B134">
        <v>2907.24</v>
      </c>
      <c r="C134">
        <v>884.54</v>
      </c>
      <c r="F134">
        <v>1</v>
      </c>
    </row>
    <row r="135" spans="1:6">
      <c r="A135" s="67">
        <v>42531</v>
      </c>
      <c r="B135">
        <v>2671.53</v>
      </c>
      <c r="C135">
        <v>675.61</v>
      </c>
      <c r="E135">
        <v>1</v>
      </c>
    </row>
    <row r="136" spans="1:6">
      <c r="A136" s="67">
        <v>42532</v>
      </c>
      <c r="B136">
        <v>2635.31</v>
      </c>
      <c r="C136">
        <v>722.06</v>
      </c>
      <c r="E136">
        <v>2</v>
      </c>
    </row>
    <row r="137" spans="1:6">
      <c r="A137" s="67">
        <v>42533</v>
      </c>
      <c r="B137">
        <v>2569.34</v>
      </c>
      <c r="C137">
        <v>721.84</v>
      </c>
      <c r="E137">
        <v>2</v>
      </c>
    </row>
    <row r="138" spans="1:6">
      <c r="A138" s="67">
        <v>42534</v>
      </c>
      <c r="B138">
        <v>2558.63</v>
      </c>
      <c r="C138">
        <v>740.32</v>
      </c>
      <c r="E138">
        <v>3</v>
      </c>
    </row>
    <row r="139" spans="1:6">
      <c r="A139" s="67">
        <v>42535</v>
      </c>
      <c r="B139">
        <v>2656.04</v>
      </c>
      <c r="C139">
        <v>733.88</v>
      </c>
    </row>
    <row r="140" spans="1:6">
      <c r="A140" s="67">
        <v>42536</v>
      </c>
      <c r="B140">
        <v>2762.18</v>
      </c>
      <c r="C140">
        <v>794.71</v>
      </c>
    </row>
    <row r="141" spans="1:6">
      <c r="A141" s="67">
        <v>42537</v>
      </c>
      <c r="B141">
        <v>2889.98</v>
      </c>
      <c r="C141">
        <v>1034</v>
      </c>
    </row>
    <row r="142" spans="1:6">
      <c r="A142" s="67">
        <v>42538</v>
      </c>
      <c r="B142">
        <v>2895.54</v>
      </c>
      <c r="C142">
        <v>1059.6600000000001</v>
      </c>
    </row>
    <row r="143" spans="1:6">
      <c r="A143" s="67">
        <v>42539</v>
      </c>
      <c r="B143">
        <v>2950.26</v>
      </c>
      <c r="C143">
        <v>1123.0999999999999</v>
      </c>
      <c r="E143">
        <v>1</v>
      </c>
    </row>
    <row r="144" spans="1:6">
      <c r="A144" s="67">
        <v>42540</v>
      </c>
      <c r="B144">
        <v>3004.96</v>
      </c>
      <c r="C144">
        <v>1183.93</v>
      </c>
    </row>
    <row r="145" spans="1:5">
      <c r="A145" s="67">
        <v>42541</v>
      </c>
      <c r="B145">
        <v>2813.67</v>
      </c>
      <c r="C145">
        <v>954.75</v>
      </c>
      <c r="E145">
        <v>1</v>
      </c>
    </row>
    <row r="146" spans="1:5">
      <c r="A146" s="67">
        <v>42542</v>
      </c>
      <c r="B146">
        <v>2787.19</v>
      </c>
      <c r="C146">
        <v>906.78</v>
      </c>
      <c r="E146">
        <v>1</v>
      </c>
    </row>
    <row r="147" spans="1:5">
      <c r="A147" s="67">
        <v>42543</v>
      </c>
      <c r="B147">
        <v>2825.24</v>
      </c>
      <c r="C147">
        <v>931.74</v>
      </c>
    </row>
    <row r="148" spans="1:5">
      <c r="A148" s="67">
        <v>42544</v>
      </c>
      <c r="B148">
        <v>3053.94</v>
      </c>
      <c r="C148">
        <v>1113.28</v>
      </c>
    </row>
    <row r="149" spans="1:5">
      <c r="A149" s="67">
        <v>42545</v>
      </c>
      <c r="B149">
        <v>3143.76</v>
      </c>
      <c r="C149">
        <v>1159.82</v>
      </c>
    </row>
    <row r="150" spans="1:5">
      <c r="A150" s="67">
        <v>42546</v>
      </c>
      <c r="B150">
        <v>3157.93</v>
      </c>
      <c r="C150">
        <v>1171.6600000000001</v>
      </c>
    </row>
    <row r="151" spans="1:5">
      <c r="A151" s="67">
        <v>42547</v>
      </c>
      <c r="B151">
        <v>3177.28</v>
      </c>
      <c r="C151">
        <v>1188.6400000000001</v>
      </c>
      <c r="E151">
        <v>2</v>
      </c>
    </row>
    <row r="152" spans="1:5">
      <c r="A152" s="67">
        <v>42548</v>
      </c>
      <c r="B152">
        <v>3204.62</v>
      </c>
      <c r="C152">
        <v>1209.1400000000001</v>
      </c>
      <c r="E152">
        <v>2</v>
      </c>
    </row>
    <row r="153" spans="1:5">
      <c r="A153" s="67">
        <v>42549</v>
      </c>
      <c r="B153">
        <v>3313.36</v>
      </c>
      <c r="C153">
        <v>1309.6400000000001</v>
      </c>
      <c r="E153">
        <v>1</v>
      </c>
    </row>
    <row r="154" spans="1:5">
      <c r="A154" s="67">
        <v>42550</v>
      </c>
    </row>
    <row r="155" spans="1:5">
      <c r="A155" s="67">
        <v>42551</v>
      </c>
    </row>
    <row r="156" spans="1:5">
      <c r="A156" s="67">
        <v>42552</v>
      </c>
    </row>
    <row r="157" spans="1:5">
      <c r="A157" s="67">
        <v>42553</v>
      </c>
    </row>
    <row r="158" spans="1:5">
      <c r="A158" s="67">
        <v>42554</v>
      </c>
    </row>
    <row r="159" spans="1:5">
      <c r="A159" s="67">
        <v>42555</v>
      </c>
    </row>
    <row r="160" spans="1:5">
      <c r="A160" s="67">
        <v>42556</v>
      </c>
    </row>
    <row r="161" spans="1:5">
      <c r="A161" s="67">
        <v>42557</v>
      </c>
    </row>
    <row r="162" spans="1:5">
      <c r="A162" s="67">
        <v>42558</v>
      </c>
    </row>
    <row r="163" spans="1:5">
      <c r="A163" s="67">
        <v>42559</v>
      </c>
    </row>
    <row r="164" spans="1:5">
      <c r="A164" s="67">
        <v>42560</v>
      </c>
    </row>
    <row r="165" spans="1:5">
      <c r="A165" s="67">
        <v>42561</v>
      </c>
    </row>
    <row r="166" spans="1:5">
      <c r="A166" s="67">
        <v>42562</v>
      </c>
      <c r="E166">
        <v>1</v>
      </c>
    </row>
    <row r="167" spans="1:5">
      <c r="A167" s="67">
        <v>42563</v>
      </c>
    </row>
    <row r="168" spans="1:5">
      <c r="A168" s="67">
        <v>42564</v>
      </c>
    </row>
    <row r="169" spans="1:5">
      <c r="A169" s="67">
        <v>42565</v>
      </c>
    </row>
    <row r="170" spans="1:5">
      <c r="A170" s="67">
        <v>42566</v>
      </c>
    </row>
    <row r="171" spans="1:5">
      <c r="A171" s="67">
        <v>42567</v>
      </c>
    </row>
    <row r="172" spans="1:5">
      <c r="A172" s="67">
        <v>42568</v>
      </c>
    </row>
    <row r="173" spans="1:5">
      <c r="A173" s="67">
        <v>42569</v>
      </c>
    </row>
    <row r="174" spans="1:5">
      <c r="A174" s="12">
        <v>42570</v>
      </c>
    </row>
    <row r="175" spans="1:5">
      <c r="A175" s="12">
        <v>42571</v>
      </c>
    </row>
    <row r="176" spans="1:5">
      <c r="A176" s="12">
        <v>42572</v>
      </c>
    </row>
    <row r="177" spans="1:1">
      <c r="A177" s="12">
        <v>42573</v>
      </c>
    </row>
    <row r="178" spans="1:1">
      <c r="A178" s="12">
        <v>42574</v>
      </c>
    </row>
    <row r="179" spans="1:1">
      <c r="A179" s="12">
        <v>42575</v>
      </c>
    </row>
    <row r="180" spans="1:1">
      <c r="A180" s="12">
        <v>42576</v>
      </c>
    </row>
    <row r="181" spans="1:1">
      <c r="A181" s="12">
        <v>42577</v>
      </c>
    </row>
    <row r="182" spans="1:1">
      <c r="A182" s="12">
        <v>42578</v>
      </c>
    </row>
    <row r="183" spans="1:1">
      <c r="A183" s="12">
        <v>42579</v>
      </c>
    </row>
    <row r="184" spans="1:1">
      <c r="A184" s="12">
        <v>42580</v>
      </c>
    </row>
    <row r="185" spans="1:1">
      <c r="A185" s="12">
        <v>42581</v>
      </c>
    </row>
    <row r="186" spans="1:1">
      <c r="A186" s="12">
        <v>42582</v>
      </c>
    </row>
    <row r="187" spans="1:1">
      <c r="A187" s="12">
        <v>42583</v>
      </c>
    </row>
    <row r="188" spans="1:1">
      <c r="A188" s="12">
        <v>42584</v>
      </c>
    </row>
    <row r="189" spans="1:1">
      <c r="A189" s="12">
        <v>42585</v>
      </c>
    </row>
    <row r="190" spans="1:1">
      <c r="A190" s="12">
        <v>42586</v>
      </c>
    </row>
    <row r="191" spans="1:1">
      <c r="A191" s="12">
        <v>42587</v>
      </c>
    </row>
    <row r="192" spans="1:1">
      <c r="A192" s="12">
        <v>42588</v>
      </c>
    </row>
    <row r="193" spans="1:1">
      <c r="A193" s="12">
        <v>42589</v>
      </c>
    </row>
    <row r="194" spans="1:1">
      <c r="A194" s="12">
        <v>42590</v>
      </c>
    </row>
    <row r="195" spans="1:1">
      <c r="A195" s="12">
        <v>42591</v>
      </c>
    </row>
    <row r="196" spans="1:1">
      <c r="A196" s="12">
        <v>42592</v>
      </c>
    </row>
    <row r="197" spans="1:1">
      <c r="A197" s="12">
        <v>42593</v>
      </c>
    </row>
    <row r="198" spans="1:1">
      <c r="A198" s="12">
        <v>42594</v>
      </c>
    </row>
    <row r="199" spans="1:1">
      <c r="A199" s="12">
        <v>42595</v>
      </c>
    </row>
    <row r="200" spans="1:1">
      <c r="A200" s="12">
        <v>42596</v>
      </c>
    </row>
    <row r="201" spans="1:1">
      <c r="A201" s="12">
        <v>42597</v>
      </c>
    </row>
    <row r="202" spans="1:1">
      <c r="A202" s="12">
        <v>42598</v>
      </c>
    </row>
    <row r="203" spans="1:1">
      <c r="A203" s="12">
        <v>42599</v>
      </c>
    </row>
    <row r="204" spans="1:1">
      <c r="A204" s="12">
        <v>42600</v>
      </c>
    </row>
    <row r="205" spans="1:1">
      <c r="A205" s="12">
        <v>42601</v>
      </c>
    </row>
    <row r="206" spans="1:1">
      <c r="A206" s="12">
        <v>42602</v>
      </c>
    </row>
    <row r="207" spans="1:1">
      <c r="A207" s="12">
        <v>42603</v>
      </c>
    </row>
    <row r="208" spans="1:1">
      <c r="A208" s="12">
        <v>42604</v>
      </c>
    </row>
    <row r="209" spans="1:1">
      <c r="A209" s="12">
        <v>42605</v>
      </c>
    </row>
    <row r="210" spans="1:1">
      <c r="A210" s="12">
        <v>42606</v>
      </c>
    </row>
    <row r="211" spans="1:1">
      <c r="A211" s="12">
        <v>42607</v>
      </c>
    </row>
    <row r="212" spans="1:1">
      <c r="A212" s="12">
        <v>42608</v>
      </c>
    </row>
    <row r="213" spans="1:1">
      <c r="A213" s="12">
        <v>42609</v>
      </c>
    </row>
    <row r="214" spans="1:1">
      <c r="A214" s="12">
        <v>42610</v>
      </c>
    </row>
    <row r="215" spans="1:1">
      <c r="A215" s="12">
        <v>42611</v>
      </c>
    </row>
    <row r="216" spans="1:1">
      <c r="A216" s="12">
        <v>42612</v>
      </c>
    </row>
    <row r="217" spans="1:1">
      <c r="A217" s="12">
        <v>42613</v>
      </c>
    </row>
    <row r="218" spans="1:1">
      <c r="A218" s="12">
        <v>42614</v>
      </c>
    </row>
    <row r="219" spans="1:1">
      <c r="A219" s="12">
        <v>42615</v>
      </c>
    </row>
    <row r="220" spans="1:1">
      <c r="A220" s="12">
        <v>42616</v>
      </c>
    </row>
    <row r="221" spans="1:1">
      <c r="A221" s="12">
        <v>42617</v>
      </c>
    </row>
    <row r="222" spans="1:1">
      <c r="A222" s="12">
        <v>42618</v>
      </c>
    </row>
    <row r="223" spans="1:1">
      <c r="A223" s="12">
        <v>42619</v>
      </c>
    </row>
    <row r="224" spans="1:1">
      <c r="A224" s="12">
        <v>42620</v>
      </c>
    </row>
    <row r="225" spans="1:1">
      <c r="A225" s="12">
        <v>42621</v>
      </c>
    </row>
    <row r="226" spans="1:1">
      <c r="A226" s="12">
        <v>42622</v>
      </c>
    </row>
    <row r="227" spans="1:1">
      <c r="A227" s="12">
        <v>42623</v>
      </c>
    </row>
    <row r="228" spans="1:1">
      <c r="A228" s="12">
        <v>42624</v>
      </c>
    </row>
    <row r="229" spans="1:1">
      <c r="A229" s="12">
        <v>42625</v>
      </c>
    </row>
    <row r="230" spans="1:1">
      <c r="A230" s="12">
        <v>42626</v>
      </c>
    </row>
    <row r="231" spans="1:1">
      <c r="A231" s="12">
        <v>42627</v>
      </c>
    </row>
    <row r="232" spans="1:1">
      <c r="A232" s="12">
        <v>42628</v>
      </c>
    </row>
    <row r="233" spans="1:1">
      <c r="A233" s="12">
        <v>42629</v>
      </c>
    </row>
    <row r="234" spans="1:1">
      <c r="A234" s="12">
        <v>42630</v>
      </c>
    </row>
    <row r="235" spans="1:1">
      <c r="A235" s="12">
        <v>42631</v>
      </c>
    </row>
    <row r="236" spans="1:1">
      <c r="A236" s="12">
        <v>42632</v>
      </c>
    </row>
    <row r="237" spans="1:1">
      <c r="A237" s="12">
        <v>42633</v>
      </c>
    </row>
    <row r="238" spans="1:1">
      <c r="A238" s="12">
        <v>42634</v>
      </c>
    </row>
    <row r="239" spans="1:1">
      <c r="A239" s="12">
        <v>42635</v>
      </c>
    </row>
    <row r="240" spans="1:1">
      <c r="A240" s="12">
        <v>42636</v>
      </c>
    </row>
    <row r="241" spans="1:1">
      <c r="A241" s="12">
        <v>42637</v>
      </c>
    </row>
    <row r="242" spans="1:1">
      <c r="A242" s="12">
        <v>42638</v>
      </c>
    </row>
    <row r="243" spans="1:1">
      <c r="A243" s="12">
        <v>42639</v>
      </c>
    </row>
    <row r="244" spans="1:1">
      <c r="A244" s="12">
        <v>42640</v>
      </c>
    </row>
    <row r="245" spans="1:1">
      <c r="A245" s="12">
        <v>42641</v>
      </c>
    </row>
    <row r="246" spans="1:1">
      <c r="A246" s="12">
        <v>42642</v>
      </c>
    </row>
    <row r="247" spans="1:1">
      <c r="A247" s="12">
        <v>42643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25"/>
  <sheetViews>
    <sheetView zoomScale="90" zoomScaleNormal="90" workbookViewId="0">
      <pane ySplit="3" topLeftCell="A4" activePane="bottomLeft" state="frozen"/>
      <selection pane="bottomLeft" activeCell="F25" sqref="F25:Z25"/>
    </sheetView>
  </sheetViews>
  <sheetFormatPr defaultRowHeight="12.75"/>
  <cols>
    <col min="1" max="1" width="22.796875" customWidth="1"/>
    <col min="2" max="2" width="80.53125" customWidth="1"/>
    <col min="3" max="3" width="13.19921875" bestFit="1" customWidth="1"/>
    <col min="4" max="4" width="13.19921875" customWidth="1"/>
    <col min="5" max="5" width="7.796875" bestFit="1" customWidth="1"/>
    <col min="6" max="6" width="5.53125" bestFit="1" customWidth="1"/>
    <col min="7" max="11" width="4.73046875" customWidth="1"/>
    <col min="12" max="15" width="5.53125" bestFit="1" customWidth="1"/>
    <col min="16" max="23" width="4.73046875" customWidth="1"/>
    <col min="24" max="24" width="6.73046875" bestFit="1" customWidth="1"/>
    <col min="25" max="37" width="6.73046875" customWidth="1"/>
    <col min="38" max="38" width="6.265625" customWidth="1"/>
  </cols>
  <sheetData>
    <row r="1" spans="1:45">
      <c r="A1" s="56" t="s">
        <v>53</v>
      </c>
    </row>
    <row r="2" spans="1:45">
      <c r="A2" s="17" t="s">
        <v>42</v>
      </c>
      <c r="C2" s="81" t="s">
        <v>208</v>
      </c>
    </row>
    <row r="3" spans="1:45" ht="26.6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2" t="s">
        <v>15</v>
      </c>
      <c r="G3" s="6" t="s">
        <v>48</v>
      </c>
      <c r="H3" s="22" t="s">
        <v>49</v>
      </c>
      <c r="I3" s="22" t="s">
        <v>30</v>
      </c>
      <c r="J3" s="22" t="s">
        <v>50</v>
      </c>
      <c r="K3" s="22" t="s">
        <v>28</v>
      </c>
      <c r="L3" s="22" t="s">
        <v>179</v>
      </c>
      <c r="M3" s="22" t="s">
        <v>83</v>
      </c>
      <c r="N3" s="22" t="s">
        <v>19</v>
      </c>
      <c r="O3" s="22" t="s">
        <v>207</v>
      </c>
      <c r="P3" s="22" t="s">
        <v>137</v>
      </c>
      <c r="Q3" s="22" t="s">
        <v>103</v>
      </c>
      <c r="R3" s="22" t="s">
        <v>51</v>
      </c>
      <c r="S3" s="22" t="s">
        <v>52</v>
      </c>
      <c r="T3" s="22" t="s">
        <v>1</v>
      </c>
      <c r="U3" s="22" t="s">
        <v>2</v>
      </c>
      <c r="V3" s="22" t="s">
        <v>3</v>
      </c>
      <c r="W3" s="22" t="s">
        <v>4</v>
      </c>
      <c r="X3" s="22" t="s">
        <v>5</v>
      </c>
      <c r="Y3" s="22" t="s">
        <v>6</v>
      </c>
      <c r="Z3" s="40"/>
      <c r="AA3" s="2" t="s">
        <v>15</v>
      </c>
      <c r="AB3" s="102" t="s">
        <v>48</v>
      </c>
      <c r="AC3" s="22" t="s">
        <v>49</v>
      </c>
      <c r="AD3" s="22" t="s">
        <v>30</v>
      </c>
      <c r="AE3" s="22" t="s">
        <v>50</v>
      </c>
      <c r="AF3" s="22" t="s">
        <v>190</v>
      </c>
      <c r="AG3" s="22" t="s">
        <v>179</v>
      </c>
      <c r="AH3" s="22" t="s">
        <v>83</v>
      </c>
      <c r="AI3" s="22" t="s">
        <v>19</v>
      </c>
      <c r="AJ3" s="22" t="s">
        <v>137</v>
      </c>
      <c r="AK3" s="22" t="s">
        <v>103</v>
      </c>
      <c r="AL3" s="22" t="s">
        <v>51</v>
      </c>
      <c r="AM3" s="22" t="s">
        <v>52</v>
      </c>
      <c r="AN3" s="22" t="s">
        <v>1</v>
      </c>
      <c r="AO3" s="22" t="s">
        <v>2</v>
      </c>
      <c r="AP3" s="22" t="s">
        <v>3</v>
      </c>
      <c r="AQ3" s="22" t="s">
        <v>4</v>
      </c>
      <c r="AR3" s="22" t="s">
        <v>5</v>
      </c>
      <c r="AS3" s="22" t="s">
        <v>6</v>
      </c>
    </row>
    <row r="4" spans="1:45">
      <c r="A4" t="s">
        <v>180</v>
      </c>
      <c r="B4" t="s">
        <v>181</v>
      </c>
      <c r="C4" s="12">
        <v>43294</v>
      </c>
      <c r="D4" s="12" t="s">
        <v>17</v>
      </c>
      <c r="E4">
        <v>4453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>
        <v>1</v>
      </c>
      <c r="R4" s="4">
        <v>1</v>
      </c>
      <c r="S4" s="4">
        <v>1</v>
      </c>
      <c r="T4" s="4">
        <v>58</v>
      </c>
      <c r="U4" s="4">
        <v>3</v>
      </c>
      <c r="V4" s="4">
        <v>2</v>
      </c>
      <c r="W4" s="4"/>
      <c r="X4" s="4">
        <v>3</v>
      </c>
      <c r="Y4" s="4"/>
      <c r="AA4" s="7" t="str">
        <f t="shared" ref="AA4:AA24" si="0">IF(F4=0,"",F4/$E4)</f>
        <v/>
      </c>
      <c r="AB4" s="7" t="str">
        <f t="shared" ref="AB4:AB17" si="1">IF(G4=0,"",G4/$E4)</f>
        <v/>
      </c>
      <c r="AC4" s="7" t="str">
        <f t="shared" ref="AC4:AC17" si="2">IF(H4=0,"",H4/$E4)</f>
        <v/>
      </c>
      <c r="AD4" s="7" t="str">
        <f t="shared" ref="AD4:AD17" si="3">IF(I4=0,"",I4/$E4)</f>
        <v/>
      </c>
      <c r="AE4" s="7" t="str">
        <f t="shared" ref="AE4:AE17" si="4">IF(J4=0,"",J4/$E4)</f>
        <v/>
      </c>
      <c r="AF4" s="7" t="str">
        <f t="shared" ref="AF4:AF17" si="5">IF(K4=0,"",K4/$E4)</f>
        <v/>
      </c>
      <c r="AG4" s="7" t="str">
        <f t="shared" ref="AG4:AG17" si="6">IF(L4=0,"",L4/$E4)</f>
        <v/>
      </c>
      <c r="AH4" s="7" t="str">
        <f t="shared" ref="AH4:AH17" si="7">IF(M4=0,"",M4/$E4)</f>
        <v/>
      </c>
      <c r="AI4" s="7" t="str">
        <f t="shared" ref="AI4:AI17" si="8">IF(N4=0,"",N4/$E4)</f>
        <v/>
      </c>
      <c r="AJ4" s="7" t="str">
        <f t="shared" ref="AJ4:AJ17" si="9">IF(O4=0,"",O4/$E4)</f>
        <v/>
      </c>
      <c r="AK4" s="7" t="str">
        <f t="shared" ref="AK4:AK17" si="10">IF(P4=0,"",P4/$E4)</f>
        <v/>
      </c>
      <c r="AL4" s="7">
        <f t="shared" ref="AL4:AL17" si="11">IF(Q4=0,"",Q4/$E4)</f>
        <v>2.2456770716370987E-4</v>
      </c>
      <c r="AM4" s="7">
        <f t="shared" ref="AM4:AM17" si="12">IF(R4=0,"",R4/$E4)</f>
        <v>2.2456770716370987E-4</v>
      </c>
      <c r="AN4" s="7">
        <f t="shared" ref="AN4:AN17" si="13">IF(S4=0,"",S4/$E4)</f>
        <v>2.2456770716370987E-4</v>
      </c>
      <c r="AO4" s="7">
        <f t="shared" ref="AO4:AO17" si="14">IF(T4=0,"",T4/$E4)</f>
        <v>1.3024927015495171E-2</v>
      </c>
      <c r="AP4" s="7">
        <f t="shared" ref="AP4:AP17" si="15">IF(U4=0,"",U4/$E4)</f>
        <v>6.7370312149112955E-4</v>
      </c>
      <c r="AQ4" s="7" t="str">
        <f t="shared" ref="AQ4:AQ7" si="16">IF(W4=0,"",W4/$E4)</f>
        <v/>
      </c>
      <c r="AR4" s="7">
        <f t="shared" ref="AR4:AR7" si="17">IF(X4=0,"",X4/$E4)</f>
        <v>6.7370312149112955E-4</v>
      </c>
      <c r="AS4" s="7" t="str">
        <f t="shared" ref="AS4:AS7" si="18">IF(Y4=0,"",Y4/$E4)</f>
        <v/>
      </c>
    </row>
    <row r="5" spans="1:45">
      <c r="A5" t="s">
        <v>191</v>
      </c>
      <c r="B5" t="s">
        <v>192</v>
      </c>
      <c r="C5" s="12">
        <v>43298</v>
      </c>
      <c r="D5" s="12" t="s">
        <v>47</v>
      </c>
      <c r="E5">
        <v>3041</v>
      </c>
      <c r="F5" s="4"/>
      <c r="G5" s="4"/>
      <c r="H5" s="4"/>
      <c r="I5" s="4"/>
      <c r="J5" s="4"/>
      <c r="K5" s="4"/>
      <c r="L5" s="4"/>
      <c r="M5" s="4"/>
      <c r="N5" s="4">
        <v>1</v>
      </c>
      <c r="O5" s="4"/>
      <c r="P5" s="4"/>
      <c r="Q5" s="4"/>
      <c r="R5" s="4"/>
      <c r="S5" s="4"/>
      <c r="T5" s="4">
        <v>1</v>
      </c>
      <c r="U5" s="4"/>
      <c r="V5" s="4">
        <v>1</v>
      </c>
      <c r="W5" s="4"/>
      <c r="X5" s="4"/>
      <c r="Y5" s="4"/>
      <c r="Z5" s="4"/>
      <c r="AA5" s="7" t="str">
        <f t="shared" si="0"/>
        <v/>
      </c>
      <c r="AB5" s="7" t="str">
        <f t="shared" si="1"/>
        <v/>
      </c>
      <c r="AC5" s="7" t="str">
        <f t="shared" si="2"/>
        <v/>
      </c>
      <c r="AD5" s="7" t="str">
        <f t="shared" si="3"/>
        <v/>
      </c>
      <c r="AE5" s="7" t="str">
        <f t="shared" si="4"/>
        <v/>
      </c>
      <c r="AF5" s="7" t="str">
        <f t="shared" si="5"/>
        <v/>
      </c>
      <c r="AG5" s="7" t="str">
        <f t="shared" si="6"/>
        <v/>
      </c>
      <c r="AH5" s="7" t="str">
        <f t="shared" si="7"/>
        <v/>
      </c>
      <c r="AI5" s="7">
        <f t="shared" si="8"/>
        <v>3.2883919763235779E-4</v>
      </c>
      <c r="AJ5" s="7" t="str">
        <f t="shared" si="9"/>
        <v/>
      </c>
      <c r="AK5" s="7" t="str">
        <f t="shared" si="10"/>
        <v/>
      </c>
      <c r="AL5" s="7" t="str">
        <f t="shared" si="11"/>
        <v/>
      </c>
      <c r="AM5" s="7" t="str">
        <f t="shared" si="12"/>
        <v/>
      </c>
      <c r="AN5" s="7" t="str">
        <f t="shared" si="13"/>
        <v/>
      </c>
      <c r="AO5" s="7">
        <f t="shared" si="14"/>
        <v>3.2883919763235779E-4</v>
      </c>
      <c r="AP5" s="7" t="str">
        <f t="shared" si="15"/>
        <v/>
      </c>
      <c r="AQ5" s="7" t="str">
        <f t="shared" si="16"/>
        <v/>
      </c>
      <c r="AR5" s="7" t="str">
        <f t="shared" si="17"/>
        <v/>
      </c>
      <c r="AS5" s="7" t="str">
        <f t="shared" si="18"/>
        <v/>
      </c>
    </row>
    <row r="6" spans="1:45">
      <c r="A6" t="s">
        <v>191</v>
      </c>
      <c r="B6" t="s">
        <v>192</v>
      </c>
      <c r="C6" s="12">
        <v>43298</v>
      </c>
      <c r="D6" s="12" t="s">
        <v>161</v>
      </c>
      <c r="E6">
        <v>6082</v>
      </c>
      <c r="F6" s="4"/>
      <c r="G6" s="4"/>
      <c r="H6" s="4"/>
      <c r="I6" s="4"/>
      <c r="J6" s="4"/>
      <c r="K6" s="4"/>
      <c r="L6" s="4"/>
      <c r="M6" s="4"/>
      <c r="N6" s="4">
        <v>9</v>
      </c>
      <c r="O6" s="4"/>
      <c r="P6" s="4"/>
      <c r="Q6" s="4"/>
      <c r="R6" s="4"/>
      <c r="S6" s="4"/>
      <c r="T6" s="4">
        <v>45</v>
      </c>
      <c r="U6" s="4">
        <v>5</v>
      </c>
      <c r="V6" s="4">
        <v>5</v>
      </c>
      <c r="W6" s="4">
        <v>2</v>
      </c>
      <c r="X6" s="4">
        <v>4</v>
      </c>
      <c r="Y6" s="4"/>
      <c r="Z6" s="4"/>
      <c r="AA6" s="7" t="str">
        <f t="shared" si="0"/>
        <v/>
      </c>
      <c r="AB6" s="7" t="str">
        <f t="shared" si="1"/>
        <v/>
      </c>
      <c r="AC6" s="7" t="str">
        <f t="shared" si="2"/>
        <v/>
      </c>
      <c r="AD6" s="7" t="str">
        <f t="shared" si="3"/>
        <v/>
      </c>
      <c r="AE6" s="7" t="str">
        <f t="shared" si="4"/>
        <v/>
      </c>
      <c r="AF6" s="7" t="str">
        <f t="shared" si="5"/>
        <v/>
      </c>
      <c r="AG6" s="7" t="str">
        <f t="shared" si="6"/>
        <v/>
      </c>
      <c r="AH6" s="7" t="str">
        <f t="shared" si="7"/>
        <v/>
      </c>
      <c r="AI6" s="7">
        <f t="shared" si="8"/>
        <v>1.4797763893456099E-3</v>
      </c>
      <c r="AJ6" s="7" t="str">
        <f t="shared" si="9"/>
        <v/>
      </c>
      <c r="AK6" s="7" t="str">
        <f t="shared" si="10"/>
        <v/>
      </c>
      <c r="AL6" s="7" t="str">
        <f t="shared" si="11"/>
        <v/>
      </c>
      <c r="AM6" s="7" t="str">
        <f t="shared" si="12"/>
        <v/>
      </c>
      <c r="AN6" s="7" t="str">
        <f t="shared" si="13"/>
        <v/>
      </c>
      <c r="AO6" s="7">
        <f t="shared" si="14"/>
        <v>7.3988819467280496E-3</v>
      </c>
      <c r="AP6" s="7">
        <f t="shared" si="15"/>
        <v>8.2209799408089446E-4</v>
      </c>
      <c r="AQ6" s="7">
        <f t="shared" si="16"/>
        <v>3.2883919763235779E-4</v>
      </c>
      <c r="AR6" s="7">
        <f t="shared" si="17"/>
        <v>6.5767839526471557E-4</v>
      </c>
      <c r="AS6" s="7" t="str">
        <f t="shared" si="18"/>
        <v/>
      </c>
    </row>
    <row r="7" spans="1:45">
      <c r="A7" t="s">
        <v>191</v>
      </c>
      <c r="B7" t="s">
        <v>192</v>
      </c>
      <c r="C7" s="12">
        <v>43299</v>
      </c>
      <c r="D7" s="12" t="s">
        <v>160</v>
      </c>
      <c r="E7">
        <v>3005</v>
      </c>
      <c r="F7" s="4"/>
      <c r="G7" s="4"/>
      <c r="H7" s="4"/>
      <c r="I7" s="4"/>
      <c r="J7" s="4"/>
      <c r="K7" s="4"/>
      <c r="L7" s="4"/>
      <c r="M7" s="4"/>
      <c r="N7" s="4">
        <v>6</v>
      </c>
      <c r="O7" s="4"/>
      <c r="P7" s="4"/>
      <c r="Q7" s="4"/>
      <c r="R7" s="4"/>
      <c r="S7" s="4"/>
      <c r="T7" s="4">
        <v>39</v>
      </c>
      <c r="U7" s="4">
        <v>1</v>
      </c>
      <c r="V7" s="4">
        <v>1</v>
      </c>
      <c r="W7" s="4"/>
      <c r="X7" s="4">
        <v>1</v>
      </c>
      <c r="Y7" s="4"/>
      <c r="AA7" s="7" t="str">
        <f t="shared" si="0"/>
        <v/>
      </c>
      <c r="AB7" s="7" t="str">
        <f t="shared" si="1"/>
        <v/>
      </c>
      <c r="AC7" s="7" t="str">
        <f t="shared" si="2"/>
        <v/>
      </c>
      <c r="AD7" s="7" t="str">
        <f t="shared" si="3"/>
        <v/>
      </c>
      <c r="AE7" s="7" t="str">
        <f t="shared" si="4"/>
        <v/>
      </c>
      <c r="AF7" s="7" t="str">
        <f t="shared" si="5"/>
        <v/>
      </c>
      <c r="AG7" s="7" t="str">
        <f t="shared" si="6"/>
        <v/>
      </c>
      <c r="AH7" s="7" t="str">
        <f t="shared" si="7"/>
        <v/>
      </c>
      <c r="AI7" s="7">
        <f t="shared" si="8"/>
        <v>1.9966722129783694E-3</v>
      </c>
      <c r="AJ7" s="7" t="str">
        <f t="shared" si="9"/>
        <v/>
      </c>
      <c r="AK7" s="7" t="str">
        <f t="shared" si="10"/>
        <v/>
      </c>
      <c r="AL7" s="7" t="str">
        <f t="shared" si="11"/>
        <v/>
      </c>
      <c r="AM7" s="7" t="str">
        <f t="shared" si="12"/>
        <v/>
      </c>
      <c r="AN7" s="7" t="str">
        <f t="shared" si="13"/>
        <v/>
      </c>
      <c r="AO7" s="7">
        <f t="shared" si="14"/>
        <v>1.29783693843594E-2</v>
      </c>
      <c r="AP7" s="7">
        <f t="shared" si="15"/>
        <v>3.3277870216306157E-4</v>
      </c>
      <c r="AQ7" s="7" t="str">
        <f t="shared" si="16"/>
        <v/>
      </c>
      <c r="AR7" s="7">
        <f t="shared" si="17"/>
        <v>3.3277870216306157E-4</v>
      </c>
      <c r="AS7" s="7" t="str">
        <f t="shared" si="18"/>
        <v/>
      </c>
    </row>
    <row r="8" spans="1:45">
      <c r="A8" s="23" t="s">
        <v>191</v>
      </c>
      <c r="B8" s="23" t="s">
        <v>192</v>
      </c>
      <c r="C8" s="69">
        <v>43299</v>
      </c>
      <c r="D8" s="69" t="s">
        <v>18</v>
      </c>
      <c r="E8" s="23">
        <v>6011</v>
      </c>
      <c r="F8" s="4"/>
      <c r="G8" s="4"/>
      <c r="H8" s="4"/>
      <c r="I8" s="4"/>
      <c r="J8" s="4"/>
      <c r="K8" s="4"/>
      <c r="L8" s="4"/>
      <c r="M8" s="4"/>
      <c r="N8" s="4">
        <v>4</v>
      </c>
      <c r="O8" s="4"/>
      <c r="P8" s="4"/>
      <c r="Q8" s="4"/>
      <c r="R8" s="4"/>
      <c r="S8" s="4"/>
      <c r="T8" s="4">
        <v>33</v>
      </c>
      <c r="U8" s="4">
        <v>5</v>
      </c>
      <c r="V8" s="4">
        <v>1</v>
      </c>
      <c r="W8" s="4"/>
      <c r="X8" s="4">
        <v>3</v>
      </c>
      <c r="Y8" s="4"/>
      <c r="AA8" s="7" t="str">
        <f t="shared" si="0"/>
        <v/>
      </c>
      <c r="AB8" s="7" t="str">
        <f t="shared" si="1"/>
        <v/>
      </c>
      <c r="AC8" s="7" t="str">
        <f t="shared" si="2"/>
        <v/>
      </c>
      <c r="AD8" s="7" t="str">
        <f t="shared" si="3"/>
        <v/>
      </c>
      <c r="AE8" s="7" t="str">
        <f t="shared" si="4"/>
        <v/>
      </c>
      <c r="AF8" s="7" t="str">
        <f t="shared" si="5"/>
        <v/>
      </c>
      <c r="AG8" s="7" t="str">
        <f t="shared" si="6"/>
        <v/>
      </c>
      <c r="AH8" s="7" t="str">
        <f t="shared" si="7"/>
        <v/>
      </c>
      <c r="AI8" s="7">
        <f t="shared" si="8"/>
        <v>6.6544668108467812E-4</v>
      </c>
      <c r="AJ8" s="7" t="str">
        <f t="shared" si="9"/>
        <v/>
      </c>
      <c r="AK8" s="7" t="str">
        <f t="shared" si="10"/>
        <v/>
      </c>
      <c r="AL8" s="7" t="str">
        <f t="shared" si="11"/>
        <v/>
      </c>
      <c r="AM8" s="7" t="str">
        <f t="shared" si="12"/>
        <v/>
      </c>
      <c r="AN8" s="7" t="str">
        <f t="shared" si="13"/>
        <v/>
      </c>
      <c r="AO8" s="7">
        <f t="shared" si="14"/>
        <v>5.4899351189485945E-3</v>
      </c>
      <c r="AP8" s="7">
        <f t="shared" si="15"/>
        <v>8.3180835135584759E-4</v>
      </c>
      <c r="AQ8" s="7" t="str">
        <f t="shared" ref="AQ8:AQ24" si="19">IF(W8=0,"",W8/$E8)</f>
        <v/>
      </c>
    </row>
    <row r="9" spans="1:45">
      <c r="A9" s="23" t="s">
        <v>191</v>
      </c>
      <c r="B9" s="23" t="s">
        <v>192</v>
      </c>
      <c r="C9" s="69">
        <v>43301</v>
      </c>
      <c r="D9" s="69" t="s">
        <v>125</v>
      </c>
      <c r="E9" s="23">
        <v>3006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/>
      <c r="R9" s="4"/>
      <c r="S9" s="4"/>
      <c r="T9" s="4">
        <v>3</v>
      </c>
      <c r="U9" s="4">
        <v>1</v>
      </c>
      <c r="V9" s="4"/>
      <c r="W9" s="4"/>
      <c r="X9" s="4"/>
      <c r="Y9" s="4"/>
      <c r="AA9" s="7" t="str">
        <f t="shared" si="0"/>
        <v/>
      </c>
      <c r="AB9" s="7" t="str">
        <f t="shared" si="1"/>
        <v/>
      </c>
      <c r="AC9" s="7" t="str">
        <f t="shared" si="2"/>
        <v/>
      </c>
      <c r="AD9" s="7" t="str">
        <f t="shared" si="3"/>
        <v/>
      </c>
      <c r="AE9" s="7" t="str">
        <f t="shared" si="4"/>
        <v/>
      </c>
      <c r="AF9" s="7" t="str">
        <f t="shared" si="5"/>
        <v/>
      </c>
      <c r="AG9" s="7" t="str">
        <f t="shared" si="6"/>
        <v/>
      </c>
      <c r="AH9" s="7" t="str">
        <f t="shared" si="7"/>
        <v/>
      </c>
      <c r="AI9" s="7" t="str">
        <f t="shared" si="8"/>
        <v/>
      </c>
      <c r="AJ9" s="7" t="str">
        <f t="shared" si="9"/>
        <v/>
      </c>
      <c r="AK9" s="7">
        <f t="shared" si="10"/>
        <v>3.3266799733865603E-4</v>
      </c>
      <c r="AL9" s="7" t="str">
        <f t="shared" si="11"/>
        <v/>
      </c>
      <c r="AM9" s="7" t="str">
        <f t="shared" si="12"/>
        <v/>
      </c>
      <c r="AN9" s="7" t="str">
        <f t="shared" si="13"/>
        <v/>
      </c>
      <c r="AO9" s="7">
        <f t="shared" si="14"/>
        <v>9.9800399201596798E-4</v>
      </c>
      <c r="AP9" s="7">
        <f t="shared" si="15"/>
        <v>3.3266799733865603E-4</v>
      </c>
      <c r="AQ9" s="7" t="str">
        <f t="shared" si="19"/>
        <v/>
      </c>
    </row>
    <row r="10" spans="1:45">
      <c r="A10" s="23" t="s">
        <v>191</v>
      </c>
      <c r="B10" s="23" t="s">
        <v>192</v>
      </c>
      <c r="C10" s="69">
        <v>43301</v>
      </c>
      <c r="D10" s="69" t="s">
        <v>126</v>
      </c>
      <c r="E10" s="23">
        <v>3049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2</v>
      </c>
      <c r="Q10" s="4"/>
      <c r="R10" s="4"/>
      <c r="S10" s="4"/>
      <c r="T10" s="4">
        <v>7</v>
      </c>
      <c r="U10" s="4">
        <v>4</v>
      </c>
      <c r="V10" s="4">
        <v>1</v>
      </c>
      <c r="W10" s="4"/>
      <c r="X10" s="4">
        <v>2</v>
      </c>
      <c r="Y10" s="4"/>
      <c r="AA10" s="7" t="str">
        <f t="shared" si="0"/>
        <v/>
      </c>
      <c r="AB10" s="7" t="str">
        <f t="shared" si="1"/>
        <v/>
      </c>
      <c r="AC10" s="7" t="str">
        <f t="shared" si="2"/>
        <v/>
      </c>
      <c r="AD10" s="7" t="str">
        <f t="shared" si="3"/>
        <v/>
      </c>
      <c r="AE10" s="7" t="str">
        <f t="shared" si="4"/>
        <v/>
      </c>
      <c r="AF10" s="7" t="str">
        <f t="shared" si="5"/>
        <v/>
      </c>
      <c r="AG10" s="7" t="str">
        <f t="shared" si="6"/>
        <v/>
      </c>
      <c r="AH10" s="7" t="str">
        <f t="shared" si="7"/>
        <v/>
      </c>
      <c r="AI10" s="7" t="str">
        <f t="shared" si="8"/>
        <v/>
      </c>
      <c r="AJ10" s="7" t="str">
        <f t="shared" si="9"/>
        <v/>
      </c>
      <c r="AK10" s="7">
        <f t="shared" si="10"/>
        <v>6.5595277140045915E-4</v>
      </c>
      <c r="AL10" s="7" t="str">
        <f t="shared" si="11"/>
        <v/>
      </c>
      <c r="AM10" s="7" t="str">
        <f t="shared" si="12"/>
        <v/>
      </c>
      <c r="AN10" s="7" t="str">
        <f t="shared" si="13"/>
        <v/>
      </c>
      <c r="AO10" s="7">
        <f t="shared" si="14"/>
        <v>2.2958346999016072E-3</v>
      </c>
      <c r="AP10" s="7">
        <f t="shared" si="15"/>
        <v>1.3119055428009183E-3</v>
      </c>
      <c r="AQ10" s="7" t="str">
        <f t="shared" si="19"/>
        <v/>
      </c>
    </row>
    <row r="11" spans="1:45">
      <c r="A11" t="s">
        <v>191</v>
      </c>
      <c r="B11" t="s">
        <v>192</v>
      </c>
      <c r="C11" s="12">
        <v>43305</v>
      </c>
      <c r="D11" t="s">
        <v>16</v>
      </c>
      <c r="E11">
        <v>3549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16</v>
      </c>
      <c r="U11" s="4"/>
      <c r="V11" s="4">
        <v>2</v>
      </c>
      <c r="W11" s="4">
        <v>1</v>
      </c>
      <c r="X11" s="4"/>
      <c r="Y11" s="4"/>
      <c r="AA11" s="7" t="str">
        <f t="shared" si="0"/>
        <v/>
      </c>
      <c r="AB11" s="7" t="str">
        <f t="shared" si="1"/>
        <v/>
      </c>
      <c r="AC11" s="7" t="str">
        <f t="shared" si="2"/>
        <v/>
      </c>
      <c r="AD11" s="7" t="str">
        <f t="shared" si="3"/>
        <v/>
      </c>
      <c r="AE11" s="7" t="str">
        <f t="shared" si="4"/>
        <v/>
      </c>
      <c r="AF11" s="7" t="str">
        <f t="shared" si="5"/>
        <v/>
      </c>
      <c r="AG11" s="7" t="str">
        <f t="shared" si="6"/>
        <v/>
      </c>
      <c r="AH11" s="7" t="str">
        <f t="shared" si="7"/>
        <v/>
      </c>
      <c r="AI11" s="7" t="str">
        <f t="shared" si="8"/>
        <v/>
      </c>
      <c r="AJ11" s="7" t="str">
        <f t="shared" si="9"/>
        <v/>
      </c>
      <c r="AK11" s="7" t="str">
        <f t="shared" si="10"/>
        <v/>
      </c>
      <c r="AL11" s="7" t="str">
        <f t="shared" si="11"/>
        <v/>
      </c>
      <c r="AM11" s="7" t="str">
        <f t="shared" si="12"/>
        <v/>
      </c>
      <c r="AN11" s="7" t="str">
        <f t="shared" si="13"/>
        <v/>
      </c>
      <c r="AO11" s="7">
        <f t="shared" si="14"/>
        <v>4.5083122006198927E-3</v>
      </c>
      <c r="AP11" s="7" t="str">
        <f t="shared" si="15"/>
        <v/>
      </c>
      <c r="AQ11" s="7">
        <f t="shared" si="19"/>
        <v>2.8176951253874329E-4</v>
      </c>
    </row>
    <row r="12" spans="1:45">
      <c r="A12" t="s">
        <v>191</v>
      </c>
      <c r="B12" t="s">
        <v>192</v>
      </c>
      <c r="C12" s="12">
        <v>43305</v>
      </c>
      <c r="D12" t="s">
        <v>131</v>
      </c>
      <c r="E12">
        <v>3010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4</v>
      </c>
      <c r="Q12" s="4">
        <v>2</v>
      </c>
      <c r="R12" s="4">
        <v>1</v>
      </c>
      <c r="S12" s="4"/>
      <c r="T12" s="4">
        <v>32</v>
      </c>
      <c r="U12" s="4">
        <v>7</v>
      </c>
      <c r="V12" s="4">
        <v>2</v>
      </c>
      <c r="W12" s="4"/>
      <c r="X12" s="4"/>
      <c r="Y12" s="4"/>
      <c r="Z12" s="4"/>
      <c r="AA12" s="7" t="str">
        <f t="shared" si="0"/>
        <v/>
      </c>
      <c r="AB12" s="7" t="str">
        <f t="shared" si="1"/>
        <v/>
      </c>
      <c r="AC12" s="7" t="str">
        <f t="shared" si="2"/>
        <v/>
      </c>
      <c r="AD12" s="7" t="str">
        <f t="shared" si="3"/>
        <v/>
      </c>
      <c r="AE12" s="7" t="str">
        <f t="shared" si="4"/>
        <v/>
      </c>
      <c r="AF12" s="7" t="str">
        <f t="shared" si="5"/>
        <v/>
      </c>
      <c r="AG12" s="7" t="str">
        <f t="shared" si="6"/>
        <v/>
      </c>
      <c r="AH12" s="7" t="str">
        <f t="shared" si="7"/>
        <v/>
      </c>
      <c r="AI12" s="7" t="str">
        <f t="shared" si="8"/>
        <v/>
      </c>
      <c r="AJ12" s="7" t="str">
        <f t="shared" si="9"/>
        <v/>
      </c>
      <c r="AK12" s="7">
        <f t="shared" si="10"/>
        <v>1.3289036544850499E-3</v>
      </c>
      <c r="AL12" s="7">
        <f t="shared" si="11"/>
        <v>6.6445182724252495E-4</v>
      </c>
      <c r="AM12" s="7">
        <f t="shared" si="12"/>
        <v>3.3222591362126248E-4</v>
      </c>
      <c r="AN12" s="7" t="str">
        <f t="shared" si="13"/>
        <v/>
      </c>
      <c r="AO12" s="7">
        <f t="shared" si="14"/>
        <v>1.0631229235880399E-2</v>
      </c>
      <c r="AP12" s="7">
        <f t="shared" si="15"/>
        <v>2.3255813953488372E-3</v>
      </c>
      <c r="AQ12" s="7" t="str">
        <f t="shared" si="19"/>
        <v/>
      </c>
    </row>
    <row r="13" spans="1:45">
      <c r="A13" t="s">
        <v>191</v>
      </c>
      <c r="B13" t="s">
        <v>192</v>
      </c>
      <c r="C13" s="12">
        <v>43306</v>
      </c>
      <c r="D13" t="s">
        <v>221</v>
      </c>
      <c r="E13">
        <v>3056</v>
      </c>
      <c r="F13" s="4"/>
      <c r="G13" s="4"/>
      <c r="H13" s="4"/>
      <c r="I13" s="4"/>
      <c r="J13" s="4"/>
      <c r="K13" s="4"/>
      <c r="L13" s="4"/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7" t="str">
        <f t="shared" si="0"/>
        <v/>
      </c>
      <c r="AB13" s="7" t="str">
        <f t="shared" si="1"/>
        <v/>
      </c>
      <c r="AC13" s="7" t="str">
        <f t="shared" si="2"/>
        <v/>
      </c>
      <c r="AD13" s="7" t="str">
        <f t="shared" si="3"/>
        <v/>
      </c>
      <c r="AE13" s="7" t="str">
        <f t="shared" si="4"/>
        <v/>
      </c>
      <c r="AF13" s="7" t="str">
        <f t="shared" si="5"/>
        <v/>
      </c>
      <c r="AG13" s="7" t="str">
        <f t="shared" si="6"/>
        <v/>
      </c>
      <c r="AH13" s="7" t="str">
        <f t="shared" si="7"/>
        <v/>
      </c>
      <c r="AI13" s="7">
        <f t="shared" si="8"/>
        <v>3.2722513089005238E-4</v>
      </c>
      <c r="AJ13" s="7" t="str">
        <f t="shared" si="9"/>
        <v/>
      </c>
      <c r="AK13" s="7" t="str">
        <f t="shared" si="10"/>
        <v/>
      </c>
      <c r="AL13" s="7" t="str">
        <f t="shared" si="11"/>
        <v/>
      </c>
      <c r="AM13" s="7" t="str">
        <f t="shared" si="12"/>
        <v/>
      </c>
      <c r="AN13" s="7" t="str">
        <f t="shared" si="13"/>
        <v/>
      </c>
      <c r="AO13" s="7" t="str">
        <f t="shared" si="14"/>
        <v/>
      </c>
      <c r="AP13" s="7" t="str">
        <f t="shared" si="15"/>
        <v/>
      </c>
      <c r="AQ13" s="7" t="str">
        <f t="shared" si="19"/>
        <v/>
      </c>
    </row>
    <row r="14" spans="1:45">
      <c r="A14" t="s">
        <v>182</v>
      </c>
      <c r="B14" t="s">
        <v>183</v>
      </c>
      <c r="C14" s="12">
        <v>43355</v>
      </c>
      <c r="D14" t="s">
        <v>23</v>
      </c>
      <c r="E14">
        <v>2022</v>
      </c>
      <c r="F14" s="4"/>
      <c r="G14" s="4"/>
      <c r="H14" s="4"/>
      <c r="I14" s="4"/>
      <c r="J14" s="4"/>
      <c r="K14" s="4">
        <v>58</v>
      </c>
      <c r="L14" s="4"/>
      <c r="M14" s="4"/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A14" s="7" t="str">
        <f t="shared" si="0"/>
        <v/>
      </c>
      <c r="AB14" s="7" t="str">
        <f t="shared" si="1"/>
        <v/>
      </c>
      <c r="AC14" s="7" t="str">
        <f t="shared" si="2"/>
        <v/>
      </c>
      <c r="AD14" s="7" t="str">
        <f t="shared" si="3"/>
        <v/>
      </c>
      <c r="AE14" s="7" t="str">
        <f t="shared" si="4"/>
        <v/>
      </c>
      <c r="AF14" s="7">
        <f t="shared" si="5"/>
        <v>2.8684470820969338E-2</v>
      </c>
      <c r="AG14" s="7" t="str">
        <f t="shared" si="6"/>
        <v/>
      </c>
      <c r="AH14" s="7" t="str">
        <f t="shared" si="7"/>
        <v/>
      </c>
      <c r="AI14" s="7">
        <f t="shared" si="8"/>
        <v>4.9455984174085062E-4</v>
      </c>
      <c r="AJ14" s="7" t="str">
        <f t="shared" si="9"/>
        <v/>
      </c>
      <c r="AK14" s="7" t="str">
        <f t="shared" si="10"/>
        <v/>
      </c>
      <c r="AL14" s="7" t="str">
        <f t="shared" si="11"/>
        <v/>
      </c>
      <c r="AM14" s="7" t="str">
        <f t="shared" si="12"/>
        <v/>
      </c>
      <c r="AN14" s="7" t="str">
        <f t="shared" si="13"/>
        <v/>
      </c>
      <c r="AO14" s="7" t="str">
        <f t="shared" si="14"/>
        <v/>
      </c>
      <c r="AP14" s="7" t="str">
        <f t="shared" si="15"/>
        <v/>
      </c>
      <c r="AQ14" s="7" t="str">
        <f t="shared" si="19"/>
        <v/>
      </c>
    </row>
    <row r="15" spans="1:45">
      <c r="A15" t="s">
        <v>186</v>
      </c>
      <c r="B15" t="s">
        <v>187</v>
      </c>
      <c r="C15" s="12">
        <v>43545</v>
      </c>
      <c r="D15" t="s">
        <v>17</v>
      </c>
      <c r="E15">
        <v>1705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1</v>
      </c>
      <c r="R15" s="4"/>
      <c r="S15" s="4"/>
      <c r="T15" s="4">
        <v>26</v>
      </c>
      <c r="U15" s="4">
        <v>3</v>
      </c>
      <c r="V15" s="4">
        <v>3</v>
      </c>
      <c r="W15" s="4"/>
      <c r="X15" s="4">
        <v>3</v>
      </c>
      <c r="Y15" s="4">
        <v>1</v>
      </c>
      <c r="AA15" s="7" t="str">
        <f t="shared" si="0"/>
        <v/>
      </c>
      <c r="AB15" s="7" t="str">
        <f t="shared" si="1"/>
        <v/>
      </c>
      <c r="AC15" s="7" t="str">
        <f t="shared" si="2"/>
        <v/>
      </c>
      <c r="AD15" s="7" t="str">
        <f t="shared" si="3"/>
        <v/>
      </c>
      <c r="AE15" s="7" t="str">
        <f t="shared" si="4"/>
        <v/>
      </c>
      <c r="AF15" s="7" t="str">
        <f t="shared" si="5"/>
        <v/>
      </c>
      <c r="AG15" s="7" t="str">
        <f t="shared" si="6"/>
        <v/>
      </c>
      <c r="AH15" s="7" t="str">
        <f t="shared" si="7"/>
        <v/>
      </c>
      <c r="AI15" s="7" t="str">
        <f t="shared" si="8"/>
        <v/>
      </c>
      <c r="AJ15" s="7" t="str">
        <f t="shared" si="9"/>
        <v/>
      </c>
      <c r="AK15" s="7" t="str">
        <f t="shared" si="10"/>
        <v/>
      </c>
      <c r="AL15" s="7">
        <f t="shared" si="11"/>
        <v>5.8651026392961877E-4</v>
      </c>
      <c r="AM15" s="7" t="str">
        <f t="shared" si="12"/>
        <v/>
      </c>
      <c r="AN15" s="7" t="str">
        <f t="shared" si="13"/>
        <v/>
      </c>
      <c r="AO15" s="7">
        <f t="shared" si="14"/>
        <v>1.5249266862170088E-2</v>
      </c>
      <c r="AP15" s="7">
        <f t="shared" si="15"/>
        <v>1.7595307917888563E-3</v>
      </c>
      <c r="AQ15" s="7" t="str">
        <f t="shared" si="19"/>
        <v/>
      </c>
    </row>
    <row r="16" spans="1:45">
      <c r="A16" t="s">
        <v>184</v>
      </c>
      <c r="B16" t="s">
        <v>185</v>
      </c>
      <c r="C16" s="12">
        <v>43557</v>
      </c>
      <c r="D16" t="s">
        <v>162</v>
      </c>
      <c r="E16">
        <v>2533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142</v>
      </c>
      <c r="V16" s="4">
        <v>121</v>
      </c>
      <c r="W16" s="4">
        <v>34</v>
      </c>
      <c r="X16" s="4">
        <v>71</v>
      </c>
      <c r="Y16" s="4">
        <v>11</v>
      </c>
      <c r="AA16" s="7" t="str">
        <f t="shared" si="0"/>
        <v/>
      </c>
      <c r="AB16" s="7" t="str">
        <f t="shared" si="1"/>
        <v/>
      </c>
      <c r="AC16" s="7" t="str">
        <f t="shared" si="2"/>
        <v/>
      </c>
      <c r="AD16" s="7" t="str">
        <f t="shared" si="3"/>
        <v/>
      </c>
      <c r="AE16" s="7" t="str">
        <f t="shared" si="4"/>
        <v/>
      </c>
      <c r="AF16" s="7" t="str">
        <f t="shared" si="5"/>
        <v/>
      </c>
      <c r="AG16" s="7" t="str">
        <f t="shared" si="6"/>
        <v/>
      </c>
      <c r="AH16" s="7" t="str">
        <f t="shared" si="7"/>
        <v/>
      </c>
      <c r="AI16" s="7" t="str">
        <f t="shared" si="8"/>
        <v/>
      </c>
      <c r="AJ16" s="7" t="str">
        <f t="shared" si="9"/>
        <v/>
      </c>
      <c r="AK16" s="7" t="str">
        <f t="shared" si="10"/>
        <v/>
      </c>
      <c r="AL16" s="7" t="str">
        <f t="shared" si="11"/>
        <v/>
      </c>
      <c r="AM16" s="7" t="str">
        <f t="shared" si="12"/>
        <v/>
      </c>
      <c r="AN16" s="7" t="str">
        <f t="shared" si="13"/>
        <v/>
      </c>
      <c r="AO16" s="7" t="str">
        <f t="shared" si="14"/>
        <v/>
      </c>
      <c r="AP16" s="7">
        <f t="shared" si="15"/>
        <v>5.6060007895775761E-2</v>
      </c>
      <c r="AQ16" s="7">
        <f t="shared" si="19"/>
        <v>1.3422818791946308E-2</v>
      </c>
    </row>
    <row r="17" spans="1:43">
      <c r="A17" t="s">
        <v>188</v>
      </c>
      <c r="B17" t="s">
        <v>189</v>
      </c>
      <c r="C17" s="12">
        <v>43564</v>
      </c>
      <c r="D17" t="s">
        <v>144</v>
      </c>
      <c r="E17">
        <v>1273</v>
      </c>
      <c r="F17" s="4">
        <v>1243</v>
      </c>
      <c r="G17" s="4"/>
      <c r="H17" s="4"/>
      <c r="I17" s="4">
        <v>61</v>
      </c>
      <c r="J17" s="4"/>
      <c r="K17" s="4"/>
      <c r="L17" s="4"/>
      <c r="M17" s="4"/>
      <c r="N17" s="4">
        <v>5</v>
      </c>
      <c r="O17" s="4"/>
      <c r="P17" s="4"/>
      <c r="Q17" s="4"/>
      <c r="R17" s="4"/>
      <c r="S17" s="4"/>
      <c r="T17" s="4">
        <v>15</v>
      </c>
      <c r="U17" s="4">
        <v>1</v>
      </c>
      <c r="V17" s="4"/>
      <c r="W17" s="4"/>
      <c r="X17" s="4"/>
      <c r="Y17" s="4"/>
      <c r="AA17" s="7">
        <f t="shared" si="0"/>
        <v>0.97643362136684997</v>
      </c>
      <c r="AB17" s="7" t="str">
        <f t="shared" si="1"/>
        <v/>
      </c>
      <c r="AC17" s="7" t="str">
        <f t="shared" si="2"/>
        <v/>
      </c>
      <c r="AD17" s="7">
        <f t="shared" si="3"/>
        <v>4.7918303220738416E-2</v>
      </c>
      <c r="AE17" s="7" t="str">
        <f t="shared" si="4"/>
        <v/>
      </c>
      <c r="AF17" s="7" t="str">
        <f t="shared" si="5"/>
        <v/>
      </c>
      <c r="AG17" s="7" t="str">
        <f t="shared" si="6"/>
        <v/>
      </c>
      <c r="AH17" s="7" t="str">
        <f t="shared" si="7"/>
        <v/>
      </c>
      <c r="AI17" s="7">
        <f t="shared" si="8"/>
        <v>3.927729772191673E-3</v>
      </c>
      <c r="AJ17" s="7" t="str">
        <f t="shared" si="9"/>
        <v/>
      </c>
      <c r="AK17" s="7" t="str">
        <f t="shared" si="10"/>
        <v/>
      </c>
      <c r="AL17" s="7" t="str">
        <f t="shared" si="11"/>
        <v/>
      </c>
      <c r="AM17" s="7" t="str">
        <f t="shared" si="12"/>
        <v/>
      </c>
      <c r="AN17" s="7" t="str">
        <f t="shared" si="13"/>
        <v/>
      </c>
      <c r="AO17" s="7">
        <f t="shared" si="14"/>
        <v>1.1783189316575019E-2</v>
      </c>
      <c r="AP17" s="7">
        <f t="shared" si="15"/>
        <v>7.855459544383347E-4</v>
      </c>
      <c r="AQ17" s="7" t="str">
        <f t="shared" si="19"/>
        <v/>
      </c>
    </row>
    <row r="18" spans="1:43">
      <c r="A18" t="s">
        <v>200</v>
      </c>
      <c r="B18" t="s">
        <v>201</v>
      </c>
      <c r="C18" s="12">
        <v>43566</v>
      </c>
      <c r="D18" t="s">
        <v>202</v>
      </c>
      <c r="E18">
        <v>814</v>
      </c>
      <c r="F18" s="4"/>
      <c r="G18" s="4"/>
      <c r="H18" s="4"/>
      <c r="I18" s="4"/>
      <c r="J18" s="4"/>
      <c r="K18" s="4"/>
      <c r="L18" s="4"/>
      <c r="M18" s="4"/>
      <c r="N18" s="4"/>
      <c r="O18" s="4">
        <v>2</v>
      </c>
      <c r="P18" s="4"/>
      <c r="Q18" s="4"/>
      <c r="R18" s="4"/>
      <c r="S18" s="4"/>
      <c r="T18" s="4">
        <v>2</v>
      </c>
      <c r="U18" s="4"/>
      <c r="V18" s="4"/>
      <c r="W18" s="4"/>
      <c r="X18" s="4"/>
      <c r="Y18" s="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>
      <c r="A19" t="s">
        <v>203</v>
      </c>
      <c r="B19" t="s">
        <v>204</v>
      </c>
      <c r="C19" s="12">
        <v>43566</v>
      </c>
      <c r="D19" t="s">
        <v>202</v>
      </c>
      <c r="E19">
        <v>819</v>
      </c>
      <c r="F19" s="4"/>
      <c r="G19" s="4"/>
      <c r="H19" s="4"/>
      <c r="I19" s="4"/>
      <c r="J19" s="4"/>
      <c r="K19" s="4"/>
      <c r="L19" s="4"/>
      <c r="M19" s="4"/>
      <c r="N19" s="4"/>
      <c r="O19" s="4">
        <v>9</v>
      </c>
      <c r="P19" s="4"/>
      <c r="Q19" s="4"/>
      <c r="R19" s="4"/>
      <c r="S19" s="4"/>
      <c r="T19" s="4">
        <v>10</v>
      </c>
      <c r="U19" s="4"/>
      <c r="V19" s="4">
        <v>1</v>
      </c>
      <c r="W19" s="4"/>
      <c r="X19" s="4">
        <v>1</v>
      </c>
      <c r="Y19" s="4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>
      <c r="A20" t="s">
        <v>205</v>
      </c>
      <c r="B20" t="s">
        <v>206</v>
      </c>
      <c r="C20" s="12">
        <v>43566</v>
      </c>
      <c r="D20" t="s">
        <v>202</v>
      </c>
      <c r="E20">
        <v>567</v>
      </c>
      <c r="F20" s="4"/>
      <c r="G20" s="4"/>
      <c r="H20" s="4"/>
      <c r="I20" s="4"/>
      <c r="J20" s="4"/>
      <c r="K20" s="4"/>
      <c r="L20" s="4"/>
      <c r="M20" s="4"/>
      <c r="N20" s="4"/>
      <c r="O20" s="4">
        <v>3</v>
      </c>
      <c r="P20" s="4"/>
      <c r="Q20" s="4"/>
      <c r="R20" s="4"/>
      <c r="S20" s="4"/>
      <c r="T20" s="4">
        <v>3</v>
      </c>
      <c r="U20" s="4">
        <v>2</v>
      </c>
      <c r="V20" s="4">
        <v>1</v>
      </c>
      <c r="W20" s="4"/>
      <c r="X20" s="4">
        <v>1</v>
      </c>
      <c r="Y20" s="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>
      <c r="A21" t="s">
        <v>194</v>
      </c>
      <c r="B21" t="s">
        <v>195</v>
      </c>
      <c r="C21" s="12">
        <v>43570</v>
      </c>
      <c r="D21" t="s">
        <v>16</v>
      </c>
      <c r="E21">
        <v>5011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45</v>
      </c>
      <c r="Q21" s="4">
        <v>11</v>
      </c>
      <c r="R21" s="4"/>
      <c r="S21" s="4"/>
      <c r="T21" s="4">
        <v>317</v>
      </c>
      <c r="U21" s="4">
        <v>5</v>
      </c>
      <c r="V21" s="4">
        <v>19</v>
      </c>
      <c r="W21" s="4">
        <v>5</v>
      </c>
      <c r="X21" s="4">
        <v>12</v>
      </c>
      <c r="Y21" s="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>
      <c r="A22" t="s">
        <v>198</v>
      </c>
      <c r="B22" t="s">
        <v>199</v>
      </c>
      <c r="C22" s="12">
        <v>43570</v>
      </c>
      <c r="D22" t="s">
        <v>18</v>
      </c>
      <c r="E22">
        <v>5088</v>
      </c>
      <c r="F22" s="4"/>
      <c r="G22" s="4"/>
      <c r="H22" s="4"/>
      <c r="I22" s="4"/>
      <c r="J22" s="4"/>
      <c r="K22" s="4"/>
      <c r="L22" s="4"/>
      <c r="M22" s="4"/>
      <c r="N22" s="4">
        <v>18</v>
      </c>
      <c r="O22" s="4"/>
      <c r="P22" s="4"/>
      <c r="Q22" s="4">
        <v>1</v>
      </c>
      <c r="R22" s="4"/>
      <c r="S22" s="4"/>
      <c r="T22" s="4">
        <v>85</v>
      </c>
      <c r="U22" s="4">
        <v>6</v>
      </c>
      <c r="V22" s="4">
        <v>3</v>
      </c>
      <c r="W22" s="4">
        <v>2</v>
      </c>
      <c r="X22" s="4">
        <v>3</v>
      </c>
      <c r="Y22" s="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>
      <c r="A23" t="s">
        <v>196</v>
      </c>
      <c r="B23" t="s">
        <v>197</v>
      </c>
      <c r="C23" s="12">
        <v>43570</v>
      </c>
      <c r="D23" t="s">
        <v>18</v>
      </c>
      <c r="E23">
        <v>2495</v>
      </c>
      <c r="F23" s="4"/>
      <c r="G23" s="4"/>
      <c r="H23" s="4"/>
      <c r="I23" s="4"/>
      <c r="J23" s="4"/>
      <c r="K23" s="4">
        <v>1</v>
      </c>
      <c r="L23" s="4"/>
      <c r="M23" s="4"/>
      <c r="N23" s="4">
        <v>4</v>
      </c>
      <c r="O23" s="4"/>
      <c r="P23" s="4"/>
      <c r="Q23" s="4"/>
      <c r="R23" s="4"/>
      <c r="S23" s="4"/>
      <c r="T23" s="4">
        <v>20</v>
      </c>
      <c r="U23" s="4">
        <v>3</v>
      </c>
      <c r="V23" s="4">
        <v>1</v>
      </c>
      <c r="W23" s="4">
        <v>1</v>
      </c>
      <c r="X23" s="4"/>
      <c r="Y23" s="4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>
      <c r="AA24" s="7" t="str">
        <f t="shared" si="0"/>
        <v/>
      </c>
      <c r="AB24" s="7" t="str">
        <f t="shared" ref="AB24:AP24" si="20">IF(G24=0,"",G24/$E24)</f>
        <v/>
      </c>
      <c r="AC24" s="7" t="str">
        <f t="shared" si="20"/>
        <v/>
      </c>
      <c r="AD24" s="7" t="str">
        <f t="shared" si="20"/>
        <v/>
      </c>
      <c r="AE24" s="7" t="str">
        <f t="shared" si="20"/>
        <v/>
      </c>
      <c r="AF24" s="7" t="str">
        <f t="shared" si="20"/>
        <v/>
      </c>
      <c r="AG24" s="7" t="str">
        <f t="shared" si="20"/>
        <v/>
      </c>
      <c r="AH24" s="7" t="str">
        <f t="shared" si="20"/>
        <v/>
      </c>
      <c r="AI24" s="7" t="str">
        <f t="shared" si="20"/>
        <v/>
      </c>
      <c r="AJ24" s="7" t="str">
        <f t="shared" si="20"/>
        <v/>
      </c>
      <c r="AK24" s="7" t="str">
        <f t="shared" si="20"/>
        <v/>
      </c>
      <c r="AL24" s="7" t="str">
        <f t="shared" si="20"/>
        <v/>
      </c>
      <c r="AM24" s="7" t="str">
        <f t="shared" si="20"/>
        <v/>
      </c>
      <c r="AN24" s="7" t="str">
        <f t="shared" si="20"/>
        <v/>
      </c>
      <c r="AO24" s="7" t="str">
        <f t="shared" si="20"/>
        <v/>
      </c>
      <c r="AP24" s="7" t="str">
        <f t="shared" si="20"/>
        <v/>
      </c>
      <c r="AQ24" s="7" t="str">
        <f t="shared" si="19"/>
        <v/>
      </c>
    </row>
    <row r="25" spans="1:43">
      <c r="F25">
        <f t="shared" ref="F25:O25" si="21">SUM(F4:F24)</f>
        <v>1243</v>
      </c>
      <c r="G25">
        <f t="shared" si="21"/>
        <v>0</v>
      </c>
      <c r="H25">
        <f t="shared" si="21"/>
        <v>0</v>
      </c>
      <c r="I25">
        <f t="shared" si="21"/>
        <v>61</v>
      </c>
      <c r="J25">
        <f t="shared" si="21"/>
        <v>0</v>
      </c>
      <c r="K25">
        <f t="shared" si="21"/>
        <v>59</v>
      </c>
      <c r="L25">
        <f t="shared" si="21"/>
        <v>0</v>
      </c>
      <c r="M25">
        <f t="shared" si="21"/>
        <v>0</v>
      </c>
      <c r="N25">
        <f t="shared" si="21"/>
        <v>49</v>
      </c>
      <c r="O25">
        <f t="shared" si="21"/>
        <v>14</v>
      </c>
      <c r="P25">
        <f>SUM(P4:P24)</f>
        <v>52</v>
      </c>
      <c r="Q25">
        <f t="shared" ref="Q25:V25" si="22">SUM(Q4:Q24)</f>
        <v>16</v>
      </c>
      <c r="R25">
        <f t="shared" si="22"/>
        <v>2</v>
      </c>
      <c r="S25">
        <f t="shared" si="22"/>
        <v>1</v>
      </c>
      <c r="T25">
        <f t="shared" si="22"/>
        <v>712</v>
      </c>
      <c r="U25">
        <f t="shared" si="22"/>
        <v>188</v>
      </c>
      <c r="V25">
        <f t="shared" si="22"/>
        <v>164</v>
      </c>
      <c r="W25">
        <f t="shared" ref="W25:Y25" si="23">SUM(W4:W24)</f>
        <v>45</v>
      </c>
      <c r="X25">
        <f t="shared" si="23"/>
        <v>104</v>
      </c>
      <c r="Y25">
        <f t="shared" si="23"/>
        <v>12</v>
      </c>
      <c r="Z25">
        <f>SUM(F25:Y25)</f>
        <v>2722</v>
      </c>
    </row>
  </sheetData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27"/>
  <sheetViews>
    <sheetView tabSelected="1"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21.46484375" customWidth="1"/>
    <col min="2" max="2" width="78.33203125" customWidth="1"/>
    <col min="3" max="3" width="10.265625" customWidth="1"/>
    <col min="4" max="4" width="10" customWidth="1"/>
    <col min="5" max="5" width="7.796875" bestFit="1" customWidth="1"/>
    <col min="6" max="10" width="4.73046875" customWidth="1"/>
    <col min="11" max="11" width="5.53125" bestFit="1" customWidth="1"/>
    <col min="12" max="12" width="5.53125" customWidth="1"/>
    <col min="13" max="15" width="5.53125" bestFit="1" customWidth="1"/>
    <col min="16" max="20" width="4.73046875" customWidth="1"/>
    <col min="21" max="21" width="5.53125" bestFit="1" customWidth="1"/>
    <col min="22" max="24" width="4.73046875" customWidth="1"/>
    <col min="25" max="25" width="6.73046875" bestFit="1" customWidth="1"/>
    <col min="26" max="38" width="6.73046875" customWidth="1"/>
    <col min="39" max="39" width="6.265625" customWidth="1"/>
  </cols>
  <sheetData>
    <row r="1" spans="1:47">
      <c r="A1" s="56" t="s">
        <v>53</v>
      </c>
    </row>
    <row r="2" spans="1:47">
      <c r="A2" s="17" t="s">
        <v>42</v>
      </c>
      <c r="C2" s="81"/>
    </row>
    <row r="3" spans="1:47" ht="26.65" thickBot="1">
      <c r="A3" s="2" t="s">
        <v>0</v>
      </c>
      <c r="B3" s="3" t="s">
        <v>7</v>
      </c>
      <c r="C3" s="3" t="s">
        <v>58</v>
      </c>
      <c r="D3" s="3" t="s">
        <v>153</v>
      </c>
      <c r="E3" s="2" t="s">
        <v>8</v>
      </c>
      <c r="F3" s="105" t="str">
        <f>F4</f>
        <v>1BC</v>
      </c>
      <c r="G3" s="125" t="str">
        <f t="shared" ref="G3:W3" si="0">G4</f>
        <v>2BC</v>
      </c>
      <c r="H3" s="125" t="str">
        <f t="shared" si="0"/>
        <v>1LC</v>
      </c>
      <c r="I3" s="125" t="str">
        <f t="shared" si="0"/>
        <v>2LC</v>
      </c>
      <c r="J3" s="125" t="str">
        <f t="shared" si="0"/>
        <v>JCJ</v>
      </c>
      <c r="K3" s="125" t="str">
        <f t="shared" si="0"/>
        <v>LMT</v>
      </c>
      <c r="L3" s="132" t="str">
        <f t="shared" si="0"/>
        <v>SWK</v>
      </c>
      <c r="M3" s="125" t="str">
        <f t="shared" si="0"/>
        <v>Tan</v>
      </c>
      <c r="N3" s="125" t="str">
        <f t="shared" si="0"/>
        <v>UMC</v>
      </c>
      <c r="O3" s="125" t="str">
        <f t="shared" si="0"/>
        <v>LMC</v>
      </c>
      <c r="P3" s="125" t="str">
        <f t="shared" si="0"/>
        <v>ROZ</v>
      </c>
      <c r="Q3" s="125" t="str">
        <f t="shared" si="0"/>
        <v>SUN</v>
      </c>
      <c r="R3" s="125" t="str">
        <f t="shared" si="0"/>
        <v>PRO</v>
      </c>
      <c r="S3" s="125" t="str">
        <f t="shared" si="0"/>
        <v>MCJ</v>
      </c>
      <c r="T3" s="125" t="str">
        <f t="shared" si="0"/>
        <v>JDJ</v>
      </c>
      <c r="U3" s="125" t="str">
        <f t="shared" si="0"/>
        <v>B2J</v>
      </c>
      <c r="V3" s="126" t="str">
        <f t="shared" si="0"/>
        <v>BCC</v>
      </c>
      <c r="W3" s="126" t="str">
        <f t="shared" si="0"/>
        <v>TWX</v>
      </c>
      <c r="X3" s="22"/>
      <c r="Y3" s="22"/>
      <c r="Z3" s="22"/>
      <c r="AA3" s="40"/>
      <c r="AB3" s="105" t="str">
        <f t="shared" ref="AB3:AG3" si="1">F3</f>
        <v>1BC</v>
      </c>
      <c r="AC3" s="111" t="str">
        <f t="shared" si="1"/>
        <v>2BC</v>
      </c>
      <c r="AD3" s="111" t="str">
        <f t="shared" si="1"/>
        <v>1LC</v>
      </c>
      <c r="AE3" s="111" t="str">
        <f t="shared" si="1"/>
        <v>2LC</v>
      </c>
      <c r="AF3" s="111" t="str">
        <f t="shared" si="1"/>
        <v>JCJ</v>
      </c>
      <c r="AG3" s="111" t="str">
        <f t="shared" si="1"/>
        <v>LMT</v>
      </c>
      <c r="AH3" s="111" t="str">
        <f t="shared" ref="AH3:AU3" si="2">M3</f>
        <v>Tan</v>
      </c>
      <c r="AI3" s="111" t="str">
        <f t="shared" si="2"/>
        <v>UMC</v>
      </c>
      <c r="AJ3" s="111" t="str">
        <f t="shared" si="2"/>
        <v>LMC</v>
      </c>
      <c r="AK3" s="111" t="str">
        <f t="shared" si="2"/>
        <v>ROZ</v>
      </c>
      <c r="AL3" s="111" t="str">
        <f t="shared" si="2"/>
        <v>SUN</v>
      </c>
      <c r="AM3" s="111" t="str">
        <f t="shared" si="2"/>
        <v>PRO</v>
      </c>
      <c r="AN3" s="111" t="str">
        <f t="shared" si="2"/>
        <v>MCJ</v>
      </c>
      <c r="AO3" s="111" t="str">
        <f t="shared" si="2"/>
        <v>JDJ</v>
      </c>
      <c r="AP3" s="111" t="str">
        <f t="shared" si="2"/>
        <v>B2J</v>
      </c>
      <c r="AQ3" s="111" t="str">
        <f t="shared" si="2"/>
        <v>BCC</v>
      </c>
      <c r="AR3" s="111" t="str">
        <f t="shared" si="2"/>
        <v>TWX</v>
      </c>
      <c r="AS3" s="111">
        <f t="shared" si="2"/>
        <v>0</v>
      </c>
      <c r="AT3" s="111">
        <f t="shared" si="2"/>
        <v>0</v>
      </c>
      <c r="AU3" s="111">
        <f t="shared" si="2"/>
        <v>0</v>
      </c>
    </row>
    <row r="4" spans="1:47" s="84" customFormat="1" ht="15" customHeight="1">
      <c r="A4" s="84" t="s">
        <v>0</v>
      </c>
      <c r="B4" s="84" t="s">
        <v>7</v>
      </c>
      <c r="C4" s="117" t="s">
        <v>58</v>
      </c>
      <c r="D4" s="118" t="s">
        <v>159</v>
      </c>
      <c r="E4" s="84" t="s">
        <v>8</v>
      </c>
      <c r="F4" s="85" t="s">
        <v>228</v>
      </c>
      <c r="G4" s="85" t="s">
        <v>226</v>
      </c>
      <c r="H4" s="85" t="s">
        <v>227</v>
      </c>
      <c r="I4" s="85" t="s">
        <v>225</v>
      </c>
      <c r="J4" s="85" t="s">
        <v>15</v>
      </c>
      <c r="K4" s="85" t="s">
        <v>30</v>
      </c>
      <c r="L4" s="85" t="s">
        <v>50</v>
      </c>
      <c r="M4" s="85" t="s">
        <v>190</v>
      </c>
      <c r="N4" s="85" t="s">
        <v>179</v>
      </c>
      <c r="O4" s="85" t="s">
        <v>83</v>
      </c>
      <c r="P4" s="85" t="s">
        <v>19</v>
      </c>
      <c r="Q4" s="85" t="s">
        <v>103</v>
      </c>
      <c r="R4" s="85" t="s">
        <v>1</v>
      </c>
      <c r="S4" s="85" t="s">
        <v>2</v>
      </c>
      <c r="T4" s="85" t="s">
        <v>3</v>
      </c>
      <c r="U4" s="85" t="s">
        <v>4</v>
      </c>
      <c r="V4" s="85" t="s">
        <v>5</v>
      </c>
      <c r="W4" s="85" t="s">
        <v>6</v>
      </c>
      <c r="X4" s="85"/>
      <c r="Y4" s="85"/>
      <c r="Z4" s="85"/>
      <c r="AB4" s="119" t="e">
        <f t="shared" ref="AB4:AG4" si="3">IF(F4=0,"",F4/$E4)</f>
        <v>#VALUE!</v>
      </c>
      <c r="AC4" s="119" t="e">
        <f t="shared" si="3"/>
        <v>#VALUE!</v>
      </c>
      <c r="AD4" s="119" t="e">
        <f t="shared" si="3"/>
        <v>#VALUE!</v>
      </c>
      <c r="AE4" s="119" t="e">
        <f t="shared" si="3"/>
        <v>#VALUE!</v>
      </c>
      <c r="AF4" s="119" t="e">
        <f t="shared" si="3"/>
        <v>#VALUE!</v>
      </c>
      <c r="AG4" s="119" t="e">
        <f t="shared" si="3"/>
        <v>#VALUE!</v>
      </c>
      <c r="AH4" s="119" t="e">
        <f t="shared" ref="AH4:AH25" si="4">IF(M4=0,"",M4/$E4)</f>
        <v>#VALUE!</v>
      </c>
      <c r="AI4" s="119" t="e">
        <f t="shared" ref="AI4:AI25" si="5">IF(N4=0,"",N4/$E4)</f>
        <v>#VALUE!</v>
      </c>
      <c r="AJ4" s="119" t="e">
        <f t="shared" ref="AJ4:AJ25" si="6">IF(O4=0,"",O4/$E4)</f>
        <v>#VALUE!</v>
      </c>
      <c r="AK4" s="119" t="e">
        <f t="shared" ref="AK4:AK25" si="7">IF(P4=0,"",P4/$E4)</f>
        <v>#VALUE!</v>
      </c>
      <c r="AL4" s="119" t="e">
        <f t="shared" ref="AL4:AL25" si="8">IF(Q4=0,"",Q4/$E4)</f>
        <v>#VALUE!</v>
      </c>
      <c r="AM4" s="119" t="e">
        <f t="shared" ref="AM4:AM25" si="9">IF(R4=0,"",R4/$E4)</f>
        <v>#VALUE!</v>
      </c>
      <c r="AN4" s="119" t="e">
        <f t="shared" ref="AN4:AN25" si="10">IF(S4=0,"",S4/$E4)</f>
        <v>#VALUE!</v>
      </c>
      <c r="AO4" s="119" t="e">
        <f t="shared" ref="AO4:AO25" si="11">IF(T4=0,"",T4/$E4)</f>
        <v>#VALUE!</v>
      </c>
      <c r="AP4" s="119" t="e">
        <f t="shared" ref="AP4:AP25" si="12">IF(U4=0,"",U4/$E4)</f>
        <v>#VALUE!</v>
      </c>
      <c r="AQ4" s="119" t="e">
        <f t="shared" ref="AQ4:AQ25" si="13">IF(V4=0,"",V4/$E4)</f>
        <v>#VALUE!</v>
      </c>
      <c r="AR4" s="119" t="e">
        <f t="shared" ref="AR4:AR25" si="14">IF(W4=0,"",W4/$E4)</f>
        <v>#VALUE!</v>
      </c>
      <c r="AS4" s="119" t="str">
        <f t="shared" ref="AS4:AS25" si="15">IF(X4=0,"",X4/$E4)</f>
        <v/>
      </c>
      <c r="AT4" s="119" t="str">
        <f t="shared" ref="AT4:AT25" si="16">IF(Y4=0,"",Y4/$E4)</f>
        <v/>
      </c>
      <c r="AU4" s="119" t="str">
        <f t="shared" ref="AU4:AU25" si="17">IF(Z4=0,"",Z4/$E4)</f>
        <v/>
      </c>
    </row>
    <row r="5" spans="1:47" ht="15" customHeight="1">
      <c r="A5" t="s">
        <v>292</v>
      </c>
      <c r="B5" t="s">
        <v>293</v>
      </c>
      <c r="C5" s="12">
        <v>44364</v>
      </c>
      <c r="D5" s="106" t="s">
        <v>18</v>
      </c>
      <c r="E5">
        <v>3031</v>
      </c>
      <c r="F5" s="4"/>
      <c r="G5" s="4"/>
      <c r="H5" s="4"/>
      <c r="I5" s="4"/>
      <c r="J5" s="4"/>
      <c r="K5" s="4"/>
      <c r="L5" s="4">
        <v>24</v>
      </c>
      <c r="M5" s="4"/>
      <c r="N5" s="4"/>
      <c r="O5" s="4"/>
      <c r="P5" s="4">
        <v>1</v>
      </c>
      <c r="Q5" s="4"/>
      <c r="R5" s="4">
        <v>39</v>
      </c>
      <c r="S5" s="4">
        <v>45</v>
      </c>
      <c r="T5" s="4">
        <v>12</v>
      </c>
      <c r="U5" s="4">
        <v>1</v>
      </c>
      <c r="V5" s="4">
        <v>8</v>
      </c>
      <c r="W5" s="4">
        <v>2</v>
      </c>
      <c r="X5" s="4"/>
      <c r="Y5" s="4"/>
      <c r="Z5" s="4"/>
      <c r="AA5" s="4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" customHeight="1">
      <c r="A6" t="s">
        <v>271</v>
      </c>
      <c r="B6" t="s">
        <v>272</v>
      </c>
      <c r="C6" s="12">
        <v>44364</v>
      </c>
      <c r="D6" s="106" t="s">
        <v>18</v>
      </c>
      <c r="E6">
        <v>1541</v>
      </c>
      <c r="F6" s="4"/>
      <c r="G6" s="4"/>
      <c r="H6" s="4"/>
      <c r="I6" s="4"/>
      <c r="J6" s="4"/>
      <c r="K6" s="4"/>
      <c r="L6" s="4">
        <v>64</v>
      </c>
      <c r="M6" s="4"/>
      <c r="N6" s="4"/>
      <c r="O6" s="4"/>
      <c r="P6" s="4">
        <v>5</v>
      </c>
      <c r="Q6" s="4"/>
      <c r="R6" s="4">
        <v>18</v>
      </c>
      <c r="S6" s="4">
        <v>18</v>
      </c>
      <c r="T6" s="4">
        <v>11</v>
      </c>
      <c r="U6" s="4"/>
      <c r="V6" s="4">
        <v>13</v>
      </c>
      <c r="W6" s="4"/>
      <c r="X6" s="4"/>
      <c r="Y6" s="4"/>
      <c r="Z6" s="4"/>
      <c r="AA6" s="4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" customHeight="1">
      <c r="A7" s="23" t="s">
        <v>275</v>
      </c>
      <c r="B7" s="23" t="s">
        <v>255</v>
      </c>
      <c r="C7" s="69">
        <v>44393</v>
      </c>
      <c r="D7" s="107" t="s">
        <v>132</v>
      </c>
      <c r="E7" s="23">
        <v>4088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v>17</v>
      </c>
      <c r="Q7" s="4">
        <v>1</v>
      </c>
      <c r="R7" s="4">
        <v>65</v>
      </c>
      <c r="S7" s="4">
        <v>23</v>
      </c>
      <c r="T7" s="4">
        <v>13</v>
      </c>
      <c r="U7" s="4">
        <v>8</v>
      </c>
      <c r="V7" s="4">
        <v>46</v>
      </c>
      <c r="W7" s="4">
        <v>5</v>
      </c>
      <c r="X7" s="4"/>
      <c r="Y7" s="4"/>
      <c r="Z7" s="4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" customHeight="1">
      <c r="A8" s="23" t="s">
        <v>276</v>
      </c>
      <c r="B8" s="23" t="s">
        <v>237</v>
      </c>
      <c r="C8" s="69">
        <v>44393</v>
      </c>
      <c r="D8" s="107" t="s">
        <v>132</v>
      </c>
      <c r="E8" s="23">
        <v>2009</v>
      </c>
      <c r="F8" s="4"/>
      <c r="G8" s="4"/>
      <c r="H8" s="4"/>
      <c r="I8" s="4"/>
      <c r="J8" s="4"/>
      <c r="K8" s="4"/>
      <c r="L8" s="4"/>
      <c r="M8" s="4">
        <v>166</v>
      </c>
      <c r="N8" s="4"/>
      <c r="O8" s="4"/>
      <c r="P8" s="4">
        <v>3</v>
      </c>
      <c r="Q8" s="4"/>
      <c r="R8" s="4">
        <v>12</v>
      </c>
      <c r="S8" s="4">
        <v>15</v>
      </c>
      <c r="T8" s="4">
        <v>8</v>
      </c>
      <c r="U8" s="4"/>
      <c r="V8" s="4">
        <v>6</v>
      </c>
      <c r="W8" s="4"/>
      <c r="X8" s="4"/>
      <c r="Y8" s="4"/>
      <c r="Z8" s="4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" customHeight="1">
      <c r="A9" s="23" t="s">
        <v>277</v>
      </c>
      <c r="B9" s="23" t="s">
        <v>238</v>
      </c>
      <c r="C9" s="69">
        <v>44394</v>
      </c>
      <c r="D9" s="107" t="s">
        <v>132</v>
      </c>
      <c r="E9" s="23">
        <v>4074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17</v>
      </c>
      <c r="Q9" s="4"/>
      <c r="R9" s="4">
        <v>81</v>
      </c>
      <c r="S9" s="4">
        <v>13</v>
      </c>
      <c r="T9" s="4">
        <v>18</v>
      </c>
      <c r="U9" s="4">
        <v>7</v>
      </c>
      <c r="V9" s="4">
        <v>36</v>
      </c>
      <c r="W9" s="4">
        <v>6</v>
      </c>
      <c r="X9" s="4"/>
      <c r="Y9" s="4"/>
      <c r="Z9" s="4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5" customHeight="1">
      <c r="A10" t="s">
        <v>278</v>
      </c>
      <c r="B10" t="s">
        <v>239</v>
      </c>
      <c r="C10" s="12">
        <v>44394</v>
      </c>
      <c r="D10" s="108" t="s">
        <v>132</v>
      </c>
      <c r="E10">
        <v>4011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10</v>
      </c>
      <c r="Q10" s="4"/>
      <c r="R10" s="4">
        <v>24</v>
      </c>
      <c r="S10" s="4">
        <v>2</v>
      </c>
      <c r="T10" s="4">
        <v>2</v>
      </c>
      <c r="U10" s="4">
        <v>4</v>
      </c>
      <c r="V10" s="4">
        <v>8</v>
      </c>
      <c r="W10" s="4">
        <v>1</v>
      </c>
      <c r="X10" s="4"/>
      <c r="Y10" s="4"/>
      <c r="Z10" s="4"/>
      <c r="AB10" s="7" t="str">
        <f t="shared" ref="AB10:AB25" si="18">IF(F10=0,"",F10/$E10)</f>
        <v/>
      </c>
      <c r="AC10" s="7" t="str">
        <f t="shared" ref="AC10:AC25" si="19">IF(G10=0,"",G10/$E10)</f>
        <v/>
      </c>
      <c r="AD10" s="7" t="str">
        <f t="shared" ref="AD10:AD25" si="20">IF(H10=0,"",H10/$E10)</f>
        <v/>
      </c>
      <c r="AE10" s="7" t="str">
        <f t="shared" ref="AE10:AE25" si="21">IF(I10=0,"",I10/$E10)</f>
        <v/>
      </c>
      <c r="AF10" s="7" t="str">
        <f t="shared" ref="AF10:AF25" si="22">IF(J10=0,"",J10/$E10)</f>
        <v/>
      </c>
      <c r="AG10" s="7" t="str">
        <f t="shared" ref="AG10:AG25" si="23">IF(K10=0,"",K10/$E10)</f>
        <v/>
      </c>
      <c r="AH10" s="7" t="str">
        <f t="shared" si="4"/>
        <v/>
      </c>
      <c r="AI10" s="7" t="str">
        <f t="shared" si="5"/>
        <v/>
      </c>
      <c r="AJ10" s="7" t="str">
        <f t="shared" si="6"/>
        <v/>
      </c>
      <c r="AK10" s="7">
        <f t="shared" si="7"/>
        <v>2.4931438544003987E-3</v>
      </c>
      <c r="AL10" s="7" t="str">
        <f t="shared" si="8"/>
        <v/>
      </c>
      <c r="AM10" s="7">
        <f t="shared" si="9"/>
        <v>5.9835452505609572E-3</v>
      </c>
      <c r="AN10" s="7">
        <f t="shared" si="10"/>
        <v>4.9862877088007981E-4</v>
      </c>
      <c r="AO10" s="7">
        <f t="shared" si="11"/>
        <v>4.9862877088007981E-4</v>
      </c>
      <c r="AP10" s="7">
        <f t="shared" si="12"/>
        <v>9.9725754176015961E-4</v>
      </c>
      <c r="AQ10" s="7">
        <f t="shared" si="13"/>
        <v>1.9945150835203192E-3</v>
      </c>
      <c r="AR10" s="7">
        <f t="shared" si="14"/>
        <v>2.493143854400399E-4</v>
      </c>
      <c r="AS10" s="7" t="str">
        <f t="shared" si="15"/>
        <v/>
      </c>
      <c r="AT10" s="7" t="str">
        <f t="shared" si="16"/>
        <v/>
      </c>
      <c r="AU10" s="7" t="str">
        <f t="shared" si="17"/>
        <v/>
      </c>
    </row>
    <row r="11" spans="1:47" ht="15" customHeight="1">
      <c r="A11" t="s">
        <v>279</v>
      </c>
      <c r="B11" t="s">
        <v>240</v>
      </c>
      <c r="C11" s="12">
        <v>44394</v>
      </c>
      <c r="D11" s="108" t="s">
        <v>132</v>
      </c>
      <c r="E11">
        <v>4004</v>
      </c>
      <c r="F11" s="4"/>
      <c r="G11" s="4"/>
      <c r="H11" s="4"/>
      <c r="I11" s="4"/>
      <c r="J11" s="4">
        <v>1</v>
      </c>
      <c r="K11" s="4">
        <v>26</v>
      </c>
      <c r="L11" s="4"/>
      <c r="M11" s="4"/>
      <c r="N11" s="4"/>
      <c r="O11" s="4"/>
      <c r="P11" s="4">
        <v>5</v>
      </c>
      <c r="Q11" s="4"/>
      <c r="R11" s="4">
        <v>16</v>
      </c>
      <c r="S11" s="4">
        <v>15</v>
      </c>
      <c r="T11" s="4">
        <v>4</v>
      </c>
      <c r="U11" s="4">
        <v>1</v>
      </c>
      <c r="V11" s="4">
        <v>2</v>
      </c>
      <c r="W11" s="4"/>
      <c r="X11" s="4"/>
      <c r="Y11" s="4"/>
      <c r="Z11" s="4"/>
      <c r="AA11" s="4"/>
      <c r="AB11" s="7" t="str">
        <f t="shared" si="18"/>
        <v/>
      </c>
      <c r="AC11" s="7" t="str">
        <f t="shared" si="19"/>
        <v/>
      </c>
      <c r="AD11" s="7" t="str">
        <f t="shared" si="20"/>
        <v/>
      </c>
      <c r="AE11" s="7" t="str">
        <f t="shared" si="21"/>
        <v/>
      </c>
      <c r="AF11" s="7">
        <f t="shared" si="22"/>
        <v>2.4975024975024975E-4</v>
      </c>
      <c r="AG11" s="7">
        <f t="shared" si="23"/>
        <v>6.4935064935064939E-3</v>
      </c>
      <c r="AH11" s="7" t="str">
        <f t="shared" si="4"/>
        <v/>
      </c>
      <c r="AI11" s="7" t="str">
        <f t="shared" si="5"/>
        <v/>
      </c>
      <c r="AJ11" s="7" t="str">
        <f t="shared" si="6"/>
        <v/>
      </c>
      <c r="AK11" s="7">
        <f t="shared" si="7"/>
        <v>1.2487512487512488E-3</v>
      </c>
      <c r="AL11" s="7" t="str">
        <f t="shared" si="8"/>
        <v/>
      </c>
      <c r="AM11" s="7">
        <f t="shared" si="9"/>
        <v>3.996003996003996E-3</v>
      </c>
      <c r="AN11" s="7">
        <f t="shared" si="10"/>
        <v>3.7462537462537465E-3</v>
      </c>
      <c r="AO11" s="7">
        <f t="shared" si="11"/>
        <v>9.99000999000999E-4</v>
      </c>
      <c r="AP11" s="7">
        <f t="shared" si="12"/>
        <v>2.4975024975024975E-4</v>
      </c>
      <c r="AQ11" s="7">
        <f t="shared" si="13"/>
        <v>4.995004995004995E-4</v>
      </c>
      <c r="AR11" s="7" t="str">
        <f t="shared" si="14"/>
        <v/>
      </c>
      <c r="AS11" s="7" t="str">
        <f t="shared" si="15"/>
        <v/>
      </c>
      <c r="AT11" s="7" t="str">
        <f t="shared" si="16"/>
        <v/>
      </c>
      <c r="AU11" s="7" t="str">
        <f t="shared" si="17"/>
        <v/>
      </c>
    </row>
    <row r="12" spans="1:47" ht="15" customHeight="1">
      <c r="A12" t="s">
        <v>290</v>
      </c>
      <c r="B12" t="s">
        <v>291</v>
      </c>
      <c r="C12" s="12">
        <v>44394</v>
      </c>
      <c r="D12" s="108" t="s">
        <v>132</v>
      </c>
      <c r="E12">
        <v>4024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4</v>
      </c>
      <c r="Q12" s="4"/>
      <c r="R12" s="4">
        <v>36</v>
      </c>
      <c r="S12" s="4">
        <v>36</v>
      </c>
      <c r="T12" s="4">
        <v>20</v>
      </c>
      <c r="U12" s="4">
        <v>2</v>
      </c>
      <c r="V12" s="4">
        <v>16</v>
      </c>
      <c r="W12" s="4">
        <v>2</v>
      </c>
      <c r="X12" s="4"/>
      <c r="Y12" s="4"/>
      <c r="Z12" s="4"/>
      <c r="AA12" s="4"/>
      <c r="AB12" s="7" t="str">
        <f t="shared" si="18"/>
        <v/>
      </c>
      <c r="AC12" s="7" t="str">
        <f t="shared" si="19"/>
        <v/>
      </c>
      <c r="AD12" s="7" t="str">
        <f t="shared" si="20"/>
        <v/>
      </c>
      <c r="AE12" s="7" t="str">
        <f t="shared" si="21"/>
        <v/>
      </c>
      <c r="AF12" s="7" t="str">
        <f t="shared" si="22"/>
        <v/>
      </c>
      <c r="AG12" s="7" t="str">
        <f t="shared" si="23"/>
        <v/>
      </c>
      <c r="AH12" s="7" t="str">
        <f t="shared" si="4"/>
        <v/>
      </c>
      <c r="AI12" s="7" t="str">
        <f t="shared" si="5"/>
        <v/>
      </c>
      <c r="AJ12" s="7" t="str">
        <f t="shared" si="6"/>
        <v/>
      </c>
      <c r="AK12" s="7">
        <f t="shared" si="7"/>
        <v>9.9403578528827028E-4</v>
      </c>
      <c r="AL12" s="7" t="str">
        <f t="shared" si="8"/>
        <v/>
      </c>
      <c r="AM12" s="7">
        <f t="shared" si="9"/>
        <v>8.9463220675944331E-3</v>
      </c>
      <c r="AN12" s="7">
        <f t="shared" si="10"/>
        <v>8.9463220675944331E-3</v>
      </c>
      <c r="AO12" s="7">
        <f t="shared" si="11"/>
        <v>4.970178926441352E-3</v>
      </c>
      <c r="AP12" s="7">
        <f t="shared" si="12"/>
        <v>4.9701789264413514E-4</v>
      </c>
      <c r="AQ12" s="7">
        <f t="shared" si="13"/>
        <v>3.9761431411530811E-3</v>
      </c>
      <c r="AR12" s="7">
        <f t="shared" si="14"/>
        <v>4.9701789264413514E-4</v>
      </c>
      <c r="AS12" s="7" t="str">
        <f t="shared" si="15"/>
        <v/>
      </c>
      <c r="AT12" s="7" t="str">
        <f t="shared" si="16"/>
        <v/>
      </c>
      <c r="AU12" s="7" t="str">
        <f t="shared" si="17"/>
        <v/>
      </c>
    </row>
    <row r="13" spans="1:47" ht="15" customHeight="1">
      <c r="A13" t="s">
        <v>280</v>
      </c>
      <c r="B13" t="s">
        <v>241</v>
      </c>
      <c r="C13" s="12">
        <v>44394</v>
      </c>
      <c r="D13" s="108" t="s">
        <v>132</v>
      </c>
      <c r="E13">
        <v>4040</v>
      </c>
      <c r="F13" s="4"/>
      <c r="G13" s="4"/>
      <c r="H13" s="4"/>
      <c r="I13" s="4"/>
      <c r="J13" s="4"/>
      <c r="K13" s="4">
        <v>1</v>
      </c>
      <c r="L13" s="4"/>
      <c r="M13" s="4">
        <v>250</v>
      </c>
      <c r="N13" s="4"/>
      <c r="O13" s="4"/>
      <c r="P13" s="4">
        <v>1</v>
      </c>
      <c r="Q13" s="4"/>
      <c r="R13" s="4">
        <v>27</v>
      </c>
      <c r="S13" s="4">
        <v>26</v>
      </c>
      <c r="T13" s="4">
        <v>14</v>
      </c>
      <c r="U13" s="4">
        <v>2</v>
      </c>
      <c r="V13" s="4">
        <v>5</v>
      </c>
      <c r="W13" s="4"/>
      <c r="X13" s="4"/>
      <c r="Y13" s="4"/>
      <c r="Z13" s="4"/>
      <c r="AB13" s="7" t="str">
        <f t="shared" si="18"/>
        <v/>
      </c>
      <c r="AC13" s="7" t="str">
        <f t="shared" si="19"/>
        <v/>
      </c>
      <c r="AD13" s="7" t="str">
        <f t="shared" si="20"/>
        <v/>
      </c>
      <c r="AE13" s="7" t="str">
        <f t="shared" si="21"/>
        <v/>
      </c>
      <c r="AF13" s="7" t="str">
        <f t="shared" si="22"/>
        <v/>
      </c>
      <c r="AG13" s="7">
        <f t="shared" si="23"/>
        <v>2.4752475247524753E-4</v>
      </c>
      <c r="AH13" s="7">
        <f t="shared" si="4"/>
        <v>6.1881188118811881E-2</v>
      </c>
      <c r="AI13" s="7" t="str">
        <f t="shared" si="5"/>
        <v/>
      </c>
      <c r="AJ13" s="7" t="str">
        <f t="shared" si="6"/>
        <v/>
      </c>
      <c r="AK13" s="7">
        <f t="shared" si="7"/>
        <v>2.4752475247524753E-4</v>
      </c>
      <c r="AL13" s="7" t="str">
        <f t="shared" si="8"/>
        <v/>
      </c>
      <c r="AM13" s="7">
        <f t="shared" si="9"/>
        <v>6.683168316831683E-3</v>
      </c>
      <c r="AN13" s="7">
        <f t="shared" si="10"/>
        <v>6.4356435643564353E-3</v>
      </c>
      <c r="AO13" s="7">
        <f t="shared" si="11"/>
        <v>3.4653465346534654E-3</v>
      </c>
      <c r="AP13" s="7">
        <f t="shared" si="12"/>
        <v>4.9504950495049506E-4</v>
      </c>
      <c r="AQ13" s="7">
        <f t="shared" si="13"/>
        <v>1.2376237623762376E-3</v>
      </c>
      <c r="AR13" s="7" t="str">
        <f t="shared" si="14"/>
        <v/>
      </c>
      <c r="AS13" s="7" t="str">
        <f t="shared" si="15"/>
        <v/>
      </c>
      <c r="AT13" s="7" t="str">
        <f t="shared" si="16"/>
        <v/>
      </c>
      <c r="AU13" s="7" t="str">
        <f t="shared" si="17"/>
        <v/>
      </c>
    </row>
    <row r="14" spans="1:47" ht="15" customHeight="1">
      <c r="A14" t="s">
        <v>281</v>
      </c>
      <c r="B14" t="s">
        <v>242</v>
      </c>
      <c r="C14" s="12">
        <v>44394</v>
      </c>
      <c r="D14" s="108" t="s">
        <v>132</v>
      </c>
      <c r="E14">
        <v>2083</v>
      </c>
      <c r="F14" s="4"/>
      <c r="G14" s="4"/>
      <c r="H14" s="4"/>
      <c r="I14" s="4"/>
      <c r="J14" s="4"/>
      <c r="K14" s="4">
        <v>27</v>
      </c>
      <c r="L14" s="4"/>
      <c r="M14" s="4"/>
      <c r="N14" s="4"/>
      <c r="O14" s="4"/>
      <c r="P14" s="4">
        <v>1</v>
      </c>
      <c r="Q14" s="4"/>
      <c r="R14" s="4">
        <v>8</v>
      </c>
      <c r="S14" s="4">
        <v>2</v>
      </c>
      <c r="T14" s="4">
        <v>3</v>
      </c>
      <c r="U14" s="4">
        <v>1</v>
      </c>
      <c r="V14" s="4">
        <v>3</v>
      </c>
      <c r="W14" s="4">
        <v>1</v>
      </c>
      <c r="X14" s="4"/>
      <c r="Y14" s="4"/>
      <c r="Z14" s="4"/>
      <c r="AB14" s="7" t="str">
        <f t="shared" si="18"/>
        <v/>
      </c>
      <c r="AC14" s="7" t="str">
        <f t="shared" si="19"/>
        <v/>
      </c>
      <c r="AD14" s="7" t="str">
        <f t="shared" si="20"/>
        <v/>
      </c>
      <c r="AE14" s="7" t="str">
        <f t="shared" si="21"/>
        <v/>
      </c>
      <c r="AF14" s="7" t="str">
        <f t="shared" si="22"/>
        <v/>
      </c>
      <c r="AG14" s="7">
        <f t="shared" si="23"/>
        <v>1.2962073931829092E-2</v>
      </c>
      <c r="AH14" s="7" t="str">
        <f t="shared" si="4"/>
        <v/>
      </c>
      <c r="AI14" s="7" t="str">
        <f t="shared" si="5"/>
        <v/>
      </c>
      <c r="AJ14" s="7" t="str">
        <f t="shared" si="6"/>
        <v/>
      </c>
      <c r="AK14" s="7">
        <f t="shared" si="7"/>
        <v>4.8007681228996637E-4</v>
      </c>
      <c r="AL14" s="7" t="str">
        <f t="shared" si="8"/>
        <v/>
      </c>
      <c r="AM14" s="7">
        <f t="shared" si="9"/>
        <v>3.840614498319731E-3</v>
      </c>
      <c r="AN14" s="7">
        <f t="shared" si="10"/>
        <v>9.6015362457993274E-4</v>
      </c>
      <c r="AO14" s="7">
        <f t="shared" si="11"/>
        <v>1.4402304368698992E-3</v>
      </c>
      <c r="AP14" s="7">
        <f t="shared" si="12"/>
        <v>4.8007681228996637E-4</v>
      </c>
      <c r="AQ14" s="7">
        <f t="shared" si="13"/>
        <v>1.4402304368698992E-3</v>
      </c>
      <c r="AR14" s="7">
        <f t="shared" si="14"/>
        <v>4.8007681228996637E-4</v>
      </c>
      <c r="AS14" s="7" t="str">
        <f t="shared" si="15"/>
        <v/>
      </c>
      <c r="AT14" s="7" t="str">
        <f t="shared" si="16"/>
        <v/>
      </c>
      <c r="AU14" s="7" t="str">
        <f t="shared" si="17"/>
        <v/>
      </c>
    </row>
    <row r="15" spans="1:47" ht="15" customHeight="1">
      <c r="A15" t="s">
        <v>282</v>
      </c>
      <c r="B15" t="s">
        <v>249</v>
      </c>
      <c r="C15" s="12">
        <v>44394</v>
      </c>
      <c r="D15" s="108" t="s">
        <v>18</v>
      </c>
      <c r="E15">
        <v>4016</v>
      </c>
      <c r="F15" s="4">
        <v>29</v>
      </c>
      <c r="G15" s="4">
        <v>174</v>
      </c>
      <c r="H15" s="4">
        <v>2</v>
      </c>
      <c r="I15" s="4"/>
      <c r="J15" s="4"/>
      <c r="K15" s="4"/>
      <c r="L15" s="4"/>
      <c r="M15" s="4"/>
      <c r="N15" s="4"/>
      <c r="O15" s="4"/>
      <c r="P15" s="4">
        <v>10</v>
      </c>
      <c r="Q15" s="4"/>
      <c r="R15" s="4">
        <v>31</v>
      </c>
      <c r="S15" s="4">
        <v>32</v>
      </c>
      <c r="T15" s="4">
        <v>11</v>
      </c>
      <c r="U15" s="4">
        <v>2</v>
      </c>
      <c r="V15" s="4">
        <v>18</v>
      </c>
      <c r="W15" s="4">
        <v>2</v>
      </c>
      <c r="X15" s="4"/>
      <c r="Y15" s="4"/>
      <c r="Z15" s="4"/>
      <c r="AB15" s="7">
        <f t="shared" si="18"/>
        <v>7.2211155378486052E-3</v>
      </c>
      <c r="AC15" s="7">
        <f t="shared" si="19"/>
        <v>4.3326693227091637E-2</v>
      </c>
      <c r="AD15" s="7">
        <f t="shared" si="20"/>
        <v>4.9800796812749003E-4</v>
      </c>
      <c r="AE15" s="7" t="str">
        <f t="shared" si="21"/>
        <v/>
      </c>
      <c r="AF15" s="7" t="str">
        <f t="shared" si="22"/>
        <v/>
      </c>
      <c r="AG15" s="7" t="str">
        <f t="shared" si="23"/>
        <v/>
      </c>
      <c r="AH15" s="7" t="str">
        <f t="shared" si="4"/>
        <v/>
      </c>
      <c r="AI15" s="7" t="str">
        <f t="shared" si="5"/>
        <v/>
      </c>
      <c r="AJ15" s="7" t="str">
        <f t="shared" si="6"/>
        <v/>
      </c>
      <c r="AK15" s="7">
        <f t="shared" si="7"/>
        <v>2.4900398406374502E-3</v>
      </c>
      <c r="AL15" s="7" t="str">
        <f t="shared" si="8"/>
        <v/>
      </c>
      <c r="AM15" s="7">
        <f t="shared" si="9"/>
        <v>7.7191235059760957E-3</v>
      </c>
      <c r="AN15" s="7">
        <f t="shared" si="10"/>
        <v>7.9681274900398405E-3</v>
      </c>
      <c r="AO15" s="7">
        <f t="shared" si="11"/>
        <v>2.7390438247011954E-3</v>
      </c>
      <c r="AP15" s="7">
        <f t="shared" si="12"/>
        <v>4.9800796812749003E-4</v>
      </c>
      <c r="AQ15" s="7">
        <f t="shared" si="13"/>
        <v>4.4820717131474107E-3</v>
      </c>
      <c r="AR15" s="7">
        <f t="shared" si="14"/>
        <v>4.9800796812749003E-4</v>
      </c>
      <c r="AS15" s="7" t="str">
        <f t="shared" si="15"/>
        <v/>
      </c>
      <c r="AT15" s="7" t="str">
        <f t="shared" si="16"/>
        <v/>
      </c>
      <c r="AU15" s="7" t="str">
        <f t="shared" si="17"/>
        <v/>
      </c>
    </row>
    <row r="16" spans="1:47" ht="15" customHeight="1">
      <c r="A16" t="s">
        <v>283</v>
      </c>
      <c r="B16" t="s">
        <v>248</v>
      </c>
      <c r="C16" s="12">
        <v>44394</v>
      </c>
      <c r="D16" s="108" t="s">
        <v>18</v>
      </c>
      <c r="E16">
        <v>4034</v>
      </c>
      <c r="F16" s="4"/>
      <c r="G16" s="4"/>
      <c r="H16" s="4"/>
      <c r="I16" s="4"/>
      <c r="J16" s="4"/>
      <c r="K16" s="4"/>
      <c r="L16" s="4"/>
      <c r="M16" s="4"/>
      <c r="N16" s="4">
        <v>173</v>
      </c>
      <c r="O16" s="4">
        <v>2</v>
      </c>
      <c r="P16" s="4"/>
      <c r="Q16" s="4"/>
      <c r="R16" s="4">
        <v>38</v>
      </c>
      <c r="S16" s="4">
        <v>37</v>
      </c>
      <c r="T16" s="4">
        <v>10</v>
      </c>
      <c r="U16" s="4">
        <v>2</v>
      </c>
      <c r="V16" s="4">
        <v>4</v>
      </c>
      <c r="W16" s="4"/>
      <c r="X16" s="4"/>
      <c r="Y16" s="4"/>
      <c r="Z16" s="4"/>
      <c r="AB16" s="7" t="str">
        <f t="shared" si="18"/>
        <v/>
      </c>
      <c r="AC16" s="7" t="str">
        <f t="shared" si="19"/>
        <v/>
      </c>
      <c r="AD16" s="7" t="str">
        <f t="shared" si="20"/>
        <v/>
      </c>
      <c r="AE16" s="7" t="str">
        <f t="shared" si="21"/>
        <v/>
      </c>
      <c r="AF16" s="7" t="str">
        <f t="shared" si="22"/>
        <v/>
      </c>
      <c r="AG16" s="7" t="str">
        <f t="shared" si="23"/>
        <v/>
      </c>
      <c r="AH16" s="7" t="str">
        <f t="shared" si="4"/>
        <v/>
      </c>
      <c r="AI16" s="7">
        <f t="shared" si="5"/>
        <v>4.2885473475458603E-2</v>
      </c>
      <c r="AJ16" s="7">
        <f t="shared" si="6"/>
        <v>4.9578582052553293E-4</v>
      </c>
      <c r="AK16" s="7" t="str">
        <f t="shared" si="7"/>
        <v/>
      </c>
      <c r="AL16" s="7" t="str">
        <f t="shared" si="8"/>
        <v/>
      </c>
      <c r="AM16" s="7">
        <f t="shared" si="9"/>
        <v>9.4199305899851267E-3</v>
      </c>
      <c r="AN16" s="7">
        <f t="shared" si="10"/>
        <v>9.1720376797223592E-3</v>
      </c>
      <c r="AO16" s="7">
        <f t="shared" si="11"/>
        <v>2.478929102627665E-3</v>
      </c>
      <c r="AP16" s="7">
        <f t="shared" si="12"/>
        <v>4.9578582052553293E-4</v>
      </c>
      <c r="AQ16" s="7">
        <f t="shared" si="13"/>
        <v>9.9157164105106587E-4</v>
      </c>
      <c r="AR16" s="7" t="str">
        <f t="shared" si="14"/>
        <v/>
      </c>
      <c r="AS16" s="7" t="str">
        <f t="shared" si="15"/>
        <v/>
      </c>
      <c r="AT16" s="7" t="str">
        <f t="shared" si="16"/>
        <v/>
      </c>
      <c r="AU16" s="7" t="str">
        <f t="shared" si="17"/>
        <v/>
      </c>
    </row>
    <row r="17" spans="1:47" ht="15" customHeight="1">
      <c r="A17" t="s">
        <v>284</v>
      </c>
      <c r="B17" t="s">
        <v>243</v>
      </c>
      <c r="C17" s="12">
        <v>44394</v>
      </c>
      <c r="D17" s="108" t="s">
        <v>18</v>
      </c>
      <c r="E17">
        <v>4070</v>
      </c>
      <c r="F17" s="4"/>
      <c r="G17" s="4"/>
      <c r="H17" s="4"/>
      <c r="I17" s="4"/>
      <c r="J17" s="4"/>
      <c r="K17" s="4"/>
      <c r="L17" s="4"/>
      <c r="M17" s="4">
        <v>2</v>
      </c>
      <c r="N17" s="4"/>
      <c r="O17" s="4"/>
      <c r="P17" s="4">
        <v>14</v>
      </c>
      <c r="Q17" s="4"/>
      <c r="R17" s="4">
        <v>43</v>
      </c>
      <c r="S17" s="4">
        <v>14</v>
      </c>
      <c r="T17" s="4">
        <v>7</v>
      </c>
      <c r="U17" s="4">
        <v>4</v>
      </c>
      <c r="V17" s="4">
        <v>26</v>
      </c>
      <c r="W17" s="4">
        <v>2</v>
      </c>
      <c r="X17" s="4"/>
      <c r="Y17" s="4"/>
      <c r="Z17" s="4"/>
      <c r="AB17" s="7" t="str">
        <f t="shared" si="18"/>
        <v/>
      </c>
      <c r="AC17" s="7" t="str">
        <f t="shared" si="19"/>
        <v/>
      </c>
      <c r="AD17" s="7" t="str">
        <f t="shared" si="20"/>
        <v/>
      </c>
      <c r="AE17" s="7" t="str">
        <f t="shared" si="21"/>
        <v/>
      </c>
      <c r="AF17" s="7" t="str">
        <f t="shared" si="22"/>
        <v/>
      </c>
      <c r="AG17" s="7" t="str">
        <f t="shared" si="23"/>
        <v/>
      </c>
      <c r="AH17" s="7">
        <f t="shared" si="4"/>
        <v>4.9140049140049139E-4</v>
      </c>
      <c r="AI17" s="7" t="str">
        <f t="shared" si="5"/>
        <v/>
      </c>
      <c r="AJ17" s="7" t="str">
        <f t="shared" si="6"/>
        <v/>
      </c>
      <c r="AK17" s="7">
        <f t="shared" si="7"/>
        <v>3.4398034398034397E-3</v>
      </c>
      <c r="AL17" s="7" t="str">
        <f t="shared" si="8"/>
        <v/>
      </c>
      <c r="AM17" s="7">
        <f t="shared" si="9"/>
        <v>1.0565110565110565E-2</v>
      </c>
      <c r="AN17" s="7">
        <f t="shared" si="10"/>
        <v>3.4398034398034397E-3</v>
      </c>
      <c r="AO17" s="7">
        <f t="shared" si="11"/>
        <v>1.7199017199017199E-3</v>
      </c>
      <c r="AP17" s="7">
        <f t="shared" si="12"/>
        <v>9.8280098280098278E-4</v>
      </c>
      <c r="AQ17" s="7">
        <f t="shared" si="13"/>
        <v>6.3882063882063885E-3</v>
      </c>
      <c r="AR17" s="7">
        <f t="shared" si="14"/>
        <v>4.9140049140049139E-4</v>
      </c>
      <c r="AS17" s="7" t="str">
        <f t="shared" si="15"/>
        <v/>
      </c>
      <c r="AT17" s="7" t="str">
        <f t="shared" si="16"/>
        <v/>
      </c>
      <c r="AU17" s="7" t="str">
        <f t="shared" si="17"/>
        <v/>
      </c>
    </row>
    <row r="18" spans="1:47" ht="15" customHeight="1">
      <c r="A18" t="s">
        <v>285</v>
      </c>
      <c r="B18" t="s">
        <v>270</v>
      </c>
      <c r="C18" s="12">
        <v>44648</v>
      </c>
      <c r="D18" s="108" t="s">
        <v>162</v>
      </c>
      <c r="E18">
        <v>5042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>
        <v>41</v>
      </c>
      <c r="T18" s="4">
        <v>25</v>
      </c>
      <c r="U18" s="4">
        <v>38</v>
      </c>
      <c r="V18" s="4">
        <v>76</v>
      </c>
      <c r="W18" s="4">
        <v>10</v>
      </c>
      <c r="X18" s="4"/>
      <c r="Y18" s="4"/>
      <c r="Z18" s="4"/>
      <c r="AB18" s="7" t="str">
        <f t="shared" si="18"/>
        <v/>
      </c>
      <c r="AC18" s="7" t="str">
        <f t="shared" si="19"/>
        <v/>
      </c>
      <c r="AD18" s="7" t="str">
        <f t="shared" si="20"/>
        <v/>
      </c>
      <c r="AE18" s="7" t="str">
        <f t="shared" si="21"/>
        <v/>
      </c>
      <c r="AF18" s="7" t="str">
        <f t="shared" si="22"/>
        <v/>
      </c>
      <c r="AG18" s="7" t="str">
        <f t="shared" si="23"/>
        <v/>
      </c>
      <c r="AH18" s="7" t="str">
        <f t="shared" si="4"/>
        <v/>
      </c>
      <c r="AI18" s="7" t="str">
        <f t="shared" si="5"/>
        <v/>
      </c>
      <c r="AJ18" s="7" t="str">
        <f t="shared" si="6"/>
        <v/>
      </c>
      <c r="AK18" s="7" t="str">
        <f t="shared" si="7"/>
        <v/>
      </c>
      <c r="AL18" s="7" t="str">
        <f t="shared" si="8"/>
        <v/>
      </c>
      <c r="AM18" s="7" t="str">
        <f t="shared" si="9"/>
        <v/>
      </c>
      <c r="AN18" s="7">
        <f t="shared" si="10"/>
        <v>8.1316937723125739E-3</v>
      </c>
      <c r="AO18" s="7">
        <f t="shared" si="11"/>
        <v>4.9583498611662042E-3</v>
      </c>
      <c r="AP18" s="7">
        <f t="shared" si="12"/>
        <v>7.5366917889726302E-3</v>
      </c>
      <c r="AQ18" s="7">
        <f t="shared" si="13"/>
        <v>1.507338357794526E-2</v>
      </c>
      <c r="AR18" s="7">
        <f t="shared" si="14"/>
        <v>1.9833399444664813E-3</v>
      </c>
      <c r="AS18" s="7" t="str">
        <f t="shared" si="15"/>
        <v/>
      </c>
      <c r="AT18" s="7" t="str">
        <f t="shared" si="16"/>
        <v/>
      </c>
      <c r="AU18" s="7" t="str">
        <f t="shared" si="17"/>
        <v/>
      </c>
    </row>
    <row r="19" spans="1:47" ht="15" customHeight="1">
      <c r="A19" t="s">
        <v>286</v>
      </c>
      <c r="B19" t="s">
        <v>236</v>
      </c>
      <c r="C19" s="12">
        <v>44648</v>
      </c>
      <c r="D19" s="108" t="s">
        <v>132</v>
      </c>
      <c r="E19">
        <v>5002</v>
      </c>
      <c r="F19" s="4"/>
      <c r="G19" s="4"/>
      <c r="H19" s="4"/>
      <c r="I19" s="4"/>
      <c r="J19" s="4"/>
      <c r="K19" s="4">
        <v>1</v>
      </c>
      <c r="L19" s="4"/>
      <c r="M19" s="4"/>
      <c r="N19" s="4"/>
      <c r="O19" s="4"/>
      <c r="P19" s="4">
        <v>196</v>
      </c>
      <c r="Q19" s="4">
        <v>9</v>
      </c>
      <c r="R19" s="4">
        <v>140</v>
      </c>
      <c r="S19" s="4">
        <v>6</v>
      </c>
      <c r="T19" s="4">
        <v>16</v>
      </c>
      <c r="U19" s="4">
        <v>9</v>
      </c>
      <c r="V19" s="4">
        <v>36</v>
      </c>
      <c r="W19" s="4">
        <v>1</v>
      </c>
      <c r="X19" s="4"/>
      <c r="Y19" s="4"/>
      <c r="Z19" s="4"/>
      <c r="AB19" s="7" t="str">
        <f t="shared" si="18"/>
        <v/>
      </c>
      <c r="AC19" s="7" t="str">
        <f t="shared" si="19"/>
        <v/>
      </c>
      <c r="AD19" s="7" t="str">
        <f t="shared" si="20"/>
        <v/>
      </c>
      <c r="AE19" s="7" t="str">
        <f t="shared" si="21"/>
        <v/>
      </c>
      <c r="AF19" s="7" t="str">
        <f t="shared" si="22"/>
        <v/>
      </c>
      <c r="AG19" s="7">
        <f t="shared" si="23"/>
        <v>1.9992003198720512E-4</v>
      </c>
      <c r="AH19" s="7" t="str">
        <f t="shared" si="4"/>
        <v/>
      </c>
      <c r="AI19" s="7" t="str">
        <f t="shared" si="5"/>
        <v/>
      </c>
      <c r="AJ19" s="7" t="str">
        <f t="shared" si="6"/>
        <v/>
      </c>
      <c r="AK19" s="7">
        <f t="shared" si="7"/>
        <v>3.9184326269492205E-2</v>
      </c>
      <c r="AL19" s="7">
        <f t="shared" si="8"/>
        <v>1.7992802878848461E-3</v>
      </c>
      <c r="AM19" s="7">
        <f t="shared" si="9"/>
        <v>2.7988804478208718E-2</v>
      </c>
      <c r="AN19" s="7">
        <f t="shared" si="10"/>
        <v>1.1995201919232307E-3</v>
      </c>
      <c r="AO19" s="7">
        <f t="shared" si="11"/>
        <v>3.1987205117952819E-3</v>
      </c>
      <c r="AP19" s="7">
        <f t="shared" si="12"/>
        <v>1.7992802878848461E-3</v>
      </c>
      <c r="AQ19" s="7">
        <f t="shared" si="13"/>
        <v>7.1971211515393842E-3</v>
      </c>
      <c r="AR19" s="7">
        <f t="shared" si="14"/>
        <v>1.9992003198720512E-4</v>
      </c>
      <c r="AS19" s="7" t="str">
        <f t="shared" si="15"/>
        <v/>
      </c>
      <c r="AT19" s="7" t="str">
        <f t="shared" si="16"/>
        <v/>
      </c>
      <c r="AU19" s="7" t="str">
        <f t="shared" si="17"/>
        <v/>
      </c>
    </row>
    <row r="20" spans="1:47" ht="15" customHeight="1">
      <c r="A20" t="s">
        <v>287</v>
      </c>
      <c r="B20" t="s">
        <v>247</v>
      </c>
      <c r="C20" s="12">
        <v>44648</v>
      </c>
      <c r="D20" s="108" t="s">
        <v>132</v>
      </c>
      <c r="E20">
        <v>4670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>
        <v>30</v>
      </c>
      <c r="T20" s="4">
        <v>28</v>
      </c>
      <c r="U20" s="4">
        <v>31</v>
      </c>
      <c r="V20" s="4">
        <v>91</v>
      </c>
      <c r="W20" s="4">
        <v>10</v>
      </c>
      <c r="X20" s="4"/>
      <c r="Y20" s="4"/>
      <c r="Z20" s="4"/>
      <c r="AB20" s="7" t="str">
        <f t="shared" si="18"/>
        <v/>
      </c>
      <c r="AC20" s="7" t="str">
        <f t="shared" si="19"/>
        <v/>
      </c>
      <c r="AD20" s="7" t="str">
        <f t="shared" si="20"/>
        <v/>
      </c>
      <c r="AE20" s="7" t="str">
        <f t="shared" si="21"/>
        <v/>
      </c>
      <c r="AF20" s="7" t="str">
        <f t="shared" si="22"/>
        <v/>
      </c>
      <c r="AG20" s="7" t="str">
        <f t="shared" si="23"/>
        <v/>
      </c>
      <c r="AH20" s="7" t="str">
        <f t="shared" si="4"/>
        <v/>
      </c>
      <c r="AI20" s="7" t="str">
        <f t="shared" si="5"/>
        <v/>
      </c>
      <c r="AJ20" s="7" t="str">
        <f t="shared" si="6"/>
        <v/>
      </c>
      <c r="AK20" s="7" t="str">
        <f t="shared" si="7"/>
        <v/>
      </c>
      <c r="AL20" s="7" t="str">
        <f t="shared" si="8"/>
        <v/>
      </c>
      <c r="AM20" s="7" t="str">
        <f t="shared" si="9"/>
        <v/>
      </c>
      <c r="AN20" s="7">
        <f t="shared" si="10"/>
        <v>6.4239828693790149E-3</v>
      </c>
      <c r="AO20" s="7">
        <f t="shared" si="11"/>
        <v>5.9957173447537475E-3</v>
      </c>
      <c r="AP20" s="7">
        <f t="shared" si="12"/>
        <v>6.6381156316916486E-3</v>
      </c>
      <c r="AQ20" s="7">
        <f t="shared" si="13"/>
        <v>1.948608137044968E-2</v>
      </c>
      <c r="AR20" s="7">
        <f t="shared" si="14"/>
        <v>2.1413276231263384E-3</v>
      </c>
      <c r="AS20" s="7" t="str">
        <f t="shared" si="15"/>
        <v/>
      </c>
      <c r="AT20" s="7" t="str">
        <f t="shared" si="16"/>
        <v/>
      </c>
      <c r="AU20" s="7" t="str">
        <f t="shared" si="17"/>
        <v/>
      </c>
    </row>
    <row r="21" spans="1:47" ht="15" customHeight="1">
      <c r="A21" t="s">
        <v>288</v>
      </c>
      <c r="B21" t="s">
        <v>244</v>
      </c>
      <c r="C21" s="12">
        <v>44658</v>
      </c>
      <c r="D21" s="108" t="s">
        <v>144</v>
      </c>
      <c r="E21">
        <v>2039</v>
      </c>
      <c r="F21" s="4"/>
      <c r="G21" s="4"/>
      <c r="H21" s="4"/>
      <c r="I21" s="4"/>
      <c r="J21" s="4">
        <v>2002</v>
      </c>
      <c r="K21" s="4">
        <v>198</v>
      </c>
      <c r="L21" s="4"/>
      <c r="M21" s="4"/>
      <c r="N21" s="4"/>
      <c r="O21" s="4"/>
      <c r="P21" s="4">
        <v>8</v>
      </c>
      <c r="Q21" s="4"/>
      <c r="R21" s="4">
        <v>29</v>
      </c>
      <c r="S21" s="4">
        <v>4</v>
      </c>
      <c r="T21" s="4">
        <v>10</v>
      </c>
      <c r="U21" s="4">
        <v>1</v>
      </c>
      <c r="V21" s="4">
        <v>10</v>
      </c>
      <c r="W21" s="4">
        <v>1</v>
      </c>
      <c r="X21" s="4"/>
      <c r="Y21" s="4"/>
      <c r="Z21" s="4"/>
      <c r="AB21" s="7" t="str">
        <f t="shared" si="18"/>
        <v/>
      </c>
      <c r="AC21" s="7" t="str">
        <f t="shared" si="19"/>
        <v/>
      </c>
      <c r="AD21" s="7" t="str">
        <f t="shared" si="20"/>
        <v/>
      </c>
      <c r="AE21" s="7" t="str">
        <f t="shared" si="21"/>
        <v/>
      </c>
      <c r="AF21" s="7">
        <f t="shared" si="22"/>
        <v>0.98185384992643454</v>
      </c>
      <c r="AG21" s="7">
        <f t="shared" si="23"/>
        <v>9.7106424717999018E-2</v>
      </c>
      <c r="AH21" s="7" t="str">
        <f t="shared" si="4"/>
        <v/>
      </c>
      <c r="AI21" s="7" t="str">
        <f t="shared" si="5"/>
        <v/>
      </c>
      <c r="AJ21" s="7" t="str">
        <f t="shared" si="6"/>
        <v/>
      </c>
      <c r="AK21" s="7">
        <f t="shared" si="7"/>
        <v>3.9234919077979404E-3</v>
      </c>
      <c r="AL21" s="7" t="str">
        <f t="shared" si="8"/>
        <v/>
      </c>
      <c r="AM21" s="7">
        <f t="shared" si="9"/>
        <v>1.4222658165767533E-2</v>
      </c>
      <c r="AN21" s="7">
        <f t="shared" si="10"/>
        <v>1.9617459538989702E-3</v>
      </c>
      <c r="AO21" s="7">
        <f t="shared" si="11"/>
        <v>4.9043648847474251E-3</v>
      </c>
      <c r="AP21" s="7">
        <f t="shared" si="12"/>
        <v>4.9043648847474255E-4</v>
      </c>
      <c r="AQ21" s="7">
        <f t="shared" si="13"/>
        <v>4.9043648847474251E-3</v>
      </c>
      <c r="AR21" s="7">
        <f t="shared" si="14"/>
        <v>4.9043648847474255E-4</v>
      </c>
      <c r="AS21" s="7" t="str">
        <f t="shared" si="15"/>
        <v/>
      </c>
      <c r="AT21" s="7" t="str">
        <f t="shared" si="16"/>
        <v/>
      </c>
      <c r="AU21" s="7" t="str">
        <f t="shared" si="17"/>
        <v/>
      </c>
    </row>
    <row r="22" spans="1:47" ht="15" customHeight="1">
      <c r="C22" s="12"/>
      <c r="D22" s="10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B22" s="7" t="str">
        <f t="shared" si="18"/>
        <v/>
      </c>
      <c r="AC22" s="7" t="str">
        <f t="shared" si="19"/>
        <v/>
      </c>
      <c r="AD22" s="7" t="str">
        <f t="shared" si="20"/>
        <v/>
      </c>
      <c r="AE22" s="7" t="str">
        <f t="shared" si="21"/>
        <v/>
      </c>
      <c r="AF22" s="7" t="str">
        <f t="shared" si="22"/>
        <v/>
      </c>
      <c r="AG22" s="7" t="str">
        <f t="shared" si="23"/>
        <v/>
      </c>
      <c r="AH22" s="7" t="str">
        <f t="shared" si="4"/>
        <v/>
      </c>
      <c r="AI22" s="7" t="str">
        <f t="shared" si="5"/>
        <v/>
      </c>
      <c r="AJ22" s="7" t="str">
        <f t="shared" si="6"/>
        <v/>
      </c>
      <c r="AK22" s="7" t="str">
        <f t="shared" si="7"/>
        <v/>
      </c>
      <c r="AL22" s="7" t="str">
        <f t="shared" si="8"/>
        <v/>
      </c>
      <c r="AM22" s="7" t="str">
        <f t="shared" si="9"/>
        <v/>
      </c>
      <c r="AN22" s="7" t="str">
        <f t="shared" si="10"/>
        <v/>
      </c>
      <c r="AO22" s="7" t="str">
        <f t="shared" si="11"/>
        <v/>
      </c>
      <c r="AP22" s="7" t="str">
        <f t="shared" si="12"/>
        <v/>
      </c>
      <c r="AQ22" s="7" t="str">
        <f t="shared" si="13"/>
        <v/>
      </c>
      <c r="AR22" s="7" t="str">
        <f t="shared" si="14"/>
        <v/>
      </c>
      <c r="AS22" s="7" t="str">
        <f t="shared" si="15"/>
        <v/>
      </c>
      <c r="AT22" s="7" t="str">
        <f t="shared" si="16"/>
        <v/>
      </c>
      <c r="AU22" s="7" t="str">
        <f t="shared" si="17"/>
        <v/>
      </c>
    </row>
    <row r="23" spans="1:47" ht="15" customHeight="1">
      <c r="C23" s="12"/>
      <c r="D23" s="108"/>
      <c r="AB23" s="7" t="str">
        <f t="shared" si="18"/>
        <v/>
      </c>
      <c r="AC23" s="7" t="str">
        <f t="shared" si="19"/>
        <v/>
      </c>
      <c r="AD23" s="7" t="str">
        <f t="shared" si="20"/>
        <v/>
      </c>
      <c r="AE23" s="7" t="str">
        <f t="shared" si="21"/>
        <v/>
      </c>
      <c r="AF23" s="7" t="str">
        <f t="shared" si="22"/>
        <v/>
      </c>
      <c r="AG23" s="7" t="str">
        <f t="shared" si="23"/>
        <v/>
      </c>
      <c r="AH23" s="7" t="str">
        <f t="shared" si="4"/>
        <v/>
      </c>
      <c r="AI23" s="7" t="str">
        <f t="shared" si="5"/>
        <v/>
      </c>
      <c r="AJ23" s="7" t="str">
        <f t="shared" si="6"/>
        <v/>
      </c>
      <c r="AK23" s="7" t="str">
        <f t="shared" si="7"/>
        <v/>
      </c>
      <c r="AL23" s="7" t="str">
        <f t="shared" si="8"/>
        <v/>
      </c>
      <c r="AM23" s="7" t="str">
        <f t="shared" si="9"/>
        <v/>
      </c>
      <c r="AN23" s="7" t="str">
        <f t="shared" si="10"/>
        <v/>
      </c>
      <c r="AO23" s="7" t="str">
        <f t="shared" si="11"/>
        <v/>
      </c>
      <c r="AP23" s="7" t="str">
        <f t="shared" si="12"/>
        <v/>
      </c>
      <c r="AQ23" s="7" t="str">
        <f t="shared" si="13"/>
        <v/>
      </c>
      <c r="AR23" s="7" t="str">
        <f t="shared" si="14"/>
        <v/>
      </c>
      <c r="AS23" s="7" t="str">
        <f t="shared" si="15"/>
        <v/>
      </c>
      <c r="AT23" s="7" t="str">
        <f t="shared" si="16"/>
        <v/>
      </c>
      <c r="AU23" s="7" t="str">
        <f t="shared" si="17"/>
        <v/>
      </c>
    </row>
    <row r="24" spans="1:47" ht="15" customHeight="1">
      <c r="C24" s="12"/>
      <c r="D24" s="108"/>
      <c r="AB24" s="7" t="str">
        <f t="shared" si="18"/>
        <v/>
      </c>
      <c r="AC24" s="7" t="str">
        <f t="shared" si="19"/>
        <v/>
      </c>
      <c r="AD24" s="7" t="str">
        <f t="shared" si="20"/>
        <v/>
      </c>
      <c r="AE24" s="7" t="str">
        <f t="shared" si="21"/>
        <v/>
      </c>
      <c r="AF24" s="7" t="str">
        <f t="shared" si="22"/>
        <v/>
      </c>
      <c r="AG24" s="7" t="str">
        <f t="shared" si="23"/>
        <v/>
      </c>
      <c r="AH24" s="7" t="str">
        <f t="shared" si="4"/>
        <v/>
      </c>
      <c r="AI24" s="7" t="str">
        <f t="shared" si="5"/>
        <v/>
      </c>
      <c r="AJ24" s="7" t="str">
        <f t="shared" si="6"/>
        <v/>
      </c>
      <c r="AK24" s="7" t="str">
        <f t="shared" si="7"/>
        <v/>
      </c>
      <c r="AL24" s="7" t="str">
        <f t="shared" si="8"/>
        <v/>
      </c>
      <c r="AM24" s="7" t="str">
        <f t="shared" si="9"/>
        <v/>
      </c>
      <c r="AN24" s="7" t="str">
        <f t="shared" si="10"/>
        <v/>
      </c>
      <c r="AO24" s="7" t="str">
        <f t="shared" si="11"/>
        <v/>
      </c>
      <c r="AP24" s="7" t="str">
        <f t="shared" si="12"/>
        <v/>
      </c>
      <c r="AQ24" s="7" t="str">
        <f t="shared" si="13"/>
        <v/>
      </c>
      <c r="AR24" s="7" t="str">
        <f t="shared" si="14"/>
        <v/>
      </c>
      <c r="AS24" s="7" t="str">
        <f t="shared" si="15"/>
        <v/>
      </c>
      <c r="AT24" s="7" t="str">
        <f t="shared" si="16"/>
        <v/>
      </c>
      <c r="AU24" s="7" t="str">
        <f t="shared" si="17"/>
        <v/>
      </c>
    </row>
    <row r="25" spans="1:47" ht="15" customHeight="1">
      <c r="C25" s="12"/>
      <c r="D25" s="108"/>
      <c r="AB25" s="7" t="str">
        <f t="shared" si="18"/>
        <v/>
      </c>
      <c r="AC25" s="7" t="str">
        <f t="shared" si="19"/>
        <v/>
      </c>
      <c r="AD25" s="7" t="str">
        <f t="shared" si="20"/>
        <v/>
      </c>
      <c r="AE25" s="7" t="str">
        <f t="shared" si="21"/>
        <v/>
      </c>
      <c r="AF25" s="7" t="str">
        <f t="shared" si="22"/>
        <v/>
      </c>
      <c r="AG25" s="7" t="str">
        <f t="shared" si="23"/>
        <v/>
      </c>
      <c r="AH25" s="7" t="str">
        <f t="shared" si="4"/>
        <v/>
      </c>
      <c r="AI25" s="7" t="str">
        <f t="shared" si="5"/>
        <v/>
      </c>
      <c r="AJ25" s="7" t="str">
        <f t="shared" si="6"/>
        <v/>
      </c>
      <c r="AK25" s="7" t="str">
        <f t="shared" si="7"/>
        <v/>
      </c>
      <c r="AL25" s="7" t="str">
        <f t="shared" si="8"/>
        <v/>
      </c>
      <c r="AM25" s="7" t="str">
        <f t="shared" si="9"/>
        <v/>
      </c>
      <c r="AN25" s="7" t="str">
        <f t="shared" si="10"/>
        <v/>
      </c>
      <c r="AO25" s="7" t="str">
        <f t="shared" si="11"/>
        <v/>
      </c>
      <c r="AP25" s="7" t="str">
        <f t="shared" si="12"/>
        <v/>
      </c>
      <c r="AQ25" s="7" t="str">
        <f t="shared" si="13"/>
        <v/>
      </c>
      <c r="AR25" s="7" t="str">
        <f t="shared" si="14"/>
        <v/>
      </c>
      <c r="AS25" s="7" t="str">
        <f t="shared" si="15"/>
        <v/>
      </c>
      <c r="AT25" s="7" t="str">
        <f t="shared" si="16"/>
        <v/>
      </c>
      <c r="AU25" s="7" t="str">
        <f t="shared" si="17"/>
        <v/>
      </c>
    </row>
    <row r="27" spans="1:47">
      <c r="F27">
        <f t="shared" ref="F27:Z27" si="24">SUM(F4:F26)</f>
        <v>29</v>
      </c>
      <c r="G27">
        <f t="shared" si="24"/>
        <v>174</v>
      </c>
      <c r="H27">
        <f t="shared" si="24"/>
        <v>2</v>
      </c>
      <c r="I27">
        <f t="shared" si="24"/>
        <v>0</v>
      </c>
      <c r="J27">
        <f t="shared" si="24"/>
        <v>2003</v>
      </c>
      <c r="K27">
        <f t="shared" si="24"/>
        <v>253</v>
      </c>
      <c r="L27">
        <f t="shared" si="24"/>
        <v>88</v>
      </c>
      <c r="M27">
        <f t="shared" si="24"/>
        <v>418</v>
      </c>
      <c r="N27">
        <f t="shared" si="24"/>
        <v>173</v>
      </c>
      <c r="O27">
        <f t="shared" si="24"/>
        <v>2</v>
      </c>
      <c r="P27">
        <f t="shared" si="24"/>
        <v>292</v>
      </c>
      <c r="Q27">
        <f t="shared" si="24"/>
        <v>10</v>
      </c>
      <c r="R27">
        <f t="shared" si="24"/>
        <v>607</v>
      </c>
      <c r="S27">
        <f t="shared" si="24"/>
        <v>359</v>
      </c>
      <c r="T27">
        <f>SUM(T4:T26)</f>
        <v>212</v>
      </c>
      <c r="U27">
        <f t="shared" si="24"/>
        <v>113</v>
      </c>
      <c r="V27">
        <f t="shared" si="24"/>
        <v>404</v>
      </c>
      <c r="W27">
        <f t="shared" si="24"/>
        <v>43</v>
      </c>
      <c r="X27">
        <f>SUM(F27:W27)</f>
        <v>5182</v>
      </c>
      <c r="Z27">
        <f t="shared" si="24"/>
        <v>0</v>
      </c>
      <c r="AA27">
        <f>SUM(F27:Z27)</f>
        <v>10364</v>
      </c>
    </row>
  </sheetData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7"/>
  <sheetViews>
    <sheetView zoomScale="90" zoomScaleNormal="90" workbookViewId="0">
      <pane ySplit="5" topLeftCell="A6" activePane="bottomLeft" state="frozen"/>
      <selection pane="bottomLeft"/>
    </sheetView>
  </sheetViews>
  <sheetFormatPr defaultColWidth="9.19921875" defaultRowHeight="14.25"/>
  <cols>
    <col min="1" max="1" width="14.265625" style="33" bestFit="1" customWidth="1"/>
    <col min="2" max="23" width="9.19921875" style="33"/>
    <col min="24" max="25" width="8.73046875" customWidth="1"/>
    <col min="26" max="16384" width="9.19921875" style="33"/>
  </cols>
  <sheetData>
    <row r="1" spans="1:21">
      <c r="A1" s="57" t="s">
        <v>40</v>
      </c>
    </row>
    <row r="2" spans="1:21">
      <c r="A2" s="103" t="s">
        <v>193</v>
      </c>
      <c r="D2"/>
      <c r="E2"/>
      <c r="F2"/>
      <c r="G2"/>
      <c r="H2"/>
      <c r="I2"/>
    </row>
    <row r="3" spans="1:21">
      <c r="A3" s="17" t="s">
        <v>42</v>
      </c>
      <c r="D3"/>
      <c r="E3"/>
      <c r="F3"/>
      <c r="G3"/>
      <c r="H3"/>
      <c r="I3"/>
      <c r="J3" s="34"/>
    </row>
    <row r="4" spans="1:21">
      <c r="A4" s="17"/>
      <c r="C4" s="70"/>
      <c r="D4"/>
      <c r="G4" s="70"/>
    </row>
    <row r="5" spans="1:21">
      <c r="A5" t="s">
        <v>41</v>
      </c>
      <c r="B5" t="s">
        <v>4</v>
      </c>
      <c r="C5" t="s">
        <v>5</v>
      </c>
      <c r="D5" t="s">
        <v>15</v>
      </c>
      <c r="E5" t="s">
        <v>3</v>
      </c>
      <c r="F5" t="s">
        <v>30</v>
      </c>
      <c r="G5" t="s">
        <v>2</v>
      </c>
      <c r="H5" t="s">
        <v>301</v>
      </c>
      <c r="I5" t="s">
        <v>273</v>
      </c>
      <c r="J5" t="s">
        <v>1</v>
      </c>
      <c r="K5" t="s">
        <v>19</v>
      </c>
      <c r="L5" t="s">
        <v>299</v>
      </c>
      <c r="M5" t="s">
        <v>103</v>
      </c>
      <c r="N5" t="s">
        <v>51</v>
      </c>
      <c r="O5" s="133" t="s">
        <v>6</v>
      </c>
      <c r="P5" t="s">
        <v>2</v>
      </c>
      <c r="Q5" t="s">
        <v>3</v>
      </c>
      <c r="R5" t="s">
        <v>298</v>
      </c>
      <c r="S5"/>
      <c r="T5"/>
      <c r="U5"/>
    </row>
    <row r="6" spans="1:21">
      <c r="A6" s="12">
        <v>44648</v>
      </c>
      <c r="B6"/>
      <c r="C6"/>
      <c r="D6"/>
      <c r="E6"/>
      <c r="F6"/>
      <c r="G6"/>
      <c r="H6"/>
      <c r="I6"/>
      <c r="J6"/>
      <c r="K6"/>
      <c r="L6">
        <v>1</v>
      </c>
      <c r="M6"/>
      <c r="N6"/>
      <c r="O6"/>
      <c r="P6">
        <f>G6</f>
        <v>0</v>
      </c>
      <c r="Q6">
        <f>E6</f>
        <v>0</v>
      </c>
      <c r="R6">
        <f>B6+C6</f>
        <v>0</v>
      </c>
      <c r="S6"/>
      <c r="T6"/>
      <c r="U6"/>
    </row>
    <row r="7" spans="1:21">
      <c r="A7" s="12">
        <v>44649</v>
      </c>
      <c r="B7"/>
      <c r="C7"/>
      <c r="D7"/>
      <c r="E7"/>
      <c r="F7"/>
      <c r="G7"/>
      <c r="H7"/>
      <c r="I7"/>
      <c r="J7"/>
      <c r="K7">
        <v>1</v>
      </c>
      <c r="L7"/>
      <c r="M7"/>
      <c r="N7"/>
      <c r="O7"/>
      <c r="P7">
        <f>G7+P6</f>
        <v>0</v>
      </c>
      <c r="Q7">
        <f>E7+Q6</f>
        <v>0</v>
      </c>
      <c r="R7">
        <f>B7+C7+R6</f>
        <v>0</v>
      </c>
      <c r="S7"/>
      <c r="T7"/>
      <c r="U7"/>
    </row>
    <row r="8" spans="1:21">
      <c r="A8" s="12">
        <v>44650</v>
      </c>
      <c r="B8"/>
      <c r="C8"/>
      <c r="D8"/>
      <c r="E8"/>
      <c r="F8"/>
      <c r="G8"/>
      <c r="H8"/>
      <c r="I8"/>
      <c r="J8"/>
      <c r="K8">
        <v>3</v>
      </c>
      <c r="L8"/>
      <c r="M8"/>
      <c r="N8"/>
      <c r="O8"/>
      <c r="P8">
        <f t="shared" ref="P8:P71" si="0">G8+P7</f>
        <v>0</v>
      </c>
      <c r="Q8">
        <f t="shared" ref="Q8:Q71" si="1">E8+Q7</f>
        <v>0</v>
      </c>
      <c r="R8">
        <f t="shared" ref="R8:R71" si="2">B8+C8+R7</f>
        <v>0</v>
      </c>
      <c r="S8"/>
      <c r="T8"/>
      <c r="U8"/>
    </row>
    <row r="9" spans="1:21">
      <c r="A9" s="12">
        <v>44651</v>
      </c>
      <c r="B9"/>
      <c r="C9"/>
      <c r="D9"/>
      <c r="E9"/>
      <c r="F9"/>
      <c r="G9"/>
      <c r="H9"/>
      <c r="I9"/>
      <c r="J9"/>
      <c r="K9">
        <v>8</v>
      </c>
      <c r="L9"/>
      <c r="M9"/>
      <c r="N9"/>
      <c r="O9"/>
      <c r="P9">
        <f t="shared" si="0"/>
        <v>0</v>
      </c>
      <c r="Q9">
        <f t="shared" si="1"/>
        <v>0</v>
      </c>
      <c r="R9">
        <f t="shared" si="2"/>
        <v>0</v>
      </c>
      <c r="S9"/>
      <c r="T9"/>
      <c r="U9"/>
    </row>
    <row r="10" spans="1:21">
      <c r="A10" s="12">
        <v>44652</v>
      </c>
      <c r="B10"/>
      <c r="C10"/>
      <c r="D10"/>
      <c r="E10"/>
      <c r="F10"/>
      <c r="G10"/>
      <c r="H10"/>
      <c r="I10"/>
      <c r="J10"/>
      <c r="K10">
        <v>3</v>
      </c>
      <c r="L10"/>
      <c r="M10"/>
      <c r="N10"/>
      <c r="O10"/>
      <c r="P10">
        <f t="shared" si="0"/>
        <v>0</v>
      </c>
      <c r="Q10">
        <f t="shared" si="1"/>
        <v>0</v>
      </c>
      <c r="R10">
        <f t="shared" si="2"/>
        <v>0</v>
      </c>
      <c r="S10"/>
      <c r="T10"/>
      <c r="U10"/>
    </row>
    <row r="11" spans="1:21">
      <c r="A11" s="12">
        <v>44653</v>
      </c>
      <c r="B11"/>
      <c r="C11"/>
      <c r="D11"/>
      <c r="E11"/>
      <c r="F11"/>
      <c r="G11"/>
      <c r="H11"/>
      <c r="I11"/>
      <c r="J11"/>
      <c r="K11">
        <v>3</v>
      </c>
      <c r="L11">
        <v>1</v>
      </c>
      <c r="M11"/>
      <c r="N11"/>
      <c r="O11"/>
      <c r="P11">
        <f t="shared" si="0"/>
        <v>0</v>
      </c>
      <c r="Q11">
        <f t="shared" si="1"/>
        <v>0</v>
      </c>
      <c r="R11">
        <f t="shared" si="2"/>
        <v>0</v>
      </c>
      <c r="S11"/>
      <c r="T11"/>
      <c r="U11"/>
    </row>
    <row r="12" spans="1:21">
      <c r="A12" s="12">
        <v>44654</v>
      </c>
      <c r="B12"/>
      <c r="C12"/>
      <c r="D12"/>
      <c r="E12"/>
      <c r="F12">
        <v>1</v>
      </c>
      <c r="G12"/>
      <c r="H12"/>
      <c r="I12"/>
      <c r="J12"/>
      <c r="K12">
        <v>10</v>
      </c>
      <c r="L12"/>
      <c r="M12"/>
      <c r="N12"/>
      <c r="O12"/>
      <c r="P12">
        <f t="shared" si="0"/>
        <v>0</v>
      </c>
      <c r="Q12">
        <f t="shared" si="1"/>
        <v>0</v>
      </c>
      <c r="R12">
        <f t="shared" si="2"/>
        <v>0</v>
      </c>
      <c r="S12"/>
      <c r="T12"/>
      <c r="U12"/>
    </row>
    <row r="13" spans="1:21">
      <c r="A13" s="12">
        <v>44655</v>
      </c>
      <c r="B13"/>
      <c r="C13"/>
      <c r="D13"/>
      <c r="E13"/>
      <c r="F13"/>
      <c r="G13"/>
      <c r="H13"/>
      <c r="I13"/>
      <c r="J13">
        <v>1</v>
      </c>
      <c r="K13">
        <v>4</v>
      </c>
      <c r="L13">
        <v>1</v>
      </c>
      <c r="M13"/>
      <c r="N13"/>
      <c r="O13"/>
      <c r="P13">
        <f t="shared" si="0"/>
        <v>0</v>
      </c>
      <c r="Q13">
        <f t="shared" si="1"/>
        <v>0</v>
      </c>
      <c r="R13">
        <f t="shared" si="2"/>
        <v>0</v>
      </c>
      <c r="S13"/>
      <c r="T13"/>
      <c r="U13"/>
    </row>
    <row r="14" spans="1:21">
      <c r="A14" s="12">
        <v>44656</v>
      </c>
      <c r="B14"/>
      <c r="C14"/>
      <c r="D14"/>
      <c r="E14"/>
      <c r="F14"/>
      <c r="G14"/>
      <c r="H14"/>
      <c r="I14"/>
      <c r="J14"/>
      <c r="K14">
        <v>8</v>
      </c>
      <c r="L14">
        <v>1</v>
      </c>
      <c r="M14"/>
      <c r="N14"/>
      <c r="O14"/>
      <c r="P14">
        <f t="shared" si="0"/>
        <v>0</v>
      </c>
      <c r="Q14">
        <f t="shared" si="1"/>
        <v>0</v>
      </c>
      <c r="R14">
        <f t="shared" si="2"/>
        <v>0</v>
      </c>
      <c r="S14"/>
      <c r="T14"/>
      <c r="U14"/>
    </row>
    <row r="15" spans="1:21">
      <c r="A15" s="12">
        <v>44657</v>
      </c>
      <c r="B15"/>
      <c r="C15"/>
      <c r="D15"/>
      <c r="E15"/>
      <c r="F15"/>
      <c r="G15"/>
      <c r="H15"/>
      <c r="I15"/>
      <c r="J15"/>
      <c r="K15">
        <v>97</v>
      </c>
      <c r="L15">
        <v>1</v>
      </c>
      <c r="M15"/>
      <c r="N15"/>
      <c r="O15"/>
      <c r="P15">
        <f t="shared" si="0"/>
        <v>0</v>
      </c>
      <c r="Q15">
        <f t="shared" si="1"/>
        <v>0</v>
      </c>
      <c r="R15">
        <f t="shared" si="2"/>
        <v>0</v>
      </c>
      <c r="S15"/>
      <c r="T15"/>
      <c r="U15"/>
    </row>
    <row r="16" spans="1:21">
      <c r="A16" s="12">
        <v>44658</v>
      </c>
      <c r="B16"/>
      <c r="C16"/>
      <c r="D16">
        <v>1164</v>
      </c>
      <c r="E16"/>
      <c r="F16"/>
      <c r="G16"/>
      <c r="H16"/>
      <c r="I16"/>
      <c r="J16"/>
      <c r="K16">
        <v>24</v>
      </c>
      <c r="L16">
        <v>2</v>
      </c>
      <c r="M16">
        <v>2</v>
      </c>
      <c r="N16"/>
      <c r="O16"/>
      <c r="P16">
        <f t="shared" si="0"/>
        <v>0</v>
      </c>
      <c r="Q16">
        <f t="shared" si="1"/>
        <v>0</v>
      </c>
      <c r="R16">
        <f t="shared" si="2"/>
        <v>0</v>
      </c>
      <c r="S16"/>
      <c r="T16"/>
      <c r="U16"/>
    </row>
    <row r="17" spans="1:21">
      <c r="A17" s="12">
        <v>44659</v>
      </c>
      <c r="B17"/>
      <c r="C17"/>
      <c r="D17">
        <v>593</v>
      </c>
      <c r="E17"/>
      <c r="F17">
        <v>18</v>
      </c>
      <c r="G17">
        <v>1</v>
      </c>
      <c r="H17"/>
      <c r="I17"/>
      <c r="J17">
        <v>1</v>
      </c>
      <c r="K17">
        <v>3</v>
      </c>
      <c r="L17">
        <v>2</v>
      </c>
      <c r="M17"/>
      <c r="N17"/>
      <c r="O17"/>
      <c r="P17">
        <f t="shared" si="0"/>
        <v>1</v>
      </c>
      <c r="Q17">
        <f t="shared" si="1"/>
        <v>0</v>
      </c>
      <c r="R17">
        <f t="shared" si="2"/>
        <v>0</v>
      </c>
      <c r="S17"/>
      <c r="T17"/>
      <c r="U17"/>
    </row>
    <row r="18" spans="1:21">
      <c r="A18" s="12">
        <v>44660</v>
      </c>
      <c r="B18"/>
      <c r="C18"/>
      <c r="D18">
        <v>90</v>
      </c>
      <c r="E18"/>
      <c r="F18">
        <v>19</v>
      </c>
      <c r="G18">
        <v>1</v>
      </c>
      <c r="H18"/>
      <c r="I18"/>
      <c r="J18"/>
      <c r="K18">
        <v>6</v>
      </c>
      <c r="L18">
        <v>1</v>
      </c>
      <c r="M18"/>
      <c r="N18">
        <v>1</v>
      </c>
      <c r="O18"/>
      <c r="P18">
        <f t="shared" si="0"/>
        <v>2</v>
      </c>
      <c r="Q18">
        <f t="shared" si="1"/>
        <v>0</v>
      </c>
      <c r="R18">
        <f t="shared" si="2"/>
        <v>0</v>
      </c>
      <c r="S18"/>
      <c r="T18"/>
      <c r="U18"/>
    </row>
    <row r="19" spans="1:21">
      <c r="A19" s="12">
        <v>44661</v>
      </c>
      <c r="B19"/>
      <c r="C19"/>
      <c r="D19">
        <v>17</v>
      </c>
      <c r="E19"/>
      <c r="F19">
        <v>6</v>
      </c>
      <c r="G19"/>
      <c r="H19"/>
      <c r="I19"/>
      <c r="J19"/>
      <c r="K19">
        <v>7</v>
      </c>
      <c r="L19">
        <v>2</v>
      </c>
      <c r="M19">
        <v>3</v>
      </c>
      <c r="N19">
        <v>1</v>
      </c>
      <c r="O19"/>
      <c r="P19">
        <f t="shared" si="0"/>
        <v>2</v>
      </c>
      <c r="Q19">
        <f t="shared" si="1"/>
        <v>0</v>
      </c>
      <c r="R19">
        <f t="shared" si="2"/>
        <v>0</v>
      </c>
      <c r="S19"/>
      <c r="T19"/>
      <c r="U19"/>
    </row>
    <row r="20" spans="1:21">
      <c r="A20" s="12">
        <v>44662</v>
      </c>
      <c r="B20"/>
      <c r="C20"/>
      <c r="D20">
        <v>26</v>
      </c>
      <c r="E20"/>
      <c r="F20">
        <v>11</v>
      </c>
      <c r="G20"/>
      <c r="H20"/>
      <c r="I20"/>
      <c r="J20"/>
      <c r="K20"/>
      <c r="L20"/>
      <c r="M20">
        <v>3</v>
      </c>
      <c r="N20"/>
      <c r="O20"/>
      <c r="P20">
        <f t="shared" si="0"/>
        <v>2</v>
      </c>
      <c r="Q20">
        <f t="shared" si="1"/>
        <v>0</v>
      </c>
      <c r="R20">
        <f t="shared" si="2"/>
        <v>0</v>
      </c>
      <c r="S20"/>
      <c r="T20"/>
      <c r="U20"/>
    </row>
    <row r="21" spans="1:21">
      <c r="A21" s="12">
        <v>44663</v>
      </c>
      <c r="B21"/>
      <c r="C21"/>
      <c r="D21">
        <v>15</v>
      </c>
      <c r="E21"/>
      <c r="F21">
        <v>7</v>
      </c>
      <c r="G21"/>
      <c r="H21"/>
      <c r="I21"/>
      <c r="J21">
        <v>1</v>
      </c>
      <c r="K21">
        <v>3</v>
      </c>
      <c r="L21">
        <v>1</v>
      </c>
      <c r="M21"/>
      <c r="N21"/>
      <c r="O21"/>
      <c r="P21">
        <f t="shared" si="0"/>
        <v>2</v>
      </c>
      <c r="Q21">
        <f t="shared" si="1"/>
        <v>0</v>
      </c>
      <c r="R21">
        <f t="shared" si="2"/>
        <v>0</v>
      </c>
      <c r="S21"/>
      <c r="T21"/>
      <c r="U21"/>
    </row>
    <row r="22" spans="1:21">
      <c r="A22" s="12">
        <v>44664</v>
      </c>
      <c r="B22"/>
      <c r="C22"/>
      <c r="D22">
        <v>24</v>
      </c>
      <c r="E22"/>
      <c r="F22">
        <v>5</v>
      </c>
      <c r="G22">
        <v>1</v>
      </c>
      <c r="H22"/>
      <c r="I22"/>
      <c r="J22">
        <v>1</v>
      </c>
      <c r="K22"/>
      <c r="L22">
        <v>2</v>
      </c>
      <c r="M22"/>
      <c r="N22"/>
      <c r="O22"/>
      <c r="P22">
        <f t="shared" si="0"/>
        <v>3</v>
      </c>
      <c r="Q22">
        <f t="shared" si="1"/>
        <v>0</v>
      </c>
      <c r="R22">
        <f t="shared" si="2"/>
        <v>0</v>
      </c>
      <c r="S22"/>
      <c r="T22"/>
      <c r="U22"/>
    </row>
    <row r="23" spans="1:21">
      <c r="A23" s="12">
        <v>44665</v>
      </c>
      <c r="B23"/>
      <c r="C23"/>
      <c r="D23">
        <v>10</v>
      </c>
      <c r="E23"/>
      <c r="F23">
        <v>14</v>
      </c>
      <c r="G23">
        <v>1</v>
      </c>
      <c r="H23"/>
      <c r="I23"/>
      <c r="J23"/>
      <c r="K23"/>
      <c r="L23"/>
      <c r="M23"/>
      <c r="N23"/>
      <c r="O23"/>
      <c r="P23">
        <f t="shared" si="0"/>
        <v>4</v>
      </c>
      <c r="Q23">
        <f t="shared" si="1"/>
        <v>0</v>
      </c>
      <c r="R23">
        <f t="shared" si="2"/>
        <v>0</v>
      </c>
      <c r="S23"/>
      <c r="T23"/>
      <c r="U23"/>
    </row>
    <row r="24" spans="1:21">
      <c r="A24" s="12">
        <v>44666</v>
      </c>
      <c r="B24"/>
      <c r="C24"/>
      <c r="D24">
        <v>5</v>
      </c>
      <c r="E24"/>
      <c r="F24">
        <v>9</v>
      </c>
      <c r="G24"/>
      <c r="H24"/>
      <c r="I24"/>
      <c r="J24">
        <v>2</v>
      </c>
      <c r="K24"/>
      <c r="L24"/>
      <c r="M24"/>
      <c r="N24"/>
      <c r="O24"/>
      <c r="P24">
        <f t="shared" si="0"/>
        <v>4</v>
      </c>
      <c r="Q24">
        <f t="shared" si="1"/>
        <v>0</v>
      </c>
      <c r="R24">
        <f t="shared" si="2"/>
        <v>0</v>
      </c>
      <c r="S24"/>
      <c r="T24"/>
      <c r="U24"/>
    </row>
    <row r="25" spans="1:21">
      <c r="A25" s="12">
        <v>44667</v>
      </c>
      <c r="B25"/>
      <c r="C25"/>
      <c r="D25">
        <v>2</v>
      </c>
      <c r="E25"/>
      <c r="F25">
        <v>12</v>
      </c>
      <c r="G25"/>
      <c r="H25"/>
      <c r="I25"/>
      <c r="J25">
        <v>1</v>
      </c>
      <c r="K25"/>
      <c r="L25"/>
      <c r="M25"/>
      <c r="N25">
        <v>3</v>
      </c>
      <c r="O25"/>
      <c r="P25">
        <f t="shared" si="0"/>
        <v>4</v>
      </c>
      <c r="Q25">
        <f t="shared" si="1"/>
        <v>0</v>
      </c>
      <c r="R25">
        <f t="shared" si="2"/>
        <v>0</v>
      </c>
      <c r="S25"/>
      <c r="T25"/>
      <c r="U25"/>
    </row>
    <row r="26" spans="1:21">
      <c r="A26" s="12">
        <v>44668</v>
      </c>
      <c r="B26"/>
      <c r="C26"/>
      <c r="D26">
        <v>10</v>
      </c>
      <c r="E26"/>
      <c r="F26">
        <v>12</v>
      </c>
      <c r="G26"/>
      <c r="H26"/>
      <c r="I26"/>
      <c r="J26">
        <v>2</v>
      </c>
      <c r="K26"/>
      <c r="L26">
        <v>4</v>
      </c>
      <c r="M26"/>
      <c r="N26"/>
      <c r="O26"/>
      <c r="P26">
        <f t="shared" si="0"/>
        <v>4</v>
      </c>
      <c r="Q26">
        <f t="shared" si="1"/>
        <v>0</v>
      </c>
      <c r="R26">
        <f t="shared" si="2"/>
        <v>0</v>
      </c>
      <c r="S26"/>
      <c r="T26"/>
      <c r="U26"/>
    </row>
    <row r="27" spans="1:21">
      <c r="A27" s="12">
        <v>44669</v>
      </c>
      <c r="B27"/>
      <c r="C27"/>
      <c r="D27">
        <v>2</v>
      </c>
      <c r="E27"/>
      <c r="F27">
        <v>10</v>
      </c>
      <c r="G27">
        <v>1</v>
      </c>
      <c r="H27"/>
      <c r="I27"/>
      <c r="J27"/>
      <c r="K27"/>
      <c r="L27">
        <v>1</v>
      </c>
      <c r="M27">
        <v>1</v>
      </c>
      <c r="N27"/>
      <c r="O27"/>
      <c r="P27">
        <f t="shared" si="0"/>
        <v>5</v>
      </c>
      <c r="Q27">
        <f t="shared" si="1"/>
        <v>0</v>
      </c>
      <c r="R27">
        <f t="shared" si="2"/>
        <v>0</v>
      </c>
      <c r="S27"/>
      <c r="T27"/>
      <c r="U27"/>
    </row>
    <row r="28" spans="1:21">
      <c r="A28" s="12">
        <v>44670</v>
      </c>
      <c r="B28"/>
      <c r="C28"/>
      <c r="D28">
        <v>27</v>
      </c>
      <c r="E28"/>
      <c r="F28">
        <v>4</v>
      </c>
      <c r="G28">
        <v>1</v>
      </c>
      <c r="H28"/>
      <c r="I28"/>
      <c r="J28"/>
      <c r="K28">
        <v>1</v>
      </c>
      <c r="L28">
        <v>1</v>
      </c>
      <c r="M28"/>
      <c r="N28">
        <v>1</v>
      </c>
      <c r="O28"/>
      <c r="P28">
        <f t="shared" si="0"/>
        <v>6</v>
      </c>
      <c r="Q28">
        <f t="shared" si="1"/>
        <v>0</v>
      </c>
      <c r="R28">
        <f t="shared" si="2"/>
        <v>0</v>
      </c>
      <c r="S28"/>
      <c r="T28"/>
      <c r="U28"/>
    </row>
    <row r="29" spans="1:21">
      <c r="A29" s="12">
        <v>44671</v>
      </c>
      <c r="B29"/>
      <c r="C29"/>
      <c r="D29">
        <v>4</v>
      </c>
      <c r="E29"/>
      <c r="F29">
        <v>4</v>
      </c>
      <c r="G29"/>
      <c r="H29"/>
      <c r="I29"/>
      <c r="J29"/>
      <c r="K29">
        <v>1</v>
      </c>
      <c r="L29"/>
      <c r="M29"/>
      <c r="N29"/>
      <c r="O29"/>
      <c r="P29">
        <f t="shared" si="0"/>
        <v>6</v>
      </c>
      <c r="Q29">
        <f t="shared" si="1"/>
        <v>0</v>
      </c>
      <c r="R29">
        <f t="shared" si="2"/>
        <v>0</v>
      </c>
      <c r="S29"/>
      <c r="T29"/>
      <c r="U29"/>
    </row>
    <row r="30" spans="1:21">
      <c r="A30" s="12">
        <v>44672</v>
      </c>
      <c r="B30"/>
      <c r="C30"/>
      <c r="D30">
        <v>1</v>
      </c>
      <c r="E30"/>
      <c r="F30">
        <v>8</v>
      </c>
      <c r="G30">
        <v>1</v>
      </c>
      <c r="H30"/>
      <c r="I30"/>
      <c r="J30">
        <v>1</v>
      </c>
      <c r="K30"/>
      <c r="L30"/>
      <c r="M30"/>
      <c r="N30"/>
      <c r="O30"/>
      <c r="P30">
        <f t="shared" si="0"/>
        <v>7</v>
      </c>
      <c r="Q30">
        <f t="shared" si="1"/>
        <v>0</v>
      </c>
      <c r="R30">
        <f t="shared" si="2"/>
        <v>0</v>
      </c>
      <c r="S30"/>
      <c r="T30"/>
      <c r="U30"/>
    </row>
    <row r="31" spans="1:21">
      <c r="A31" s="12">
        <v>44673</v>
      </c>
      <c r="B31"/>
      <c r="C31"/>
      <c r="D31"/>
      <c r="E31"/>
      <c r="F31">
        <v>5</v>
      </c>
      <c r="G31">
        <v>1</v>
      </c>
      <c r="H31"/>
      <c r="I31"/>
      <c r="J31">
        <v>2</v>
      </c>
      <c r="K31"/>
      <c r="L31"/>
      <c r="M31"/>
      <c r="N31"/>
      <c r="O31"/>
      <c r="P31">
        <f t="shared" si="0"/>
        <v>8</v>
      </c>
      <c r="Q31">
        <f t="shared" si="1"/>
        <v>0</v>
      </c>
      <c r="R31">
        <f t="shared" si="2"/>
        <v>0</v>
      </c>
      <c r="S31"/>
      <c r="T31"/>
      <c r="U31"/>
    </row>
    <row r="32" spans="1:21">
      <c r="A32" s="12">
        <v>44674</v>
      </c>
      <c r="B32"/>
      <c r="C32"/>
      <c r="D32">
        <v>1</v>
      </c>
      <c r="E32"/>
      <c r="F32">
        <v>9</v>
      </c>
      <c r="G32">
        <v>1</v>
      </c>
      <c r="H32"/>
      <c r="I32"/>
      <c r="J32"/>
      <c r="K32">
        <v>3</v>
      </c>
      <c r="L32"/>
      <c r="M32"/>
      <c r="N32"/>
      <c r="O32"/>
      <c r="P32">
        <f t="shared" si="0"/>
        <v>9</v>
      </c>
      <c r="Q32">
        <f t="shared" si="1"/>
        <v>0</v>
      </c>
      <c r="R32">
        <f t="shared" si="2"/>
        <v>0</v>
      </c>
      <c r="S32"/>
      <c r="T32"/>
      <c r="U32"/>
    </row>
    <row r="33" spans="1:21">
      <c r="A33" s="12">
        <v>44675</v>
      </c>
      <c r="B33"/>
      <c r="C33"/>
      <c r="D33">
        <v>8</v>
      </c>
      <c r="E33"/>
      <c r="F33">
        <v>13</v>
      </c>
      <c r="G33">
        <v>2</v>
      </c>
      <c r="H33"/>
      <c r="I33"/>
      <c r="J33">
        <v>2</v>
      </c>
      <c r="K33"/>
      <c r="L33"/>
      <c r="M33"/>
      <c r="N33"/>
      <c r="O33"/>
      <c r="P33">
        <f t="shared" si="0"/>
        <v>11</v>
      </c>
      <c r="Q33">
        <f t="shared" si="1"/>
        <v>0</v>
      </c>
      <c r="R33">
        <f t="shared" si="2"/>
        <v>0</v>
      </c>
      <c r="S33"/>
      <c r="T33"/>
      <c r="U33"/>
    </row>
    <row r="34" spans="1:21">
      <c r="A34" s="12">
        <v>44676</v>
      </c>
      <c r="B34"/>
      <c r="C34"/>
      <c r="D34">
        <v>3</v>
      </c>
      <c r="E34"/>
      <c r="F34">
        <v>6</v>
      </c>
      <c r="G34">
        <v>3</v>
      </c>
      <c r="H34"/>
      <c r="I34"/>
      <c r="J34">
        <v>1</v>
      </c>
      <c r="K34"/>
      <c r="L34"/>
      <c r="M34"/>
      <c r="N34"/>
      <c r="O34"/>
      <c r="P34">
        <f t="shared" si="0"/>
        <v>14</v>
      </c>
      <c r="Q34">
        <f t="shared" si="1"/>
        <v>0</v>
      </c>
      <c r="R34">
        <f t="shared" si="2"/>
        <v>0</v>
      </c>
      <c r="S34"/>
      <c r="T34"/>
      <c r="U34"/>
    </row>
    <row r="35" spans="1:21">
      <c r="A35" s="12">
        <v>44677</v>
      </c>
      <c r="B35"/>
      <c r="C35"/>
      <c r="D35"/>
      <c r="E35"/>
      <c r="F35">
        <v>3</v>
      </c>
      <c r="G35">
        <v>2</v>
      </c>
      <c r="H35"/>
      <c r="I35"/>
      <c r="J35">
        <v>3</v>
      </c>
      <c r="K35"/>
      <c r="L35"/>
      <c r="M35"/>
      <c r="N35"/>
      <c r="O35"/>
      <c r="P35">
        <f t="shared" si="0"/>
        <v>16</v>
      </c>
      <c r="Q35">
        <f t="shared" si="1"/>
        <v>0</v>
      </c>
      <c r="R35">
        <f t="shared" si="2"/>
        <v>0</v>
      </c>
      <c r="S35"/>
      <c r="T35"/>
      <c r="U35"/>
    </row>
    <row r="36" spans="1:21">
      <c r="A36" s="12">
        <v>44678</v>
      </c>
      <c r="B36"/>
      <c r="C36"/>
      <c r="D36"/>
      <c r="E36"/>
      <c r="F36">
        <v>3</v>
      </c>
      <c r="G36">
        <v>5</v>
      </c>
      <c r="H36"/>
      <c r="I36"/>
      <c r="J36">
        <v>4</v>
      </c>
      <c r="K36">
        <v>1</v>
      </c>
      <c r="L36"/>
      <c r="M36"/>
      <c r="N36"/>
      <c r="O36"/>
      <c r="P36">
        <f t="shared" si="0"/>
        <v>21</v>
      </c>
      <c r="Q36">
        <f t="shared" si="1"/>
        <v>0</v>
      </c>
      <c r="R36">
        <f t="shared" si="2"/>
        <v>0</v>
      </c>
      <c r="S36"/>
      <c r="T36"/>
      <c r="U36"/>
    </row>
    <row r="37" spans="1:21">
      <c r="A37" s="12">
        <v>44679</v>
      </c>
      <c r="B37"/>
      <c r="C37"/>
      <c r="D37"/>
      <c r="E37"/>
      <c r="F37">
        <v>1</v>
      </c>
      <c r="G37"/>
      <c r="H37"/>
      <c r="I37"/>
      <c r="J37">
        <v>2</v>
      </c>
      <c r="K37"/>
      <c r="L37"/>
      <c r="M37"/>
      <c r="N37"/>
      <c r="O37"/>
      <c r="P37">
        <f t="shared" si="0"/>
        <v>21</v>
      </c>
      <c r="Q37">
        <f t="shared" si="1"/>
        <v>0</v>
      </c>
      <c r="R37">
        <f t="shared" si="2"/>
        <v>0</v>
      </c>
      <c r="S37"/>
      <c r="T37"/>
      <c r="U37"/>
    </row>
    <row r="38" spans="1:21">
      <c r="A38" s="12">
        <v>44680</v>
      </c>
      <c r="B38"/>
      <c r="C38"/>
      <c r="D38"/>
      <c r="E38"/>
      <c r="F38">
        <v>2</v>
      </c>
      <c r="G38">
        <v>2</v>
      </c>
      <c r="H38"/>
      <c r="I38"/>
      <c r="J38">
        <v>1</v>
      </c>
      <c r="K38"/>
      <c r="L38"/>
      <c r="M38"/>
      <c r="N38"/>
      <c r="O38"/>
      <c r="P38">
        <f t="shared" si="0"/>
        <v>23</v>
      </c>
      <c r="Q38">
        <f t="shared" si="1"/>
        <v>0</v>
      </c>
      <c r="R38">
        <f t="shared" si="2"/>
        <v>0</v>
      </c>
      <c r="S38"/>
      <c r="T38"/>
      <c r="U38"/>
    </row>
    <row r="39" spans="1:21">
      <c r="A39" s="12">
        <v>44681</v>
      </c>
      <c r="B39"/>
      <c r="C39"/>
      <c r="D39"/>
      <c r="E39"/>
      <c r="F39">
        <v>2</v>
      </c>
      <c r="G39">
        <v>1</v>
      </c>
      <c r="H39"/>
      <c r="I39"/>
      <c r="J39"/>
      <c r="K39"/>
      <c r="L39"/>
      <c r="M39"/>
      <c r="N39"/>
      <c r="O39"/>
      <c r="P39">
        <f t="shared" si="0"/>
        <v>24</v>
      </c>
      <c r="Q39">
        <f t="shared" si="1"/>
        <v>0</v>
      </c>
      <c r="R39">
        <f t="shared" si="2"/>
        <v>0</v>
      </c>
      <c r="S39"/>
      <c r="T39"/>
      <c r="U39"/>
    </row>
    <row r="40" spans="1:21">
      <c r="A40" s="12">
        <v>44682</v>
      </c>
      <c r="B40"/>
      <c r="C40"/>
      <c r="D40"/>
      <c r="E40"/>
      <c r="F40">
        <v>2</v>
      </c>
      <c r="G40">
        <v>8</v>
      </c>
      <c r="H40"/>
      <c r="I40"/>
      <c r="J40"/>
      <c r="K40"/>
      <c r="L40"/>
      <c r="M40"/>
      <c r="N40"/>
      <c r="O40"/>
      <c r="P40">
        <f t="shared" si="0"/>
        <v>32</v>
      </c>
      <c r="Q40">
        <f t="shared" si="1"/>
        <v>0</v>
      </c>
      <c r="R40">
        <f t="shared" si="2"/>
        <v>0</v>
      </c>
      <c r="S40"/>
      <c r="T40"/>
      <c r="U40"/>
    </row>
    <row r="41" spans="1:21">
      <c r="A41" s="12">
        <v>44683</v>
      </c>
      <c r="B41"/>
      <c r="C41"/>
      <c r="D41"/>
      <c r="E41"/>
      <c r="F41">
        <v>1</v>
      </c>
      <c r="G41">
        <v>3</v>
      </c>
      <c r="H41"/>
      <c r="I41"/>
      <c r="J41">
        <v>3</v>
      </c>
      <c r="K41"/>
      <c r="L41"/>
      <c r="M41"/>
      <c r="N41"/>
      <c r="O41"/>
      <c r="P41">
        <f t="shared" si="0"/>
        <v>35</v>
      </c>
      <c r="Q41">
        <f t="shared" si="1"/>
        <v>0</v>
      </c>
      <c r="R41">
        <f t="shared" si="2"/>
        <v>0</v>
      </c>
      <c r="S41"/>
      <c r="T41"/>
      <c r="U41"/>
    </row>
    <row r="42" spans="1:21">
      <c r="A42" s="12">
        <v>44684</v>
      </c>
      <c r="B42"/>
      <c r="C42">
        <v>1</v>
      </c>
      <c r="D42"/>
      <c r="E42"/>
      <c r="F42"/>
      <c r="G42">
        <v>3</v>
      </c>
      <c r="H42"/>
      <c r="I42"/>
      <c r="J42"/>
      <c r="K42"/>
      <c r="L42">
        <v>1</v>
      </c>
      <c r="M42"/>
      <c r="N42"/>
      <c r="O42"/>
      <c r="P42">
        <f t="shared" si="0"/>
        <v>38</v>
      </c>
      <c r="Q42">
        <f t="shared" si="1"/>
        <v>0</v>
      </c>
      <c r="R42">
        <f t="shared" si="2"/>
        <v>1</v>
      </c>
      <c r="S42"/>
      <c r="T42"/>
      <c r="U42"/>
    </row>
    <row r="43" spans="1:21">
      <c r="A43" s="12">
        <v>44685</v>
      </c>
      <c r="B43"/>
      <c r="C43"/>
      <c r="D43"/>
      <c r="E43"/>
      <c r="F43">
        <v>1</v>
      </c>
      <c r="G43">
        <v>3</v>
      </c>
      <c r="H43"/>
      <c r="I43"/>
      <c r="J43">
        <v>3</v>
      </c>
      <c r="K43"/>
      <c r="L43"/>
      <c r="M43"/>
      <c r="N43"/>
      <c r="O43"/>
      <c r="P43">
        <f t="shared" si="0"/>
        <v>41</v>
      </c>
      <c r="Q43">
        <f t="shared" si="1"/>
        <v>0</v>
      </c>
      <c r="R43">
        <f t="shared" si="2"/>
        <v>1</v>
      </c>
      <c r="S43"/>
      <c r="T43"/>
      <c r="U43"/>
    </row>
    <row r="44" spans="1:21">
      <c r="A44" s="12">
        <v>44686</v>
      </c>
      <c r="B44"/>
      <c r="C44">
        <v>1</v>
      </c>
      <c r="D44"/>
      <c r="E44">
        <v>1</v>
      </c>
      <c r="F44">
        <v>1</v>
      </c>
      <c r="G44">
        <v>5</v>
      </c>
      <c r="H44"/>
      <c r="I44"/>
      <c r="J44">
        <v>2</v>
      </c>
      <c r="K44"/>
      <c r="L44"/>
      <c r="M44"/>
      <c r="N44"/>
      <c r="O44"/>
      <c r="P44">
        <f t="shared" si="0"/>
        <v>46</v>
      </c>
      <c r="Q44">
        <f t="shared" si="1"/>
        <v>1</v>
      </c>
      <c r="R44">
        <f t="shared" si="2"/>
        <v>2</v>
      </c>
      <c r="S44"/>
      <c r="T44"/>
      <c r="U44"/>
    </row>
    <row r="45" spans="1:21">
      <c r="A45" s="12">
        <v>44687</v>
      </c>
      <c r="B45"/>
      <c r="C45">
        <v>2</v>
      </c>
      <c r="D45"/>
      <c r="E45">
        <v>2</v>
      </c>
      <c r="F45"/>
      <c r="G45">
        <v>1</v>
      </c>
      <c r="H45"/>
      <c r="I45"/>
      <c r="J45"/>
      <c r="K45">
        <v>2</v>
      </c>
      <c r="L45">
        <v>1</v>
      </c>
      <c r="M45"/>
      <c r="N45"/>
      <c r="O45"/>
      <c r="P45">
        <f t="shared" si="0"/>
        <v>47</v>
      </c>
      <c r="Q45">
        <f t="shared" si="1"/>
        <v>3</v>
      </c>
      <c r="R45">
        <f t="shared" si="2"/>
        <v>4</v>
      </c>
      <c r="S45"/>
      <c r="T45"/>
      <c r="U45"/>
    </row>
    <row r="46" spans="1:21">
      <c r="A46" s="12">
        <v>44688</v>
      </c>
      <c r="B46">
        <v>3</v>
      </c>
      <c r="C46">
        <v>1</v>
      </c>
      <c r="D46"/>
      <c r="E46">
        <v>3</v>
      </c>
      <c r="F46"/>
      <c r="G46">
        <v>1</v>
      </c>
      <c r="H46"/>
      <c r="I46"/>
      <c r="J46">
        <v>5</v>
      </c>
      <c r="K46"/>
      <c r="L46"/>
      <c r="M46"/>
      <c r="N46"/>
      <c r="O46"/>
      <c r="P46">
        <f t="shared" si="0"/>
        <v>48</v>
      </c>
      <c r="Q46">
        <f t="shared" si="1"/>
        <v>6</v>
      </c>
      <c r="R46">
        <f t="shared" si="2"/>
        <v>8</v>
      </c>
      <c r="S46"/>
      <c r="T46"/>
      <c r="U46"/>
    </row>
    <row r="47" spans="1:21">
      <c r="A47" s="12">
        <v>44689</v>
      </c>
      <c r="B47">
        <v>5</v>
      </c>
      <c r="C47">
        <v>4</v>
      </c>
      <c r="D47"/>
      <c r="E47">
        <v>3</v>
      </c>
      <c r="F47"/>
      <c r="G47">
        <v>1</v>
      </c>
      <c r="H47"/>
      <c r="I47"/>
      <c r="J47"/>
      <c r="K47">
        <v>1</v>
      </c>
      <c r="L47"/>
      <c r="M47"/>
      <c r="N47"/>
      <c r="O47"/>
      <c r="P47">
        <f t="shared" si="0"/>
        <v>49</v>
      </c>
      <c r="Q47">
        <f t="shared" si="1"/>
        <v>9</v>
      </c>
      <c r="R47">
        <f t="shared" si="2"/>
        <v>17</v>
      </c>
      <c r="S47"/>
      <c r="T47"/>
      <c r="U47"/>
    </row>
    <row r="48" spans="1:21">
      <c r="A48" s="12">
        <v>44690</v>
      </c>
      <c r="B48">
        <v>5</v>
      </c>
      <c r="C48">
        <v>7</v>
      </c>
      <c r="D48"/>
      <c r="E48">
        <v>4</v>
      </c>
      <c r="F48"/>
      <c r="G48"/>
      <c r="H48"/>
      <c r="I48">
        <v>1</v>
      </c>
      <c r="J48">
        <v>1</v>
      </c>
      <c r="K48"/>
      <c r="L48"/>
      <c r="M48"/>
      <c r="N48"/>
      <c r="O48"/>
      <c r="P48">
        <f t="shared" si="0"/>
        <v>49</v>
      </c>
      <c r="Q48">
        <f t="shared" si="1"/>
        <v>13</v>
      </c>
      <c r="R48">
        <f t="shared" si="2"/>
        <v>29</v>
      </c>
      <c r="S48"/>
      <c r="T48"/>
      <c r="U48"/>
    </row>
    <row r="49" spans="1:21">
      <c r="A49" s="12">
        <v>44691</v>
      </c>
      <c r="B49">
        <v>8</v>
      </c>
      <c r="C49">
        <v>10</v>
      </c>
      <c r="D49"/>
      <c r="E49">
        <v>3</v>
      </c>
      <c r="F49"/>
      <c r="G49">
        <v>1</v>
      </c>
      <c r="H49"/>
      <c r="I49"/>
      <c r="J49"/>
      <c r="K49"/>
      <c r="L49">
        <v>1</v>
      </c>
      <c r="M49"/>
      <c r="N49"/>
      <c r="O49"/>
      <c r="P49">
        <f t="shared" si="0"/>
        <v>50</v>
      </c>
      <c r="Q49">
        <f t="shared" si="1"/>
        <v>16</v>
      </c>
      <c r="R49">
        <f t="shared" si="2"/>
        <v>47</v>
      </c>
      <c r="S49"/>
      <c r="T49"/>
      <c r="U49"/>
    </row>
    <row r="50" spans="1:21">
      <c r="A50" s="12">
        <v>44692</v>
      </c>
      <c r="B50">
        <v>5</v>
      </c>
      <c r="C50">
        <v>6</v>
      </c>
      <c r="D50"/>
      <c r="E50">
        <v>1</v>
      </c>
      <c r="F50"/>
      <c r="G50">
        <v>2</v>
      </c>
      <c r="H50"/>
      <c r="I50"/>
      <c r="J50">
        <v>2</v>
      </c>
      <c r="K50"/>
      <c r="L50"/>
      <c r="M50"/>
      <c r="N50"/>
      <c r="O50"/>
      <c r="P50">
        <f t="shared" si="0"/>
        <v>52</v>
      </c>
      <c r="Q50">
        <f t="shared" si="1"/>
        <v>17</v>
      </c>
      <c r="R50">
        <f t="shared" si="2"/>
        <v>58</v>
      </c>
      <c r="S50"/>
      <c r="T50"/>
      <c r="U50"/>
    </row>
    <row r="51" spans="1:21">
      <c r="A51" s="12">
        <v>44693</v>
      </c>
      <c r="B51">
        <v>3</v>
      </c>
      <c r="C51">
        <v>9</v>
      </c>
      <c r="D51"/>
      <c r="E51">
        <v>2</v>
      </c>
      <c r="F51"/>
      <c r="G51"/>
      <c r="H51"/>
      <c r="I51">
        <v>1</v>
      </c>
      <c r="J51"/>
      <c r="K51"/>
      <c r="L51"/>
      <c r="M51"/>
      <c r="N51"/>
      <c r="O51"/>
      <c r="P51">
        <f t="shared" si="0"/>
        <v>52</v>
      </c>
      <c r="Q51">
        <f t="shared" si="1"/>
        <v>19</v>
      </c>
      <c r="R51">
        <f t="shared" si="2"/>
        <v>70</v>
      </c>
      <c r="S51"/>
      <c r="T51"/>
      <c r="U51"/>
    </row>
    <row r="52" spans="1:21">
      <c r="A52" s="12">
        <v>44694</v>
      </c>
      <c r="B52">
        <v>6</v>
      </c>
      <c r="C52">
        <v>4</v>
      </c>
      <c r="D52"/>
      <c r="E52"/>
      <c r="F52"/>
      <c r="G52">
        <v>1</v>
      </c>
      <c r="H52">
        <v>1</v>
      </c>
      <c r="I52"/>
      <c r="J52">
        <v>1</v>
      </c>
      <c r="K52"/>
      <c r="L52"/>
      <c r="M52"/>
      <c r="N52"/>
      <c r="O52">
        <v>1</v>
      </c>
      <c r="P52">
        <f t="shared" si="0"/>
        <v>53</v>
      </c>
      <c r="Q52">
        <f t="shared" si="1"/>
        <v>19</v>
      </c>
      <c r="R52">
        <f t="shared" si="2"/>
        <v>80</v>
      </c>
      <c r="S52"/>
      <c r="T52"/>
      <c r="U52"/>
    </row>
    <row r="53" spans="1:21">
      <c r="A53" s="12">
        <v>44695</v>
      </c>
      <c r="B53">
        <v>5</v>
      </c>
      <c r="C53">
        <v>5</v>
      </c>
      <c r="D53"/>
      <c r="E53"/>
      <c r="F53">
        <v>2</v>
      </c>
      <c r="G53"/>
      <c r="H53"/>
      <c r="I53"/>
      <c r="J53"/>
      <c r="K53"/>
      <c r="L53"/>
      <c r="M53"/>
      <c r="N53"/>
      <c r="O53"/>
      <c r="P53">
        <f t="shared" si="0"/>
        <v>53</v>
      </c>
      <c r="Q53">
        <f t="shared" si="1"/>
        <v>19</v>
      </c>
      <c r="R53">
        <f t="shared" si="2"/>
        <v>90</v>
      </c>
      <c r="S53"/>
      <c r="T53"/>
      <c r="U53"/>
    </row>
    <row r="54" spans="1:21">
      <c r="A54" s="12">
        <v>44696</v>
      </c>
      <c r="B54">
        <v>3</v>
      </c>
      <c r="C54">
        <v>6</v>
      </c>
      <c r="D54"/>
      <c r="E54">
        <v>3</v>
      </c>
      <c r="F54">
        <v>1</v>
      </c>
      <c r="G54">
        <v>1</v>
      </c>
      <c r="H54"/>
      <c r="I54"/>
      <c r="J54">
        <v>6</v>
      </c>
      <c r="K54"/>
      <c r="L54"/>
      <c r="M54"/>
      <c r="N54"/>
      <c r="O54"/>
      <c r="P54">
        <f t="shared" si="0"/>
        <v>54</v>
      </c>
      <c r="Q54">
        <f t="shared" si="1"/>
        <v>22</v>
      </c>
      <c r="R54">
        <f t="shared" si="2"/>
        <v>99</v>
      </c>
      <c r="S54"/>
      <c r="T54"/>
      <c r="U54"/>
    </row>
    <row r="55" spans="1:21">
      <c r="A55" s="12">
        <v>44697</v>
      </c>
      <c r="B55">
        <v>1</v>
      </c>
      <c r="C55">
        <v>2</v>
      </c>
      <c r="D55"/>
      <c r="E55"/>
      <c r="F55"/>
      <c r="G55">
        <v>1</v>
      </c>
      <c r="H55"/>
      <c r="I55"/>
      <c r="J55">
        <v>8</v>
      </c>
      <c r="K55"/>
      <c r="L55"/>
      <c r="M55"/>
      <c r="N55"/>
      <c r="O55">
        <v>1</v>
      </c>
      <c r="P55">
        <f t="shared" si="0"/>
        <v>55</v>
      </c>
      <c r="Q55">
        <f t="shared" si="1"/>
        <v>22</v>
      </c>
      <c r="R55">
        <f t="shared" si="2"/>
        <v>102</v>
      </c>
      <c r="S55"/>
      <c r="T55"/>
      <c r="U55"/>
    </row>
    <row r="56" spans="1:21">
      <c r="A56" s="12">
        <v>44698</v>
      </c>
      <c r="B56">
        <v>3</v>
      </c>
      <c r="C56">
        <v>4</v>
      </c>
      <c r="D56"/>
      <c r="E56">
        <v>5</v>
      </c>
      <c r="F56"/>
      <c r="G56">
        <v>1</v>
      </c>
      <c r="H56"/>
      <c r="I56"/>
      <c r="J56">
        <v>15</v>
      </c>
      <c r="K56"/>
      <c r="L56"/>
      <c r="M56"/>
      <c r="N56"/>
      <c r="O56"/>
      <c r="P56">
        <f t="shared" si="0"/>
        <v>56</v>
      </c>
      <c r="Q56">
        <f t="shared" si="1"/>
        <v>27</v>
      </c>
      <c r="R56">
        <f t="shared" si="2"/>
        <v>109</v>
      </c>
      <c r="S56"/>
      <c r="T56"/>
      <c r="U56"/>
    </row>
    <row r="57" spans="1:21">
      <c r="A57" s="12">
        <v>44699</v>
      </c>
      <c r="B57">
        <v>1</v>
      </c>
      <c r="C57">
        <v>5</v>
      </c>
      <c r="D57"/>
      <c r="E57">
        <v>1</v>
      </c>
      <c r="F57"/>
      <c r="G57"/>
      <c r="H57">
        <v>1</v>
      </c>
      <c r="I57"/>
      <c r="J57">
        <v>6</v>
      </c>
      <c r="K57"/>
      <c r="L57"/>
      <c r="M57"/>
      <c r="N57"/>
      <c r="O57">
        <v>2</v>
      </c>
      <c r="P57">
        <f t="shared" si="0"/>
        <v>56</v>
      </c>
      <c r="Q57">
        <f t="shared" si="1"/>
        <v>28</v>
      </c>
      <c r="R57">
        <f t="shared" si="2"/>
        <v>115</v>
      </c>
      <c r="S57"/>
      <c r="T57"/>
      <c r="U57"/>
    </row>
    <row r="58" spans="1:21">
      <c r="A58" s="12">
        <v>44700</v>
      </c>
      <c r="B58">
        <v>4</v>
      </c>
      <c r="C58">
        <v>7</v>
      </c>
      <c r="D58"/>
      <c r="E58"/>
      <c r="F58"/>
      <c r="G58"/>
      <c r="H58">
        <v>1</v>
      </c>
      <c r="I58"/>
      <c r="J58">
        <v>4</v>
      </c>
      <c r="K58"/>
      <c r="L58">
        <v>1</v>
      </c>
      <c r="M58"/>
      <c r="N58"/>
      <c r="O58">
        <v>2</v>
      </c>
      <c r="P58">
        <f t="shared" si="0"/>
        <v>56</v>
      </c>
      <c r="Q58">
        <f t="shared" si="1"/>
        <v>28</v>
      </c>
      <c r="R58">
        <f t="shared" si="2"/>
        <v>126</v>
      </c>
      <c r="S58"/>
      <c r="T58"/>
      <c r="U58"/>
    </row>
    <row r="59" spans="1:21">
      <c r="A59" s="12">
        <v>44701</v>
      </c>
      <c r="B59">
        <v>3</v>
      </c>
      <c r="C59">
        <v>10</v>
      </c>
      <c r="D59"/>
      <c r="E59">
        <v>2</v>
      </c>
      <c r="F59">
        <v>4</v>
      </c>
      <c r="G59">
        <v>3</v>
      </c>
      <c r="H59">
        <v>1</v>
      </c>
      <c r="I59"/>
      <c r="J59">
        <v>1</v>
      </c>
      <c r="K59"/>
      <c r="L59">
        <v>1</v>
      </c>
      <c r="M59"/>
      <c r="N59"/>
      <c r="O59"/>
      <c r="P59">
        <f t="shared" si="0"/>
        <v>59</v>
      </c>
      <c r="Q59">
        <f t="shared" si="1"/>
        <v>30</v>
      </c>
      <c r="R59">
        <f t="shared" si="2"/>
        <v>139</v>
      </c>
      <c r="S59"/>
      <c r="T59"/>
      <c r="U59"/>
    </row>
    <row r="60" spans="1:21">
      <c r="A60" s="12">
        <v>44702</v>
      </c>
      <c r="B60">
        <v>5</v>
      </c>
      <c r="C60">
        <v>7</v>
      </c>
      <c r="D60"/>
      <c r="E60">
        <v>2</v>
      </c>
      <c r="F60">
        <v>3</v>
      </c>
      <c r="G60">
        <v>5</v>
      </c>
      <c r="H60">
        <v>1</v>
      </c>
      <c r="I60"/>
      <c r="J60">
        <v>7</v>
      </c>
      <c r="K60"/>
      <c r="L60"/>
      <c r="M60"/>
      <c r="N60"/>
      <c r="O60">
        <v>1</v>
      </c>
      <c r="P60">
        <f t="shared" si="0"/>
        <v>64</v>
      </c>
      <c r="Q60">
        <f t="shared" si="1"/>
        <v>32</v>
      </c>
      <c r="R60">
        <f t="shared" si="2"/>
        <v>151</v>
      </c>
      <c r="S60"/>
      <c r="T60"/>
      <c r="U60"/>
    </row>
    <row r="61" spans="1:21">
      <c r="A61" s="12">
        <v>44703</v>
      </c>
      <c r="B61">
        <v>2</v>
      </c>
      <c r="C61">
        <v>5</v>
      </c>
      <c r="D61"/>
      <c r="E61">
        <v>1</v>
      </c>
      <c r="F61"/>
      <c r="G61">
        <v>2</v>
      </c>
      <c r="H61"/>
      <c r="I61"/>
      <c r="J61">
        <v>3</v>
      </c>
      <c r="K61">
        <v>2</v>
      </c>
      <c r="L61"/>
      <c r="M61"/>
      <c r="N61"/>
      <c r="O61">
        <v>1</v>
      </c>
      <c r="P61">
        <f t="shared" si="0"/>
        <v>66</v>
      </c>
      <c r="Q61">
        <f t="shared" si="1"/>
        <v>33</v>
      </c>
      <c r="R61">
        <f t="shared" si="2"/>
        <v>158</v>
      </c>
      <c r="S61"/>
      <c r="T61"/>
      <c r="U61"/>
    </row>
    <row r="62" spans="1:21">
      <c r="A62" s="12">
        <v>44704</v>
      </c>
      <c r="B62">
        <v>2</v>
      </c>
      <c r="C62">
        <v>9</v>
      </c>
      <c r="D62"/>
      <c r="E62">
        <v>2</v>
      </c>
      <c r="F62"/>
      <c r="G62">
        <v>3</v>
      </c>
      <c r="H62"/>
      <c r="I62"/>
      <c r="J62">
        <v>5</v>
      </c>
      <c r="K62"/>
      <c r="L62"/>
      <c r="M62"/>
      <c r="N62"/>
      <c r="O62">
        <v>1</v>
      </c>
      <c r="P62">
        <f t="shared" si="0"/>
        <v>69</v>
      </c>
      <c r="Q62">
        <f t="shared" si="1"/>
        <v>35</v>
      </c>
      <c r="R62">
        <f t="shared" si="2"/>
        <v>169</v>
      </c>
      <c r="S62"/>
      <c r="T62"/>
      <c r="U62"/>
    </row>
    <row r="63" spans="1:21">
      <c r="A63" s="12">
        <v>44705</v>
      </c>
      <c r="B63">
        <v>3</v>
      </c>
      <c r="C63">
        <v>13</v>
      </c>
      <c r="D63"/>
      <c r="E63">
        <v>1</v>
      </c>
      <c r="F63"/>
      <c r="G63">
        <v>1</v>
      </c>
      <c r="H63"/>
      <c r="I63"/>
      <c r="J63">
        <v>5</v>
      </c>
      <c r="K63"/>
      <c r="L63"/>
      <c r="M63"/>
      <c r="N63"/>
      <c r="O63">
        <v>2</v>
      </c>
      <c r="P63">
        <f t="shared" si="0"/>
        <v>70</v>
      </c>
      <c r="Q63">
        <f t="shared" si="1"/>
        <v>36</v>
      </c>
      <c r="R63">
        <f t="shared" si="2"/>
        <v>185</v>
      </c>
      <c r="S63"/>
      <c r="T63"/>
      <c r="U63"/>
    </row>
    <row r="64" spans="1:21">
      <c r="A64" s="12">
        <v>44706</v>
      </c>
      <c r="B64">
        <v>1</v>
      </c>
      <c r="C64">
        <v>9</v>
      </c>
      <c r="D64"/>
      <c r="E64">
        <v>7</v>
      </c>
      <c r="F64"/>
      <c r="G64"/>
      <c r="H64"/>
      <c r="I64"/>
      <c r="J64">
        <v>3</v>
      </c>
      <c r="K64">
        <v>1</v>
      </c>
      <c r="L64"/>
      <c r="M64"/>
      <c r="N64"/>
      <c r="O64">
        <v>3</v>
      </c>
      <c r="P64">
        <f t="shared" si="0"/>
        <v>70</v>
      </c>
      <c r="Q64">
        <f t="shared" si="1"/>
        <v>43</v>
      </c>
      <c r="R64">
        <f t="shared" si="2"/>
        <v>195</v>
      </c>
      <c r="S64"/>
      <c r="T64"/>
      <c r="U64"/>
    </row>
    <row r="65" spans="1:25">
      <c r="A65" s="12">
        <v>44707</v>
      </c>
      <c r="B65"/>
      <c r="C65">
        <v>13</v>
      </c>
      <c r="D65"/>
      <c r="E65">
        <v>1</v>
      </c>
      <c r="F65"/>
      <c r="G65">
        <v>1</v>
      </c>
      <c r="H65"/>
      <c r="I65"/>
      <c r="J65">
        <v>8</v>
      </c>
      <c r="K65"/>
      <c r="L65"/>
      <c r="M65"/>
      <c r="N65"/>
      <c r="O65"/>
      <c r="P65">
        <f t="shared" si="0"/>
        <v>71</v>
      </c>
      <c r="Q65">
        <f t="shared" si="1"/>
        <v>44</v>
      </c>
      <c r="R65">
        <f t="shared" si="2"/>
        <v>208</v>
      </c>
      <c r="S65"/>
      <c r="T65"/>
      <c r="U65"/>
    </row>
    <row r="66" spans="1:25">
      <c r="A66" s="12">
        <v>44708</v>
      </c>
      <c r="B66">
        <v>2</v>
      </c>
      <c r="C66">
        <v>13</v>
      </c>
      <c r="D66"/>
      <c r="E66">
        <v>3</v>
      </c>
      <c r="F66"/>
      <c r="G66"/>
      <c r="H66"/>
      <c r="I66"/>
      <c r="J66">
        <v>9</v>
      </c>
      <c r="K66">
        <v>2</v>
      </c>
      <c r="L66"/>
      <c r="M66"/>
      <c r="N66"/>
      <c r="O66">
        <v>1</v>
      </c>
      <c r="P66">
        <f t="shared" si="0"/>
        <v>71</v>
      </c>
      <c r="Q66">
        <f t="shared" si="1"/>
        <v>47</v>
      </c>
      <c r="R66">
        <f t="shared" si="2"/>
        <v>223</v>
      </c>
      <c r="S66"/>
      <c r="T66"/>
      <c r="U66"/>
    </row>
    <row r="67" spans="1:25">
      <c r="A67" s="12">
        <v>44709</v>
      </c>
      <c r="B67">
        <v>1</v>
      </c>
      <c r="C67">
        <v>11</v>
      </c>
      <c r="D67"/>
      <c r="E67">
        <v>1</v>
      </c>
      <c r="F67"/>
      <c r="G67"/>
      <c r="H67"/>
      <c r="I67"/>
      <c r="J67">
        <v>3</v>
      </c>
      <c r="K67">
        <v>4</v>
      </c>
      <c r="L67">
        <v>1</v>
      </c>
      <c r="M67"/>
      <c r="N67"/>
      <c r="O67">
        <v>1</v>
      </c>
      <c r="P67">
        <f t="shared" si="0"/>
        <v>71</v>
      </c>
      <c r="Q67">
        <f t="shared" si="1"/>
        <v>48</v>
      </c>
      <c r="R67">
        <f t="shared" si="2"/>
        <v>235</v>
      </c>
      <c r="S67"/>
      <c r="T67"/>
      <c r="U67"/>
    </row>
    <row r="68" spans="1:25">
      <c r="A68" s="12">
        <v>44710</v>
      </c>
      <c r="B68">
        <v>1</v>
      </c>
      <c r="C68">
        <v>3</v>
      </c>
      <c r="D68"/>
      <c r="E68">
        <v>2</v>
      </c>
      <c r="F68"/>
      <c r="G68"/>
      <c r="H68"/>
      <c r="I68"/>
      <c r="J68">
        <v>1</v>
      </c>
      <c r="K68">
        <v>1</v>
      </c>
      <c r="L68"/>
      <c r="M68"/>
      <c r="N68"/>
      <c r="O68">
        <v>1</v>
      </c>
      <c r="P68">
        <f t="shared" si="0"/>
        <v>71</v>
      </c>
      <c r="Q68">
        <f t="shared" si="1"/>
        <v>50</v>
      </c>
      <c r="R68">
        <f t="shared" si="2"/>
        <v>239</v>
      </c>
      <c r="S68"/>
      <c r="T68"/>
      <c r="U68"/>
    </row>
    <row r="69" spans="1:25">
      <c r="A69" s="12">
        <v>44711</v>
      </c>
      <c r="B69"/>
      <c r="C69">
        <v>6</v>
      </c>
      <c r="D69"/>
      <c r="E69"/>
      <c r="F69"/>
      <c r="G69"/>
      <c r="H69"/>
      <c r="I69"/>
      <c r="J69">
        <v>3</v>
      </c>
      <c r="K69">
        <v>1</v>
      </c>
      <c r="L69"/>
      <c r="M69"/>
      <c r="N69"/>
      <c r="O69">
        <v>1</v>
      </c>
      <c r="P69">
        <f t="shared" si="0"/>
        <v>71</v>
      </c>
      <c r="Q69">
        <f t="shared" si="1"/>
        <v>50</v>
      </c>
      <c r="R69">
        <f t="shared" si="2"/>
        <v>245</v>
      </c>
      <c r="S69"/>
      <c r="T69"/>
      <c r="U69"/>
    </row>
    <row r="70" spans="1:25">
      <c r="A70" s="12">
        <v>44712</v>
      </c>
      <c r="B70"/>
      <c r="C70">
        <v>4</v>
      </c>
      <c r="D70"/>
      <c r="E70">
        <v>2</v>
      </c>
      <c r="F70"/>
      <c r="G70"/>
      <c r="H70">
        <v>1</v>
      </c>
      <c r="I70">
        <v>1</v>
      </c>
      <c r="J70">
        <v>2</v>
      </c>
      <c r="K70">
        <v>1</v>
      </c>
      <c r="L70">
        <v>1</v>
      </c>
      <c r="M70"/>
      <c r="N70"/>
      <c r="O70"/>
      <c r="P70">
        <f t="shared" si="0"/>
        <v>71</v>
      </c>
      <c r="Q70">
        <f t="shared" si="1"/>
        <v>52</v>
      </c>
      <c r="R70">
        <f t="shared" si="2"/>
        <v>249</v>
      </c>
      <c r="S70"/>
      <c r="T70"/>
      <c r="U70"/>
    </row>
    <row r="71" spans="1:25">
      <c r="A71" s="12">
        <v>44713</v>
      </c>
      <c r="B71" s="33">
        <v>3</v>
      </c>
      <c r="C71" s="33">
        <v>3</v>
      </c>
      <c r="E71" s="33">
        <v>1</v>
      </c>
      <c r="H71" s="33">
        <v>1</v>
      </c>
      <c r="J71" s="33">
        <v>8</v>
      </c>
      <c r="K71" s="33">
        <v>2</v>
      </c>
      <c r="O71"/>
      <c r="P71">
        <f t="shared" si="0"/>
        <v>71</v>
      </c>
      <c r="Q71">
        <f t="shared" si="1"/>
        <v>53</v>
      </c>
      <c r="R71">
        <f t="shared" si="2"/>
        <v>255</v>
      </c>
      <c r="X71" s="33"/>
      <c r="Y71" s="33"/>
    </row>
    <row r="72" spans="1:25">
      <c r="A72" s="12">
        <v>44714</v>
      </c>
      <c r="B72" s="33">
        <v>1</v>
      </c>
      <c r="C72" s="33">
        <v>4</v>
      </c>
      <c r="H72" s="33">
        <v>1</v>
      </c>
      <c r="J72" s="33">
        <v>3</v>
      </c>
      <c r="O72">
        <v>1</v>
      </c>
      <c r="P72">
        <f t="shared" ref="P72:P96" si="3">G72+P71</f>
        <v>71</v>
      </c>
      <c r="Q72">
        <f t="shared" ref="Q72:Q96" si="4">E72+Q71</f>
        <v>53</v>
      </c>
      <c r="R72">
        <f t="shared" ref="R72:R96" si="5">B72+C72+R71</f>
        <v>260</v>
      </c>
      <c r="X72" s="33"/>
      <c r="Y72" s="33"/>
    </row>
    <row r="73" spans="1:25">
      <c r="A73" s="12">
        <v>44715</v>
      </c>
      <c r="B73" s="33">
        <v>1</v>
      </c>
      <c r="C73" s="33">
        <v>3</v>
      </c>
      <c r="E73" s="33">
        <v>2</v>
      </c>
      <c r="J73" s="33">
        <v>5</v>
      </c>
      <c r="L73" s="33">
        <v>1</v>
      </c>
      <c r="O73"/>
      <c r="P73">
        <f t="shared" si="3"/>
        <v>71</v>
      </c>
      <c r="Q73">
        <f t="shared" si="4"/>
        <v>55</v>
      </c>
      <c r="R73">
        <f t="shared" si="5"/>
        <v>264</v>
      </c>
      <c r="X73" s="33"/>
      <c r="Y73" s="33"/>
    </row>
    <row r="74" spans="1:25">
      <c r="A74" s="12">
        <v>44716</v>
      </c>
      <c r="C74" s="33">
        <v>1</v>
      </c>
      <c r="E74" s="33">
        <v>1</v>
      </c>
      <c r="J74" s="33">
        <v>4</v>
      </c>
      <c r="O74"/>
      <c r="P74">
        <f t="shared" si="3"/>
        <v>71</v>
      </c>
      <c r="Q74">
        <f t="shared" si="4"/>
        <v>56</v>
      </c>
      <c r="R74">
        <f t="shared" si="5"/>
        <v>265</v>
      </c>
      <c r="X74" s="33"/>
      <c r="Y74" s="33"/>
    </row>
    <row r="75" spans="1:25">
      <c r="A75" s="12">
        <v>44717</v>
      </c>
      <c r="C75" s="33">
        <v>3</v>
      </c>
      <c r="E75" s="33">
        <v>3</v>
      </c>
      <c r="O75"/>
      <c r="P75">
        <f t="shared" si="3"/>
        <v>71</v>
      </c>
      <c r="Q75">
        <f t="shared" si="4"/>
        <v>59</v>
      </c>
      <c r="R75">
        <f t="shared" si="5"/>
        <v>268</v>
      </c>
      <c r="X75" s="33"/>
      <c r="Y75" s="33"/>
    </row>
    <row r="76" spans="1:25">
      <c r="A76" s="12">
        <v>44718</v>
      </c>
      <c r="C76" s="33">
        <v>3</v>
      </c>
      <c r="E76" s="33">
        <v>2</v>
      </c>
      <c r="G76" s="33">
        <v>1</v>
      </c>
      <c r="L76" s="33">
        <v>2</v>
      </c>
      <c r="O76">
        <v>2</v>
      </c>
      <c r="P76">
        <f t="shared" si="3"/>
        <v>72</v>
      </c>
      <c r="Q76">
        <f t="shared" si="4"/>
        <v>61</v>
      </c>
      <c r="R76">
        <f t="shared" si="5"/>
        <v>271</v>
      </c>
      <c r="X76" s="33"/>
      <c r="Y76" s="33"/>
    </row>
    <row r="77" spans="1:25">
      <c r="A77" s="12">
        <v>44719</v>
      </c>
      <c r="B77" s="33">
        <v>1</v>
      </c>
      <c r="C77" s="33">
        <v>3</v>
      </c>
      <c r="E77" s="33">
        <v>2</v>
      </c>
      <c r="H77" s="33">
        <v>1</v>
      </c>
      <c r="J77" s="33">
        <v>1</v>
      </c>
      <c r="K77" s="33">
        <v>1</v>
      </c>
      <c r="O77">
        <v>1</v>
      </c>
      <c r="P77">
        <f t="shared" si="3"/>
        <v>72</v>
      </c>
      <c r="Q77">
        <f t="shared" si="4"/>
        <v>63</v>
      </c>
      <c r="R77">
        <f t="shared" si="5"/>
        <v>275</v>
      </c>
      <c r="X77" s="33"/>
      <c r="Y77" s="33"/>
    </row>
    <row r="78" spans="1:25">
      <c r="A78" s="12">
        <v>44720</v>
      </c>
      <c r="C78" s="33">
        <v>7</v>
      </c>
      <c r="E78" s="33">
        <v>2</v>
      </c>
      <c r="O78"/>
      <c r="P78">
        <f t="shared" si="3"/>
        <v>72</v>
      </c>
      <c r="Q78">
        <f t="shared" si="4"/>
        <v>65</v>
      </c>
      <c r="R78">
        <f t="shared" si="5"/>
        <v>282</v>
      </c>
      <c r="X78" s="33"/>
      <c r="Y78" s="33"/>
    </row>
    <row r="79" spans="1:25">
      <c r="A79" s="12">
        <v>44721</v>
      </c>
      <c r="C79" s="33">
        <v>1</v>
      </c>
      <c r="L79" s="33">
        <v>1</v>
      </c>
      <c r="O79"/>
      <c r="P79">
        <f t="shared" si="3"/>
        <v>72</v>
      </c>
      <c r="Q79">
        <f t="shared" si="4"/>
        <v>65</v>
      </c>
      <c r="R79">
        <f t="shared" si="5"/>
        <v>283</v>
      </c>
      <c r="X79" s="33"/>
      <c r="Y79" s="33"/>
    </row>
    <row r="80" spans="1:25">
      <c r="A80" s="12">
        <v>44722</v>
      </c>
      <c r="C80" s="33">
        <v>4</v>
      </c>
      <c r="E80" s="33">
        <v>2</v>
      </c>
      <c r="O80"/>
      <c r="P80">
        <f t="shared" si="3"/>
        <v>72</v>
      </c>
      <c r="Q80">
        <f t="shared" si="4"/>
        <v>67</v>
      </c>
      <c r="R80">
        <f t="shared" si="5"/>
        <v>287</v>
      </c>
      <c r="X80" s="33"/>
      <c r="Y80" s="33"/>
    </row>
    <row r="81" spans="1:25">
      <c r="A81" s="12">
        <v>44723</v>
      </c>
      <c r="E81" s="33">
        <v>1</v>
      </c>
      <c r="G81" s="33">
        <v>1</v>
      </c>
      <c r="O81"/>
      <c r="P81">
        <f t="shared" si="3"/>
        <v>73</v>
      </c>
      <c r="Q81">
        <f t="shared" si="4"/>
        <v>68</v>
      </c>
      <c r="R81">
        <f t="shared" si="5"/>
        <v>287</v>
      </c>
      <c r="X81" s="33"/>
      <c r="Y81" s="33"/>
    </row>
    <row r="82" spans="1:25">
      <c r="A82" s="12">
        <v>44724</v>
      </c>
      <c r="B82" s="33">
        <v>1</v>
      </c>
      <c r="E82" s="33">
        <v>1</v>
      </c>
      <c r="G82" s="33">
        <v>2</v>
      </c>
      <c r="O82"/>
      <c r="P82">
        <f t="shared" si="3"/>
        <v>75</v>
      </c>
      <c r="Q82">
        <f t="shared" si="4"/>
        <v>69</v>
      </c>
      <c r="R82">
        <f t="shared" si="5"/>
        <v>288</v>
      </c>
      <c r="X82" s="33"/>
      <c r="Y82" s="33"/>
    </row>
    <row r="83" spans="1:25">
      <c r="A83" s="12">
        <v>44725</v>
      </c>
      <c r="C83" s="33">
        <v>1</v>
      </c>
      <c r="E83" s="33">
        <v>2</v>
      </c>
      <c r="O83"/>
      <c r="P83">
        <f t="shared" si="3"/>
        <v>75</v>
      </c>
      <c r="Q83">
        <f t="shared" si="4"/>
        <v>71</v>
      </c>
      <c r="R83">
        <f t="shared" si="5"/>
        <v>289</v>
      </c>
      <c r="X83" s="33"/>
      <c r="Y83" s="33"/>
    </row>
    <row r="84" spans="1:25">
      <c r="A84" s="12">
        <v>44726</v>
      </c>
      <c r="C84" s="33">
        <v>1</v>
      </c>
      <c r="E84" s="33">
        <v>1</v>
      </c>
      <c r="O84"/>
      <c r="P84">
        <f t="shared" si="3"/>
        <v>75</v>
      </c>
      <c r="Q84">
        <f t="shared" si="4"/>
        <v>72</v>
      </c>
      <c r="R84">
        <f t="shared" si="5"/>
        <v>290</v>
      </c>
      <c r="X84" s="33"/>
      <c r="Y84" s="33"/>
    </row>
    <row r="85" spans="1:25">
      <c r="A85" s="12">
        <v>44728</v>
      </c>
      <c r="G85" s="33">
        <v>1</v>
      </c>
      <c r="J85" s="33">
        <v>3</v>
      </c>
      <c r="O85"/>
      <c r="P85">
        <f t="shared" si="3"/>
        <v>76</v>
      </c>
      <c r="Q85">
        <f t="shared" si="4"/>
        <v>72</v>
      </c>
      <c r="R85">
        <f t="shared" si="5"/>
        <v>290</v>
      </c>
      <c r="X85" s="33"/>
      <c r="Y85" s="33"/>
    </row>
    <row r="86" spans="1:25">
      <c r="A86" s="12">
        <v>44729</v>
      </c>
      <c r="G86" s="33">
        <v>1</v>
      </c>
      <c r="O86"/>
      <c r="P86">
        <f t="shared" si="3"/>
        <v>77</v>
      </c>
      <c r="Q86">
        <f t="shared" si="4"/>
        <v>72</v>
      </c>
      <c r="R86">
        <f t="shared" si="5"/>
        <v>290</v>
      </c>
      <c r="X86" s="33"/>
      <c r="Y86" s="33"/>
    </row>
    <row r="87" spans="1:25">
      <c r="A87" s="12">
        <v>44730</v>
      </c>
      <c r="G87" s="33">
        <v>1</v>
      </c>
      <c r="J87" s="33">
        <v>2</v>
      </c>
      <c r="O87"/>
      <c r="P87">
        <f t="shared" si="3"/>
        <v>78</v>
      </c>
      <c r="Q87">
        <f t="shared" si="4"/>
        <v>72</v>
      </c>
      <c r="R87">
        <f t="shared" si="5"/>
        <v>290</v>
      </c>
      <c r="X87" s="33"/>
      <c r="Y87" s="33"/>
    </row>
    <row r="88" spans="1:25">
      <c r="A88" s="12">
        <v>44731</v>
      </c>
      <c r="E88" s="33">
        <v>1</v>
      </c>
      <c r="J88" s="33">
        <v>3</v>
      </c>
      <c r="O88"/>
      <c r="P88">
        <f t="shared" si="3"/>
        <v>78</v>
      </c>
      <c r="Q88">
        <f t="shared" si="4"/>
        <v>73</v>
      </c>
      <c r="R88">
        <f t="shared" si="5"/>
        <v>290</v>
      </c>
      <c r="X88" s="33"/>
      <c r="Y88" s="33"/>
    </row>
    <row r="89" spans="1:25">
      <c r="A89" s="12">
        <v>44732</v>
      </c>
      <c r="E89" s="33">
        <v>2</v>
      </c>
      <c r="G89" s="33">
        <v>2</v>
      </c>
      <c r="O89"/>
      <c r="P89">
        <f t="shared" si="3"/>
        <v>80</v>
      </c>
      <c r="Q89">
        <f t="shared" si="4"/>
        <v>75</v>
      </c>
      <c r="R89">
        <f t="shared" si="5"/>
        <v>290</v>
      </c>
      <c r="X89" s="33"/>
      <c r="Y89" s="33"/>
    </row>
    <row r="90" spans="1:25">
      <c r="A90" s="12">
        <v>44733</v>
      </c>
      <c r="E90" s="33">
        <v>2</v>
      </c>
      <c r="G90" s="33">
        <v>1</v>
      </c>
      <c r="J90" s="33">
        <v>2</v>
      </c>
      <c r="O90"/>
      <c r="P90">
        <f t="shared" si="3"/>
        <v>81</v>
      </c>
      <c r="Q90">
        <f t="shared" si="4"/>
        <v>77</v>
      </c>
      <c r="R90">
        <f t="shared" si="5"/>
        <v>290</v>
      </c>
      <c r="X90" s="33"/>
      <c r="Y90" s="33"/>
    </row>
    <row r="91" spans="1:25">
      <c r="A91" s="12">
        <v>44734</v>
      </c>
      <c r="C91" s="33">
        <v>1</v>
      </c>
      <c r="O91"/>
      <c r="P91">
        <f t="shared" si="3"/>
        <v>81</v>
      </c>
      <c r="Q91">
        <f t="shared" si="4"/>
        <v>77</v>
      </c>
      <c r="R91">
        <f t="shared" si="5"/>
        <v>291</v>
      </c>
      <c r="X91" s="33"/>
      <c r="Y91" s="33"/>
    </row>
    <row r="92" spans="1:25">
      <c r="A92" s="12">
        <v>44735</v>
      </c>
      <c r="E92" s="33">
        <v>1</v>
      </c>
      <c r="J92" s="33">
        <v>3</v>
      </c>
      <c r="O92"/>
      <c r="P92">
        <f t="shared" si="3"/>
        <v>81</v>
      </c>
      <c r="Q92">
        <f t="shared" si="4"/>
        <v>78</v>
      </c>
      <c r="R92">
        <f t="shared" si="5"/>
        <v>291</v>
      </c>
      <c r="X92" s="33"/>
      <c r="Y92" s="33"/>
    </row>
    <row r="93" spans="1:25">
      <c r="A93" s="12">
        <v>44736</v>
      </c>
      <c r="J93" s="33">
        <v>2</v>
      </c>
      <c r="O93"/>
      <c r="P93">
        <f t="shared" si="3"/>
        <v>81</v>
      </c>
      <c r="Q93">
        <f t="shared" si="4"/>
        <v>78</v>
      </c>
      <c r="R93">
        <f t="shared" si="5"/>
        <v>291</v>
      </c>
      <c r="X93" s="33"/>
      <c r="Y93" s="33"/>
    </row>
    <row r="94" spans="1:25">
      <c r="A94" s="34">
        <v>44737</v>
      </c>
      <c r="E94" s="33">
        <v>1</v>
      </c>
      <c r="J94" s="33">
        <v>1</v>
      </c>
      <c r="O94"/>
      <c r="P94">
        <f t="shared" si="3"/>
        <v>81</v>
      </c>
      <c r="Q94">
        <f t="shared" si="4"/>
        <v>79</v>
      </c>
      <c r="R94">
        <f t="shared" si="5"/>
        <v>291</v>
      </c>
    </row>
    <row r="95" spans="1:25">
      <c r="A95" s="34">
        <v>44738</v>
      </c>
      <c r="J95" s="33">
        <v>1</v>
      </c>
      <c r="O95"/>
      <c r="P95">
        <f t="shared" si="3"/>
        <v>81</v>
      </c>
      <c r="Q95">
        <f t="shared" si="4"/>
        <v>79</v>
      </c>
      <c r="R95">
        <f t="shared" si="5"/>
        <v>291</v>
      </c>
    </row>
    <row r="96" spans="1:25">
      <c r="A96" s="34">
        <v>44739</v>
      </c>
      <c r="C96" s="33">
        <v>1</v>
      </c>
      <c r="O96"/>
      <c r="P96">
        <f t="shared" si="3"/>
        <v>81</v>
      </c>
      <c r="Q96">
        <f t="shared" si="4"/>
        <v>79</v>
      </c>
      <c r="R96">
        <f t="shared" si="5"/>
        <v>292</v>
      </c>
    </row>
    <row r="97" spans="1:1">
      <c r="A97" s="34"/>
    </row>
    <row r="98" spans="1:1">
      <c r="A98" s="34"/>
    </row>
    <row r="99" spans="1:1">
      <c r="A99" s="34"/>
    </row>
    <row r="100" spans="1:1">
      <c r="A100" s="34"/>
    </row>
    <row r="101" spans="1:1">
      <c r="A101" s="34"/>
    </row>
    <row r="102" spans="1:1">
      <c r="A102" s="34"/>
    </row>
    <row r="103" spans="1:1">
      <c r="A103" s="34"/>
    </row>
    <row r="104" spans="1:1">
      <c r="A104" s="34"/>
    </row>
    <row r="105" spans="1:1">
      <c r="A105" s="34"/>
    </row>
    <row r="106" spans="1:1">
      <c r="A106" s="34"/>
    </row>
    <row r="107" spans="1:1">
      <c r="A107" s="3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2"/>
  <sheetViews>
    <sheetView zoomScale="90" zoomScaleNormal="90" workbookViewId="0">
      <pane ySplit="4" topLeftCell="A5" activePane="bottomLeft" state="frozen"/>
      <selection pane="bottomLeft"/>
    </sheetView>
  </sheetViews>
  <sheetFormatPr defaultColWidth="9.19921875" defaultRowHeight="14.25"/>
  <cols>
    <col min="1" max="1" width="14.265625" style="33" bestFit="1" customWidth="1"/>
    <col min="2" max="16384" width="9.19921875" style="33"/>
  </cols>
  <sheetData>
    <row r="1" spans="1:22">
      <c r="A1" s="57" t="s">
        <v>256</v>
      </c>
    </row>
    <row r="2" spans="1:22">
      <c r="A2" s="41" t="s">
        <v>56</v>
      </c>
    </row>
    <row r="3" spans="1:22">
      <c r="A3" s="41" t="s">
        <v>57</v>
      </c>
    </row>
    <row r="4" spans="1:22">
      <c r="A4" s="63" t="s">
        <v>41</v>
      </c>
      <c r="B4" s="64" t="s">
        <v>228</v>
      </c>
      <c r="C4" s="64" t="s">
        <v>227</v>
      </c>
      <c r="D4" s="64" t="s">
        <v>226</v>
      </c>
      <c r="E4" s="64" t="s">
        <v>4</v>
      </c>
      <c r="F4" s="64" t="s">
        <v>5</v>
      </c>
      <c r="G4" s="64" t="s">
        <v>15</v>
      </c>
      <c r="H4" s="64" t="s">
        <v>3</v>
      </c>
      <c r="I4" s="64" t="s">
        <v>83</v>
      </c>
      <c r="J4" s="64" t="s">
        <v>30</v>
      </c>
      <c r="K4" s="64" t="s">
        <v>297</v>
      </c>
      <c r="L4" s="64" t="s">
        <v>2</v>
      </c>
      <c r="M4" s="64" t="s">
        <v>301</v>
      </c>
      <c r="N4" s="64" t="s">
        <v>1</v>
      </c>
      <c r="O4" s="64" t="s">
        <v>19</v>
      </c>
      <c r="P4" s="64" t="s">
        <v>299</v>
      </c>
      <c r="Q4" s="64" t="s">
        <v>103</v>
      </c>
      <c r="R4" s="64" t="s">
        <v>50</v>
      </c>
      <c r="S4" s="64" t="s">
        <v>28</v>
      </c>
      <c r="T4" s="33" t="s">
        <v>250</v>
      </c>
      <c r="U4" s="33" t="s">
        <v>6</v>
      </c>
      <c r="V4" s="33" t="s">
        <v>179</v>
      </c>
    </row>
    <row r="5" spans="1:22">
      <c r="A5" s="48">
        <v>44573</v>
      </c>
      <c r="J5" s="33">
        <v>1</v>
      </c>
    </row>
    <row r="6" spans="1:22">
      <c r="A6" s="34">
        <v>44576</v>
      </c>
      <c r="J6" s="33">
        <v>1</v>
      </c>
    </row>
    <row r="7" spans="1:22">
      <c r="A7" s="34">
        <v>44581</v>
      </c>
      <c r="J7" s="33">
        <v>1</v>
      </c>
    </row>
    <row r="8" spans="1:22">
      <c r="A8" s="34">
        <v>44598</v>
      </c>
      <c r="J8" s="33">
        <v>3</v>
      </c>
    </row>
    <row r="9" spans="1:22">
      <c r="A9" s="34">
        <v>44620</v>
      </c>
      <c r="S9" s="33">
        <v>1</v>
      </c>
    </row>
    <row r="10" spans="1:22">
      <c r="A10" s="34">
        <v>44625</v>
      </c>
      <c r="R10" s="33">
        <v>1</v>
      </c>
      <c r="V10" s="33">
        <v>1</v>
      </c>
    </row>
    <row r="11" spans="1:22">
      <c r="A11" s="34">
        <v>44626</v>
      </c>
      <c r="J11" s="33">
        <v>1</v>
      </c>
      <c r="R11" s="33">
        <v>1</v>
      </c>
      <c r="S11" s="33">
        <v>1</v>
      </c>
    </row>
    <row r="12" spans="1:22">
      <c r="A12" s="34">
        <v>44627</v>
      </c>
      <c r="D12" s="33">
        <v>4</v>
      </c>
      <c r="J12" s="33">
        <v>1</v>
      </c>
      <c r="R12" s="33">
        <v>1</v>
      </c>
      <c r="V12" s="33">
        <v>1</v>
      </c>
    </row>
    <row r="13" spans="1:22">
      <c r="A13" s="34">
        <v>44628</v>
      </c>
      <c r="J13" s="33">
        <v>1</v>
      </c>
    </row>
    <row r="14" spans="1:22">
      <c r="A14" s="34">
        <v>44629</v>
      </c>
      <c r="D14" s="33">
        <v>1</v>
      </c>
    </row>
    <row r="15" spans="1:22">
      <c r="A15" s="34">
        <v>44630</v>
      </c>
      <c r="D15" s="33">
        <v>3</v>
      </c>
    </row>
    <row r="16" spans="1:22">
      <c r="A16" s="34">
        <v>44631</v>
      </c>
      <c r="J16" s="33">
        <v>2</v>
      </c>
    </row>
    <row r="17" spans="1:22">
      <c r="A17" s="34">
        <v>44634</v>
      </c>
      <c r="D17" s="33">
        <v>4</v>
      </c>
      <c r="R17" s="33">
        <v>1</v>
      </c>
    </row>
    <row r="18" spans="1:22">
      <c r="A18" s="34">
        <v>44635</v>
      </c>
      <c r="D18" s="33">
        <v>1</v>
      </c>
      <c r="R18" s="33">
        <v>1</v>
      </c>
    </row>
    <row r="19" spans="1:22">
      <c r="A19" s="34">
        <v>44637</v>
      </c>
      <c r="O19" s="33">
        <v>1</v>
      </c>
      <c r="R19" s="33">
        <v>1</v>
      </c>
    </row>
    <row r="20" spans="1:22">
      <c r="A20" s="34">
        <v>44638</v>
      </c>
      <c r="D20" s="33">
        <v>1</v>
      </c>
    </row>
    <row r="21" spans="1:22">
      <c r="A21" s="34">
        <v>44639</v>
      </c>
      <c r="V21" s="33">
        <v>1</v>
      </c>
    </row>
    <row r="22" spans="1:22">
      <c r="A22" s="34">
        <v>44641</v>
      </c>
      <c r="D22" s="33">
        <v>1</v>
      </c>
    </row>
    <row r="23" spans="1:22">
      <c r="A23" s="34">
        <v>44642</v>
      </c>
      <c r="B23" s="33">
        <v>1</v>
      </c>
      <c r="D23" s="33">
        <v>1</v>
      </c>
      <c r="I23" s="33">
        <v>1</v>
      </c>
      <c r="S23" s="33">
        <v>1</v>
      </c>
      <c r="V23" s="33">
        <v>2</v>
      </c>
    </row>
    <row r="24" spans="1:22">
      <c r="A24" s="34">
        <v>44644</v>
      </c>
      <c r="B24" s="33">
        <v>1</v>
      </c>
    </row>
    <row r="25" spans="1:22">
      <c r="A25" s="34">
        <v>44646</v>
      </c>
      <c r="S25" s="33">
        <v>1</v>
      </c>
    </row>
    <row r="26" spans="1:22">
      <c r="A26" s="34">
        <v>44647</v>
      </c>
      <c r="S26" s="33">
        <v>1</v>
      </c>
    </row>
    <row r="27" spans="1:22">
      <c r="A27" s="34">
        <v>44648</v>
      </c>
      <c r="D27" s="33">
        <v>1</v>
      </c>
    </row>
    <row r="28" spans="1:22">
      <c r="A28" s="34">
        <v>44649</v>
      </c>
      <c r="D28" s="33">
        <v>4</v>
      </c>
      <c r="J28" s="33">
        <v>1</v>
      </c>
      <c r="R28" s="33">
        <v>1</v>
      </c>
    </row>
    <row r="29" spans="1:22">
      <c r="A29" s="34">
        <v>44650</v>
      </c>
      <c r="D29" s="33">
        <v>2</v>
      </c>
      <c r="J29" s="33">
        <v>1</v>
      </c>
    </row>
    <row r="30" spans="1:22">
      <c r="A30" s="34">
        <v>44651</v>
      </c>
      <c r="D30" s="33">
        <v>1</v>
      </c>
      <c r="J30" s="33">
        <v>1</v>
      </c>
    </row>
    <row r="31" spans="1:22">
      <c r="A31" s="34">
        <v>44652</v>
      </c>
      <c r="D31" s="33">
        <v>2</v>
      </c>
    </row>
    <row r="32" spans="1:22">
      <c r="A32" s="34">
        <v>44653</v>
      </c>
      <c r="B32" s="33">
        <v>1</v>
      </c>
      <c r="N32" s="33">
        <v>1</v>
      </c>
    </row>
    <row r="33" spans="1:22">
      <c r="A33" s="34">
        <v>44654</v>
      </c>
      <c r="C33" s="33">
        <v>1</v>
      </c>
      <c r="G33" s="33">
        <v>1</v>
      </c>
    </row>
    <row r="34" spans="1:22">
      <c r="A34" s="34">
        <v>44655</v>
      </c>
      <c r="D34" s="33">
        <v>2</v>
      </c>
      <c r="R34" s="33">
        <v>1</v>
      </c>
    </row>
    <row r="35" spans="1:22">
      <c r="A35" s="34">
        <v>44656</v>
      </c>
      <c r="D35" s="33">
        <v>1</v>
      </c>
      <c r="R35" s="33">
        <v>1</v>
      </c>
    </row>
    <row r="36" spans="1:22">
      <c r="A36" s="34">
        <v>44657</v>
      </c>
      <c r="B36" s="33">
        <v>3</v>
      </c>
      <c r="J36" s="33">
        <v>1</v>
      </c>
    </row>
    <row r="37" spans="1:22">
      <c r="A37" s="34">
        <v>44658</v>
      </c>
      <c r="D37" s="33">
        <v>3</v>
      </c>
      <c r="O37" s="33">
        <v>1</v>
      </c>
    </row>
    <row r="38" spans="1:22">
      <c r="A38" s="34">
        <v>44659</v>
      </c>
      <c r="D38" s="33">
        <v>3</v>
      </c>
    </row>
    <row r="39" spans="1:22">
      <c r="A39" s="34">
        <v>44660</v>
      </c>
      <c r="D39" s="33">
        <v>1</v>
      </c>
      <c r="N39" s="33">
        <v>1</v>
      </c>
      <c r="O39" s="33">
        <v>1</v>
      </c>
    </row>
    <row r="40" spans="1:22">
      <c r="A40" s="34">
        <v>44661</v>
      </c>
      <c r="D40" s="33">
        <v>2</v>
      </c>
      <c r="N40" s="33">
        <v>1</v>
      </c>
    </row>
    <row r="41" spans="1:22">
      <c r="A41" s="34">
        <v>44663</v>
      </c>
      <c r="B41" s="33">
        <v>1</v>
      </c>
      <c r="J41" s="33">
        <v>2</v>
      </c>
      <c r="V41" s="33">
        <v>1</v>
      </c>
    </row>
    <row r="42" spans="1:22">
      <c r="A42" s="34">
        <v>44664</v>
      </c>
      <c r="D42" s="33">
        <v>1</v>
      </c>
      <c r="J42" s="33">
        <v>1</v>
      </c>
      <c r="V42" s="33">
        <v>1</v>
      </c>
    </row>
    <row r="43" spans="1:22">
      <c r="A43" s="34">
        <v>44665</v>
      </c>
      <c r="B43" s="33">
        <v>1</v>
      </c>
      <c r="J43" s="33">
        <v>1</v>
      </c>
      <c r="T43" s="33">
        <v>1</v>
      </c>
    </row>
    <row r="44" spans="1:22">
      <c r="A44" s="34">
        <v>44666</v>
      </c>
      <c r="J44" s="33">
        <v>1</v>
      </c>
      <c r="P44" s="33">
        <v>1</v>
      </c>
    </row>
    <row r="45" spans="1:22">
      <c r="A45" s="34">
        <v>44667</v>
      </c>
      <c r="N45" s="33">
        <v>2</v>
      </c>
      <c r="O45" s="33">
        <v>1</v>
      </c>
      <c r="S45" s="33">
        <v>2</v>
      </c>
    </row>
    <row r="46" spans="1:22">
      <c r="A46" s="34">
        <v>44668</v>
      </c>
      <c r="J46" s="33">
        <v>3</v>
      </c>
    </row>
    <row r="47" spans="1:22">
      <c r="A47" s="34">
        <v>44669</v>
      </c>
      <c r="J47" s="33">
        <v>1</v>
      </c>
    </row>
    <row r="48" spans="1:22">
      <c r="A48" s="34">
        <v>44670</v>
      </c>
      <c r="D48" s="33">
        <v>2</v>
      </c>
      <c r="I48" s="33">
        <v>1</v>
      </c>
      <c r="J48" s="33">
        <v>1</v>
      </c>
      <c r="N48" s="33">
        <v>1</v>
      </c>
      <c r="O48" s="33">
        <v>1</v>
      </c>
      <c r="R48" s="33">
        <v>1</v>
      </c>
    </row>
    <row r="49" spans="1:22">
      <c r="A49" s="34">
        <v>44671</v>
      </c>
      <c r="D49" s="33">
        <v>2</v>
      </c>
      <c r="O49" s="33">
        <v>1</v>
      </c>
      <c r="V49" s="33">
        <v>1</v>
      </c>
    </row>
    <row r="50" spans="1:22">
      <c r="A50" s="34">
        <v>44672</v>
      </c>
      <c r="J50" s="33">
        <v>3</v>
      </c>
      <c r="N50" s="33">
        <v>1</v>
      </c>
      <c r="S50" s="33">
        <v>1</v>
      </c>
    </row>
    <row r="51" spans="1:22">
      <c r="A51" s="34">
        <v>44673</v>
      </c>
      <c r="D51" s="33">
        <v>1</v>
      </c>
      <c r="N51" s="33">
        <v>1</v>
      </c>
    </row>
    <row r="52" spans="1:22">
      <c r="A52" s="34">
        <v>44674</v>
      </c>
      <c r="B52" s="33">
        <v>1</v>
      </c>
      <c r="D52" s="33">
        <v>2</v>
      </c>
      <c r="J52" s="33">
        <v>1</v>
      </c>
      <c r="R52" s="33">
        <v>1</v>
      </c>
    </row>
    <row r="53" spans="1:22">
      <c r="A53" s="34">
        <v>44675</v>
      </c>
      <c r="B53" s="33">
        <v>5</v>
      </c>
      <c r="D53" s="33">
        <v>1</v>
      </c>
      <c r="J53" s="33">
        <v>4</v>
      </c>
      <c r="N53" s="33">
        <v>1</v>
      </c>
    </row>
    <row r="54" spans="1:22">
      <c r="A54" s="34">
        <v>44676</v>
      </c>
      <c r="B54" s="33">
        <v>1</v>
      </c>
      <c r="D54" s="33">
        <v>1</v>
      </c>
      <c r="S54" s="33">
        <v>2</v>
      </c>
    </row>
    <row r="55" spans="1:22">
      <c r="A55" s="34">
        <v>44677</v>
      </c>
      <c r="C55" s="33">
        <v>1</v>
      </c>
      <c r="D55" s="33">
        <v>1</v>
      </c>
      <c r="N55" s="33">
        <v>2</v>
      </c>
      <c r="R55" s="33">
        <v>1</v>
      </c>
    </row>
    <row r="56" spans="1:22">
      <c r="A56" s="34">
        <v>44678</v>
      </c>
      <c r="N56" s="33">
        <v>1</v>
      </c>
      <c r="O56" s="33">
        <v>1</v>
      </c>
    </row>
    <row r="57" spans="1:22">
      <c r="A57" s="34">
        <v>44679</v>
      </c>
      <c r="D57" s="33">
        <v>1</v>
      </c>
      <c r="J57" s="33">
        <v>2</v>
      </c>
    </row>
    <row r="58" spans="1:22">
      <c r="A58" s="34">
        <v>44680</v>
      </c>
      <c r="J58" s="33">
        <v>1</v>
      </c>
    </row>
    <row r="59" spans="1:22">
      <c r="A59" s="34">
        <v>44681</v>
      </c>
      <c r="D59" s="33">
        <v>2</v>
      </c>
      <c r="P59" s="33">
        <v>1</v>
      </c>
      <c r="Q59" s="33">
        <v>1</v>
      </c>
    </row>
    <row r="60" spans="1:22">
      <c r="A60" s="34">
        <v>44682</v>
      </c>
      <c r="D60" s="33">
        <v>2</v>
      </c>
    </row>
    <row r="61" spans="1:22">
      <c r="A61" s="34">
        <v>44683</v>
      </c>
      <c r="J61" s="33">
        <v>1</v>
      </c>
      <c r="L61" s="33">
        <v>1</v>
      </c>
      <c r="S61" s="33">
        <v>1</v>
      </c>
    </row>
    <row r="62" spans="1:22">
      <c r="A62" s="34">
        <v>44684</v>
      </c>
      <c r="O62" s="33">
        <v>1</v>
      </c>
    </row>
    <row r="63" spans="1:22">
      <c r="A63" s="34">
        <v>44685</v>
      </c>
      <c r="D63" s="33">
        <v>3</v>
      </c>
      <c r="N63" s="33">
        <v>3</v>
      </c>
      <c r="O63" s="33">
        <v>1</v>
      </c>
      <c r="P63" s="33">
        <v>1</v>
      </c>
      <c r="S63" s="33">
        <v>3</v>
      </c>
    </row>
    <row r="64" spans="1:22">
      <c r="A64" s="34">
        <v>44686</v>
      </c>
      <c r="D64" s="33">
        <v>3</v>
      </c>
      <c r="N64" s="33">
        <v>3</v>
      </c>
      <c r="O64" s="33">
        <v>1</v>
      </c>
      <c r="P64" s="33">
        <v>1</v>
      </c>
      <c r="S64" s="33">
        <v>2</v>
      </c>
    </row>
    <row r="65" spans="1:22">
      <c r="A65" s="34">
        <v>44687</v>
      </c>
      <c r="D65" s="33">
        <v>1</v>
      </c>
      <c r="J65" s="33">
        <v>3</v>
      </c>
      <c r="N65" s="33">
        <v>2</v>
      </c>
      <c r="O65" s="33">
        <v>3</v>
      </c>
      <c r="V65" s="33">
        <v>1</v>
      </c>
    </row>
    <row r="66" spans="1:22">
      <c r="A66" s="34">
        <v>44688</v>
      </c>
      <c r="O66" s="33">
        <v>1</v>
      </c>
      <c r="R66" s="33">
        <v>1</v>
      </c>
      <c r="S66" s="33">
        <v>2</v>
      </c>
    </row>
    <row r="67" spans="1:22">
      <c r="A67" s="34">
        <v>44689</v>
      </c>
      <c r="N67" s="33">
        <v>1</v>
      </c>
      <c r="O67" s="33">
        <v>1</v>
      </c>
      <c r="R67" s="33">
        <v>2</v>
      </c>
      <c r="V67" s="33">
        <v>1</v>
      </c>
    </row>
    <row r="68" spans="1:22">
      <c r="A68" s="34">
        <v>44690</v>
      </c>
      <c r="D68" s="33">
        <v>1</v>
      </c>
      <c r="L68" s="33">
        <v>1</v>
      </c>
      <c r="N68" s="33">
        <v>1</v>
      </c>
      <c r="P68" s="33">
        <v>1</v>
      </c>
      <c r="V68" s="33">
        <v>1</v>
      </c>
    </row>
    <row r="69" spans="1:22">
      <c r="A69" s="34">
        <v>44691</v>
      </c>
      <c r="D69" s="33">
        <v>6</v>
      </c>
      <c r="F69" s="33">
        <v>1</v>
      </c>
      <c r="L69" s="33">
        <v>1</v>
      </c>
      <c r="N69" s="33">
        <v>1</v>
      </c>
      <c r="R69" s="33">
        <v>1</v>
      </c>
    </row>
    <row r="70" spans="1:22">
      <c r="A70" s="34">
        <v>44692</v>
      </c>
      <c r="F70" s="33">
        <v>1</v>
      </c>
      <c r="H70" s="33">
        <v>1</v>
      </c>
      <c r="J70" s="33">
        <v>1</v>
      </c>
      <c r="N70" s="33">
        <v>1</v>
      </c>
      <c r="O70" s="33">
        <v>1</v>
      </c>
      <c r="S70" s="33">
        <v>1</v>
      </c>
      <c r="T70" s="33">
        <v>1</v>
      </c>
    </row>
    <row r="71" spans="1:22">
      <c r="A71" s="34">
        <v>44693</v>
      </c>
      <c r="F71" s="33">
        <v>2</v>
      </c>
      <c r="N71" s="33">
        <v>2</v>
      </c>
      <c r="R71" s="33">
        <v>1</v>
      </c>
      <c r="S71" s="33">
        <v>1</v>
      </c>
    </row>
    <row r="72" spans="1:22">
      <c r="A72" s="34">
        <v>44694</v>
      </c>
      <c r="E72" s="33">
        <v>2</v>
      </c>
      <c r="F72" s="33">
        <v>3</v>
      </c>
      <c r="J72" s="33">
        <v>2</v>
      </c>
      <c r="N72" s="33">
        <v>3</v>
      </c>
      <c r="R72" s="33">
        <v>3</v>
      </c>
      <c r="S72" s="33">
        <v>1</v>
      </c>
      <c r="V72" s="33">
        <v>1</v>
      </c>
    </row>
    <row r="73" spans="1:22">
      <c r="A73" s="34">
        <v>44695</v>
      </c>
      <c r="D73" s="33">
        <v>1</v>
      </c>
      <c r="F73" s="33">
        <v>1</v>
      </c>
      <c r="H73" s="33">
        <v>1</v>
      </c>
      <c r="J73" s="33">
        <v>1</v>
      </c>
      <c r="L73" s="33">
        <v>1</v>
      </c>
      <c r="N73" s="33">
        <v>4</v>
      </c>
      <c r="R73" s="33">
        <v>4</v>
      </c>
      <c r="S73" s="33">
        <v>3</v>
      </c>
    </row>
    <row r="74" spans="1:22">
      <c r="A74" s="34">
        <v>44696</v>
      </c>
      <c r="D74" s="33">
        <v>2</v>
      </c>
      <c r="E74" s="33">
        <v>1</v>
      </c>
      <c r="F74" s="33">
        <v>2</v>
      </c>
      <c r="J74" s="33">
        <v>1</v>
      </c>
      <c r="N74" s="33">
        <v>5</v>
      </c>
      <c r="R74" s="33">
        <v>2</v>
      </c>
      <c r="S74" s="33">
        <v>4</v>
      </c>
    </row>
    <row r="75" spans="1:22">
      <c r="A75" s="34">
        <v>44697</v>
      </c>
      <c r="D75" s="33">
        <v>5</v>
      </c>
      <c r="J75" s="33">
        <v>1</v>
      </c>
      <c r="L75" s="33">
        <v>1</v>
      </c>
      <c r="M75" s="33">
        <v>1</v>
      </c>
      <c r="N75" s="33">
        <v>3</v>
      </c>
      <c r="O75" s="33">
        <v>1</v>
      </c>
      <c r="P75" s="33">
        <v>1</v>
      </c>
      <c r="S75" s="33">
        <v>6</v>
      </c>
      <c r="V75" s="33">
        <v>1</v>
      </c>
    </row>
    <row r="76" spans="1:22">
      <c r="A76" s="34">
        <v>44698</v>
      </c>
      <c r="D76" s="33">
        <v>4</v>
      </c>
      <c r="H76" s="33">
        <v>1</v>
      </c>
      <c r="N76" s="33">
        <v>6</v>
      </c>
      <c r="O76" s="33">
        <v>4</v>
      </c>
      <c r="R76" s="33">
        <v>2</v>
      </c>
      <c r="S76" s="33">
        <v>4</v>
      </c>
    </row>
    <row r="77" spans="1:22">
      <c r="A77" s="34">
        <v>44699</v>
      </c>
      <c r="D77" s="33">
        <v>4</v>
      </c>
      <c r="F77" s="33">
        <v>2</v>
      </c>
      <c r="L77" s="33">
        <v>1</v>
      </c>
      <c r="N77" s="33">
        <v>7</v>
      </c>
      <c r="R77" s="33">
        <v>3</v>
      </c>
      <c r="S77" s="33">
        <v>7</v>
      </c>
      <c r="V77" s="33">
        <v>3</v>
      </c>
    </row>
    <row r="78" spans="1:22">
      <c r="A78" s="34">
        <v>44700</v>
      </c>
      <c r="J78" s="33">
        <v>3</v>
      </c>
      <c r="N78" s="33">
        <v>12</v>
      </c>
      <c r="O78" s="33">
        <v>1</v>
      </c>
      <c r="P78" s="33">
        <v>1</v>
      </c>
      <c r="R78" s="33">
        <v>4</v>
      </c>
      <c r="S78" s="33">
        <v>3</v>
      </c>
    </row>
    <row r="79" spans="1:22">
      <c r="A79" s="34">
        <v>44701</v>
      </c>
      <c r="E79" s="33">
        <v>1</v>
      </c>
      <c r="F79" s="33">
        <v>1</v>
      </c>
      <c r="J79" s="33">
        <v>1</v>
      </c>
      <c r="L79" s="33">
        <v>1</v>
      </c>
      <c r="N79" s="33">
        <v>10</v>
      </c>
      <c r="O79" s="33">
        <v>1</v>
      </c>
      <c r="R79" s="33">
        <v>6</v>
      </c>
      <c r="S79" s="33">
        <v>4</v>
      </c>
      <c r="V79" s="33">
        <v>5</v>
      </c>
    </row>
    <row r="80" spans="1:22">
      <c r="A80" s="34">
        <v>44702</v>
      </c>
      <c r="D80" s="33">
        <v>1</v>
      </c>
      <c r="L80" s="33">
        <v>6</v>
      </c>
      <c r="N80" s="33">
        <v>11</v>
      </c>
      <c r="O80" s="33">
        <v>4</v>
      </c>
      <c r="P80" s="33">
        <v>1</v>
      </c>
      <c r="R80" s="33">
        <v>5</v>
      </c>
      <c r="S80" s="33">
        <v>10</v>
      </c>
      <c r="V80" s="33">
        <v>1</v>
      </c>
    </row>
    <row r="81" spans="1:22">
      <c r="A81" s="34">
        <v>44703</v>
      </c>
      <c r="D81" s="33">
        <v>4</v>
      </c>
      <c r="F81" s="33">
        <v>2</v>
      </c>
      <c r="H81" s="33">
        <v>1</v>
      </c>
      <c r="L81" s="33">
        <v>1</v>
      </c>
      <c r="N81" s="33">
        <v>10</v>
      </c>
      <c r="O81" s="33">
        <v>5</v>
      </c>
      <c r="P81" s="33">
        <v>1</v>
      </c>
      <c r="R81" s="33">
        <v>19</v>
      </c>
      <c r="S81" s="33">
        <v>2</v>
      </c>
      <c r="V81" s="33">
        <v>3</v>
      </c>
    </row>
    <row r="82" spans="1:22">
      <c r="A82" s="34">
        <v>44704</v>
      </c>
      <c r="D82" s="33">
        <v>5</v>
      </c>
      <c r="F82" s="33">
        <v>1</v>
      </c>
      <c r="H82" s="33">
        <v>1</v>
      </c>
      <c r="N82" s="33">
        <v>7</v>
      </c>
      <c r="O82" s="33">
        <v>4</v>
      </c>
      <c r="P82" s="33">
        <v>1</v>
      </c>
      <c r="R82" s="33">
        <v>7</v>
      </c>
      <c r="S82" s="33">
        <v>5</v>
      </c>
      <c r="V82" s="33">
        <v>2</v>
      </c>
    </row>
    <row r="83" spans="1:22">
      <c r="A83" s="34">
        <v>44705</v>
      </c>
      <c r="B83" s="33">
        <v>3</v>
      </c>
      <c r="D83" s="33">
        <v>5</v>
      </c>
      <c r="F83" s="33">
        <v>4</v>
      </c>
      <c r="H83" s="33">
        <v>2</v>
      </c>
      <c r="J83" s="33">
        <v>3</v>
      </c>
      <c r="N83" s="33">
        <v>17</v>
      </c>
      <c r="O83" s="33">
        <v>3</v>
      </c>
      <c r="R83" s="33">
        <v>14</v>
      </c>
      <c r="S83" s="33">
        <v>10</v>
      </c>
      <c r="U83" s="33">
        <v>1</v>
      </c>
      <c r="V83" s="33">
        <v>4</v>
      </c>
    </row>
    <row r="84" spans="1:22">
      <c r="A84" s="34">
        <v>44706</v>
      </c>
      <c r="B84" s="33">
        <v>1</v>
      </c>
      <c r="D84" s="33">
        <v>18</v>
      </c>
      <c r="E84" s="33">
        <v>1</v>
      </c>
      <c r="F84" s="33">
        <v>8</v>
      </c>
      <c r="H84" s="33">
        <v>4</v>
      </c>
      <c r="J84" s="33">
        <v>1</v>
      </c>
      <c r="L84" s="33">
        <v>2</v>
      </c>
      <c r="N84" s="33">
        <v>23</v>
      </c>
      <c r="P84" s="33">
        <v>2</v>
      </c>
      <c r="R84" s="33">
        <v>2</v>
      </c>
      <c r="S84" s="33">
        <v>12</v>
      </c>
      <c r="V84" s="33">
        <v>5</v>
      </c>
    </row>
    <row r="85" spans="1:22">
      <c r="A85" s="34">
        <v>44707</v>
      </c>
      <c r="D85" s="33">
        <v>8</v>
      </c>
      <c r="E85" s="33">
        <v>1</v>
      </c>
      <c r="F85" s="33">
        <v>7</v>
      </c>
      <c r="H85" s="33">
        <v>1</v>
      </c>
      <c r="M85" s="33">
        <v>1</v>
      </c>
      <c r="N85" s="33">
        <v>29</v>
      </c>
      <c r="O85" s="33">
        <v>3</v>
      </c>
      <c r="S85" s="33">
        <v>14</v>
      </c>
      <c r="U85" s="33">
        <v>1</v>
      </c>
      <c r="V85" s="33">
        <v>6</v>
      </c>
    </row>
    <row r="86" spans="1:22">
      <c r="A86" s="34">
        <v>44708</v>
      </c>
      <c r="D86" s="33">
        <v>4</v>
      </c>
      <c r="F86" s="33">
        <v>3</v>
      </c>
      <c r="H86" s="33">
        <v>2</v>
      </c>
      <c r="L86" s="33">
        <v>1</v>
      </c>
      <c r="N86" s="33">
        <v>14</v>
      </c>
      <c r="O86" s="33">
        <v>13</v>
      </c>
      <c r="P86" s="33">
        <v>2</v>
      </c>
      <c r="S86" s="33">
        <v>10</v>
      </c>
      <c r="V86" s="33">
        <v>3</v>
      </c>
    </row>
    <row r="87" spans="1:22">
      <c r="A87" s="34">
        <v>44709</v>
      </c>
      <c r="B87" s="33">
        <v>2</v>
      </c>
      <c r="D87" s="33">
        <v>6</v>
      </c>
      <c r="F87" s="33">
        <v>2</v>
      </c>
      <c r="L87" s="33">
        <v>1</v>
      </c>
      <c r="N87" s="33">
        <v>8</v>
      </c>
      <c r="O87" s="33">
        <v>10</v>
      </c>
      <c r="P87" s="33">
        <v>1</v>
      </c>
      <c r="S87" s="33">
        <v>8</v>
      </c>
      <c r="T87" s="33">
        <v>1</v>
      </c>
      <c r="U87" s="33">
        <v>1</v>
      </c>
      <c r="V87" s="33">
        <v>5</v>
      </c>
    </row>
    <row r="88" spans="1:22">
      <c r="A88" s="34">
        <v>44710</v>
      </c>
      <c r="D88" s="33">
        <v>2</v>
      </c>
      <c r="F88" s="33">
        <v>2</v>
      </c>
      <c r="H88" s="33">
        <v>2</v>
      </c>
      <c r="M88" s="33">
        <v>1</v>
      </c>
      <c r="N88" s="33">
        <v>10</v>
      </c>
      <c r="O88" s="33">
        <v>4</v>
      </c>
      <c r="P88" s="33">
        <v>3</v>
      </c>
      <c r="S88" s="33">
        <v>9</v>
      </c>
      <c r="V88" s="33">
        <v>3</v>
      </c>
    </row>
    <row r="89" spans="1:22">
      <c r="A89" s="34">
        <v>44711</v>
      </c>
      <c r="B89" s="33">
        <v>1</v>
      </c>
      <c r="D89" s="33">
        <v>3</v>
      </c>
      <c r="E89" s="33">
        <v>1</v>
      </c>
      <c r="F89" s="33">
        <v>8</v>
      </c>
      <c r="H89" s="33">
        <v>2</v>
      </c>
      <c r="N89" s="33">
        <v>4</v>
      </c>
      <c r="O89" s="33">
        <v>3</v>
      </c>
      <c r="P89" s="33">
        <v>2</v>
      </c>
      <c r="S89" s="33">
        <v>28</v>
      </c>
      <c r="U89" s="33">
        <v>1</v>
      </c>
      <c r="V89" s="33">
        <v>12</v>
      </c>
    </row>
    <row r="90" spans="1:22">
      <c r="A90" s="34">
        <v>44712</v>
      </c>
      <c r="B90" s="33">
        <v>1</v>
      </c>
      <c r="D90" s="33">
        <v>4</v>
      </c>
      <c r="E90" s="33">
        <v>3</v>
      </c>
      <c r="F90" s="33">
        <v>5</v>
      </c>
      <c r="H90" s="33">
        <v>3</v>
      </c>
      <c r="L90" s="33">
        <v>3</v>
      </c>
      <c r="N90" s="33">
        <v>11</v>
      </c>
      <c r="O90" s="33">
        <v>2</v>
      </c>
      <c r="S90" s="33">
        <v>13</v>
      </c>
      <c r="U90" s="33">
        <v>1</v>
      </c>
      <c r="V90" s="33">
        <v>9</v>
      </c>
    </row>
    <row r="91" spans="1:22">
      <c r="A91" s="34">
        <v>44713</v>
      </c>
      <c r="B91" s="33">
        <v>1</v>
      </c>
      <c r="D91" s="33">
        <v>2</v>
      </c>
      <c r="E91" s="33">
        <v>1</v>
      </c>
      <c r="F91" s="33">
        <v>11</v>
      </c>
      <c r="H91" s="33">
        <v>1</v>
      </c>
      <c r="L91" s="33">
        <v>1</v>
      </c>
      <c r="N91" s="33">
        <v>7</v>
      </c>
      <c r="O91" s="33">
        <v>3</v>
      </c>
      <c r="S91" s="33">
        <v>22</v>
      </c>
      <c r="V91" s="33">
        <v>5</v>
      </c>
    </row>
    <row r="92" spans="1:22">
      <c r="A92" s="34">
        <v>44714</v>
      </c>
      <c r="D92" s="33">
        <v>3</v>
      </c>
      <c r="E92" s="33">
        <v>5</v>
      </c>
      <c r="F92" s="33">
        <v>14</v>
      </c>
      <c r="H92" s="33">
        <v>1</v>
      </c>
      <c r="L92" s="33">
        <v>4</v>
      </c>
      <c r="N92" s="33">
        <v>16</v>
      </c>
      <c r="P92" s="33">
        <v>1</v>
      </c>
      <c r="S92" s="33">
        <v>10</v>
      </c>
      <c r="U92" s="33">
        <v>3</v>
      </c>
      <c r="V92" s="33">
        <v>5</v>
      </c>
    </row>
    <row r="93" spans="1:22">
      <c r="A93" s="34">
        <v>44715</v>
      </c>
      <c r="B93" s="33">
        <v>1</v>
      </c>
      <c r="D93" s="33">
        <v>8</v>
      </c>
      <c r="E93" s="33">
        <v>2</v>
      </c>
      <c r="F93" s="33">
        <v>12</v>
      </c>
      <c r="H93" s="33">
        <v>4</v>
      </c>
      <c r="L93" s="33">
        <v>1</v>
      </c>
      <c r="N93" s="33">
        <v>13</v>
      </c>
      <c r="P93" s="33">
        <v>1</v>
      </c>
      <c r="S93" s="33">
        <v>31</v>
      </c>
      <c r="U93" s="33">
        <v>1</v>
      </c>
      <c r="V93" s="33">
        <v>6</v>
      </c>
    </row>
    <row r="94" spans="1:22">
      <c r="A94" s="34">
        <v>44716</v>
      </c>
      <c r="B94" s="33">
        <v>1</v>
      </c>
      <c r="D94" s="33">
        <v>4</v>
      </c>
      <c r="E94" s="33">
        <v>2</v>
      </c>
      <c r="F94" s="33">
        <v>5</v>
      </c>
      <c r="H94" s="33">
        <v>2</v>
      </c>
      <c r="L94" s="33">
        <v>1</v>
      </c>
      <c r="M94" s="33">
        <v>2</v>
      </c>
      <c r="N94" s="33">
        <v>6</v>
      </c>
      <c r="O94" s="33">
        <v>1</v>
      </c>
      <c r="P94" s="33">
        <v>6</v>
      </c>
      <c r="S94" s="33">
        <v>16</v>
      </c>
      <c r="U94" s="33">
        <v>1</v>
      </c>
      <c r="V94" s="33">
        <v>4</v>
      </c>
    </row>
    <row r="95" spans="1:22">
      <c r="A95" s="34">
        <v>44717</v>
      </c>
      <c r="E95" s="33">
        <v>1</v>
      </c>
      <c r="F95" s="33">
        <v>8</v>
      </c>
      <c r="H95" s="33">
        <v>4</v>
      </c>
      <c r="L95" s="33">
        <v>6</v>
      </c>
      <c r="N95" s="33">
        <v>11</v>
      </c>
      <c r="O95" s="33">
        <v>4</v>
      </c>
      <c r="P95" s="33">
        <v>1</v>
      </c>
      <c r="S95" s="33">
        <v>15</v>
      </c>
      <c r="U95" s="33">
        <v>3</v>
      </c>
      <c r="V95" s="33">
        <v>6</v>
      </c>
    </row>
    <row r="96" spans="1:22">
      <c r="A96" s="34">
        <v>44718</v>
      </c>
      <c r="B96" s="33">
        <v>1</v>
      </c>
      <c r="E96" s="33">
        <v>1</v>
      </c>
      <c r="F96" s="33">
        <v>8</v>
      </c>
      <c r="H96" s="33">
        <v>4</v>
      </c>
      <c r="L96" s="33">
        <v>12</v>
      </c>
      <c r="M96" s="33">
        <v>1</v>
      </c>
      <c r="N96" s="33">
        <v>5</v>
      </c>
      <c r="O96" s="33">
        <v>2</v>
      </c>
      <c r="P96" s="33">
        <v>3</v>
      </c>
      <c r="S96" s="33">
        <v>16</v>
      </c>
      <c r="U96" s="33">
        <v>2</v>
      </c>
      <c r="V96" s="33">
        <v>5</v>
      </c>
    </row>
    <row r="97" spans="1:22">
      <c r="A97" s="34">
        <v>44719</v>
      </c>
      <c r="D97" s="33">
        <v>2</v>
      </c>
      <c r="E97" s="33">
        <v>3</v>
      </c>
      <c r="F97" s="33">
        <v>3</v>
      </c>
      <c r="H97" s="33">
        <v>5</v>
      </c>
      <c r="L97" s="33">
        <v>9</v>
      </c>
      <c r="N97" s="33">
        <v>1</v>
      </c>
      <c r="S97" s="33">
        <v>14</v>
      </c>
      <c r="U97" s="33">
        <v>1</v>
      </c>
    </row>
    <row r="98" spans="1:22">
      <c r="A98" s="34">
        <v>44720</v>
      </c>
      <c r="B98" s="33">
        <v>1</v>
      </c>
      <c r="D98" s="33">
        <v>1</v>
      </c>
      <c r="F98" s="33">
        <v>11</v>
      </c>
      <c r="H98" s="33">
        <v>2</v>
      </c>
      <c r="L98" s="33">
        <v>8</v>
      </c>
      <c r="M98" s="33">
        <v>2</v>
      </c>
      <c r="O98" s="33">
        <v>2</v>
      </c>
      <c r="P98" s="33">
        <v>1</v>
      </c>
      <c r="S98" s="33">
        <v>23</v>
      </c>
      <c r="U98" s="33">
        <v>2</v>
      </c>
      <c r="V98" s="33">
        <v>1</v>
      </c>
    </row>
    <row r="99" spans="1:22">
      <c r="A99" s="34">
        <v>44721</v>
      </c>
      <c r="D99" s="33">
        <v>1</v>
      </c>
      <c r="E99" s="33">
        <v>1</v>
      </c>
      <c r="F99" s="33">
        <v>15</v>
      </c>
      <c r="H99" s="33">
        <v>3</v>
      </c>
      <c r="K99" s="33">
        <v>1</v>
      </c>
      <c r="L99" s="33">
        <v>9</v>
      </c>
      <c r="M99" s="33">
        <v>1</v>
      </c>
      <c r="N99" s="33">
        <v>1</v>
      </c>
      <c r="P99" s="33">
        <v>2</v>
      </c>
      <c r="S99" s="33">
        <v>13</v>
      </c>
      <c r="V99" s="33">
        <v>3</v>
      </c>
    </row>
    <row r="100" spans="1:22">
      <c r="A100" s="34">
        <v>44722</v>
      </c>
      <c r="D100" s="33">
        <v>6</v>
      </c>
      <c r="E100" s="33">
        <v>1</v>
      </c>
      <c r="F100" s="33">
        <v>5</v>
      </c>
      <c r="H100" s="33">
        <v>6</v>
      </c>
      <c r="L100" s="33">
        <v>8</v>
      </c>
      <c r="M100" s="33">
        <v>1</v>
      </c>
      <c r="N100" s="33">
        <v>3</v>
      </c>
      <c r="S100" s="33">
        <v>39</v>
      </c>
      <c r="U100" s="33">
        <v>1</v>
      </c>
      <c r="V100" s="33">
        <v>8</v>
      </c>
    </row>
    <row r="101" spans="1:22">
      <c r="A101" s="34">
        <v>44723</v>
      </c>
      <c r="B101" s="33">
        <v>1</v>
      </c>
      <c r="D101" s="33">
        <v>1</v>
      </c>
      <c r="E101" s="33">
        <v>1</v>
      </c>
      <c r="F101" s="33">
        <v>5</v>
      </c>
      <c r="H101" s="33">
        <v>4</v>
      </c>
      <c r="L101" s="33">
        <v>13</v>
      </c>
      <c r="P101" s="33">
        <v>2</v>
      </c>
      <c r="S101" s="33">
        <v>25</v>
      </c>
      <c r="U101" s="33">
        <v>2</v>
      </c>
      <c r="V101" s="33">
        <v>4</v>
      </c>
    </row>
    <row r="102" spans="1:22">
      <c r="A102" s="34">
        <v>44724</v>
      </c>
      <c r="D102" s="33">
        <v>2</v>
      </c>
      <c r="F102" s="33">
        <v>4</v>
      </c>
      <c r="H102" s="33">
        <v>2</v>
      </c>
      <c r="L102" s="33">
        <v>17</v>
      </c>
      <c r="N102" s="33">
        <v>1</v>
      </c>
      <c r="O102" s="33">
        <v>1</v>
      </c>
      <c r="S102" s="33">
        <v>15</v>
      </c>
      <c r="V102" s="33">
        <v>7</v>
      </c>
    </row>
    <row r="103" spans="1:22">
      <c r="A103" s="34">
        <v>44725</v>
      </c>
      <c r="F103" s="33">
        <v>7</v>
      </c>
      <c r="H103" s="33">
        <v>4</v>
      </c>
      <c r="L103" s="33">
        <v>13</v>
      </c>
      <c r="N103" s="33">
        <v>6</v>
      </c>
      <c r="P103" s="33">
        <v>2</v>
      </c>
      <c r="S103" s="33">
        <v>6</v>
      </c>
      <c r="V103" s="33">
        <v>3</v>
      </c>
    </row>
    <row r="104" spans="1:22">
      <c r="A104" s="34">
        <v>44726</v>
      </c>
      <c r="F104" s="33">
        <v>1</v>
      </c>
      <c r="H104" s="33">
        <v>6</v>
      </c>
      <c r="L104" s="33">
        <v>19</v>
      </c>
      <c r="N104" s="33">
        <v>7</v>
      </c>
      <c r="P104" s="33">
        <v>3</v>
      </c>
      <c r="V104" s="33">
        <v>2</v>
      </c>
    </row>
    <row r="105" spans="1:22">
      <c r="A105" s="34">
        <v>44727</v>
      </c>
      <c r="E105" s="33">
        <v>1</v>
      </c>
      <c r="F105" s="33">
        <v>1</v>
      </c>
      <c r="H105" s="33">
        <v>1</v>
      </c>
      <c r="L105" s="33">
        <v>22</v>
      </c>
      <c r="N105" s="33">
        <v>6</v>
      </c>
      <c r="O105" s="33">
        <v>1</v>
      </c>
      <c r="P105" s="33">
        <v>2</v>
      </c>
      <c r="V105" s="33">
        <v>3</v>
      </c>
    </row>
    <row r="106" spans="1:22">
      <c r="A106" s="34">
        <v>44728</v>
      </c>
      <c r="F106" s="33">
        <v>2</v>
      </c>
      <c r="H106" s="33">
        <v>13</v>
      </c>
      <c r="L106" s="33">
        <v>17</v>
      </c>
      <c r="N106" s="33">
        <v>4</v>
      </c>
      <c r="P106" s="33">
        <v>2</v>
      </c>
      <c r="V106" s="33">
        <v>9</v>
      </c>
    </row>
    <row r="107" spans="1:22">
      <c r="A107" s="34">
        <v>44729</v>
      </c>
      <c r="E107" s="33">
        <v>1</v>
      </c>
      <c r="F107" s="33">
        <v>4</v>
      </c>
      <c r="H107" s="33">
        <v>7</v>
      </c>
      <c r="L107" s="33">
        <v>25</v>
      </c>
      <c r="N107" s="33">
        <v>9</v>
      </c>
      <c r="V107" s="33">
        <v>5</v>
      </c>
    </row>
    <row r="108" spans="1:22">
      <c r="A108" s="34">
        <v>44730</v>
      </c>
      <c r="F108" s="33">
        <v>3</v>
      </c>
      <c r="H108" s="33">
        <v>8</v>
      </c>
      <c r="L108" s="33">
        <v>20</v>
      </c>
      <c r="N108" s="33">
        <v>17</v>
      </c>
      <c r="V108" s="33">
        <v>2</v>
      </c>
    </row>
    <row r="109" spans="1:22">
      <c r="A109" s="34">
        <v>44731</v>
      </c>
      <c r="F109" s="33">
        <v>1</v>
      </c>
      <c r="H109" s="33">
        <v>6</v>
      </c>
      <c r="L109" s="33">
        <v>13</v>
      </c>
      <c r="N109" s="33">
        <v>7</v>
      </c>
      <c r="V109" s="33">
        <v>2</v>
      </c>
    </row>
    <row r="110" spans="1:22">
      <c r="A110" s="34">
        <v>44732</v>
      </c>
      <c r="F110" s="33">
        <v>4</v>
      </c>
      <c r="H110" s="33">
        <v>9</v>
      </c>
      <c r="L110" s="33">
        <v>10</v>
      </c>
      <c r="N110" s="33">
        <v>7</v>
      </c>
      <c r="V110" s="33">
        <v>8</v>
      </c>
    </row>
    <row r="111" spans="1:22">
      <c r="A111" s="34">
        <v>44733</v>
      </c>
      <c r="F111" s="33">
        <v>2</v>
      </c>
      <c r="H111" s="33">
        <v>3</v>
      </c>
      <c r="L111" s="33">
        <v>8</v>
      </c>
      <c r="N111" s="33">
        <v>12</v>
      </c>
      <c r="P111" s="33">
        <v>1</v>
      </c>
      <c r="V111" s="33">
        <v>3</v>
      </c>
    </row>
    <row r="112" spans="1:22">
      <c r="A112" s="34">
        <v>44734</v>
      </c>
      <c r="F112" s="33">
        <v>2</v>
      </c>
      <c r="H112" s="33">
        <v>8</v>
      </c>
      <c r="L112" s="33">
        <v>1</v>
      </c>
      <c r="N112" s="33">
        <v>13</v>
      </c>
      <c r="V112" s="33">
        <v>7</v>
      </c>
    </row>
    <row r="113" spans="1:22">
      <c r="A113" s="34">
        <v>44735</v>
      </c>
      <c r="F113" s="33">
        <v>3</v>
      </c>
      <c r="H113" s="33">
        <v>1</v>
      </c>
      <c r="L113" s="33">
        <v>1</v>
      </c>
      <c r="N113" s="33">
        <v>11</v>
      </c>
      <c r="V113" s="33">
        <v>1</v>
      </c>
    </row>
    <row r="114" spans="1:22">
      <c r="A114" s="34">
        <v>44736</v>
      </c>
      <c r="L114" s="33">
        <v>1</v>
      </c>
      <c r="N114" s="33">
        <v>16</v>
      </c>
    </row>
    <row r="115" spans="1:22">
      <c r="A115" s="34">
        <v>44737</v>
      </c>
      <c r="F115" s="33">
        <v>3</v>
      </c>
      <c r="H115" s="33">
        <v>1</v>
      </c>
      <c r="L115" s="33">
        <v>4</v>
      </c>
      <c r="N115" s="33">
        <v>20</v>
      </c>
    </row>
    <row r="116" spans="1:22">
      <c r="A116" s="34">
        <v>44738</v>
      </c>
      <c r="F116" s="33">
        <v>2</v>
      </c>
      <c r="L116" s="33">
        <v>7</v>
      </c>
      <c r="N116" s="33">
        <v>10</v>
      </c>
    </row>
    <row r="117" spans="1:22">
      <c r="A117" s="34">
        <v>44739</v>
      </c>
      <c r="E117" s="33">
        <v>2</v>
      </c>
      <c r="L117" s="33">
        <v>5</v>
      </c>
      <c r="N117" s="33">
        <v>4</v>
      </c>
    </row>
    <row r="118" spans="1:22">
      <c r="A118" s="34">
        <v>44740</v>
      </c>
      <c r="E118" s="33">
        <v>2</v>
      </c>
      <c r="H118" s="33">
        <v>7</v>
      </c>
      <c r="N118" s="33">
        <v>4</v>
      </c>
    </row>
    <row r="119" spans="1:22">
      <c r="A119" s="34">
        <v>44741</v>
      </c>
      <c r="L119" s="33">
        <v>2</v>
      </c>
      <c r="N119" s="33">
        <v>1</v>
      </c>
    </row>
    <row r="120" spans="1:22">
      <c r="A120" s="34"/>
    </row>
    <row r="121" spans="1:22">
      <c r="A121" s="34"/>
    </row>
    <row r="122" spans="1:22">
      <c r="A122" s="34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22"/>
  <sheetViews>
    <sheetView zoomScale="90" zoomScaleNormal="90" workbookViewId="0"/>
  </sheetViews>
  <sheetFormatPr defaultRowHeight="12.75"/>
  <cols>
    <col min="1" max="1" width="19.33203125" customWidth="1"/>
    <col min="2" max="2" width="31.53125" customWidth="1"/>
    <col min="3" max="3" width="10.86328125" customWidth="1"/>
    <col min="4" max="4" width="11.3984375" customWidth="1"/>
    <col min="5" max="5" width="7.33203125" bestFit="1" customWidth="1"/>
    <col min="6" max="14" width="6.1328125" customWidth="1"/>
    <col min="15" max="15" width="6" customWidth="1"/>
    <col min="16" max="24" width="6.59765625" customWidth="1"/>
  </cols>
  <sheetData>
    <row r="1" spans="1:24">
      <c r="A1" s="56" t="s">
        <v>266</v>
      </c>
    </row>
    <row r="2" spans="1:24" ht="13.5" thickBot="1">
      <c r="A2" s="2" t="s">
        <v>0</v>
      </c>
      <c r="B2" s="2" t="s">
        <v>7</v>
      </c>
      <c r="C2" s="2" t="s">
        <v>153</v>
      </c>
      <c r="D2" s="2" t="s">
        <v>58</v>
      </c>
      <c r="E2" s="2" t="s">
        <v>8</v>
      </c>
      <c r="F2" s="2" t="s">
        <v>259</v>
      </c>
      <c r="G2" s="2" t="s">
        <v>19</v>
      </c>
      <c r="H2" s="2" t="s">
        <v>103</v>
      </c>
      <c r="I2" s="2" t="s">
        <v>1</v>
      </c>
      <c r="J2" s="2" t="s">
        <v>2</v>
      </c>
      <c r="K2" s="2" t="s">
        <v>3</v>
      </c>
      <c r="L2" s="2" t="s">
        <v>4</v>
      </c>
      <c r="M2" s="2" t="s">
        <v>5</v>
      </c>
      <c r="N2" s="2" t="s">
        <v>6</v>
      </c>
      <c r="O2" s="44"/>
      <c r="P2" s="2" t="s">
        <v>259</v>
      </c>
      <c r="Q2" s="2" t="s">
        <v>19</v>
      </c>
      <c r="R2" s="2" t="s">
        <v>103</v>
      </c>
      <c r="S2" s="2" t="s">
        <v>1</v>
      </c>
      <c r="T2" s="2" t="s">
        <v>2</v>
      </c>
      <c r="U2" s="2" t="s">
        <v>3</v>
      </c>
      <c r="V2" s="2" t="s">
        <v>4</v>
      </c>
      <c r="W2" s="2" t="s">
        <v>5</v>
      </c>
      <c r="X2" s="2" t="s">
        <v>6</v>
      </c>
    </row>
    <row r="3" spans="1:24" ht="13.15">
      <c r="A3" t="s">
        <v>257</v>
      </c>
      <c r="B3" t="s">
        <v>258</v>
      </c>
      <c r="C3" s="61" t="s">
        <v>263</v>
      </c>
      <c r="D3" s="121">
        <v>44665</v>
      </c>
      <c r="E3" s="4">
        <v>427</v>
      </c>
      <c r="F3" s="4"/>
      <c r="G3" s="4">
        <v>1</v>
      </c>
      <c r="H3" s="4"/>
      <c r="I3" s="4">
        <v>19</v>
      </c>
      <c r="J3" s="4">
        <v>2</v>
      </c>
      <c r="K3" s="4"/>
      <c r="L3" s="4">
        <v>1</v>
      </c>
      <c r="M3" s="4">
        <v>2</v>
      </c>
      <c r="N3" s="4">
        <v>1</v>
      </c>
      <c r="O3" s="4"/>
      <c r="P3" s="7" t="str">
        <f>IF(F3=0,"",F3/$E3)</f>
        <v/>
      </c>
      <c r="Q3" s="7">
        <f t="shared" ref="Q3:X3" si="0">IF(G3=0,"",G3/$E3)</f>
        <v>2.34192037470726E-3</v>
      </c>
      <c r="R3" s="7" t="str">
        <f t="shared" si="0"/>
        <v/>
      </c>
      <c r="S3" s="7">
        <f t="shared" si="0"/>
        <v>4.449648711943794E-2</v>
      </c>
      <c r="T3" s="7">
        <f t="shared" si="0"/>
        <v>4.6838407494145199E-3</v>
      </c>
      <c r="U3" s="7" t="str">
        <f t="shared" si="0"/>
        <v/>
      </c>
      <c r="V3" s="7">
        <f t="shared" si="0"/>
        <v>2.34192037470726E-3</v>
      </c>
      <c r="W3" s="7">
        <f t="shared" si="0"/>
        <v>4.6838407494145199E-3</v>
      </c>
      <c r="X3" s="7">
        <f t="shared" si="0"/>
        <v>2.34192037470726E-3</v>
      </c>
    </row>
    <row r="4" spans="1:24" ht="13.15">
      <c r="A4" t="s">
        <v>257</v>
      </c>
      <c r="B4" t="s">
        <v>258</v>
      </c>
      <c r="C4" s="61" t="s">
        <v>263</v>
      </c>
      <c r="D4" s="127">
        <v>44671</v>
      </c>
      <c r="E4" s="4">
        <v>959</v>
      </c>
      <c r="F4" s="4"/>
      <c r="G4" s="4">
        <v>11</v>
      </c>
      <c r="H4" s="4">
        <v>1</v>
      </c>
      <c r="I4" s="4">
        <v>73</v>
      </c>
      <c r="J4" s="4">
        <v>15</v>
      </c>
      <c r="K4" s="4">
        <v>6</v>
      </c>
      <c r="L4" s="4">
        <v>10</v>
      </c>
      <c r="M4" s="4">
        <v>2</v>
      </c>
      <c r="N4" s="4">
        <v>1</v>
      </c>
      <c r="O4" s="4"/>
      <c r="P4" s="7" t="str">
        <f t="shared" ref="P4:P5" si="1">IF(F4=0,"",F4/$E4)</f>
        <v/>
      </c>
      <c r="Q4" s="7">
        <f t="shared" ref="Q4:Q6" si="2">IF(G4=0,"",G4/$E4)</f>
        <v>1.1470281543274244E-2</v>
      </c>
      <c r="R4" s="7">
        <f t="shared" ref="R4:R6" si="3">IF(H4=0,"",H4/$E4)</f>
        <v>1.0427528675703858E-3</v>
      </c>
      <c r="S4" s="7">
        <f t="shared" ref="S4:S6" si="4">IF(I4=0,"",I4/$E4)</f>
        <v>7.6120959332638169E-2</v>
      </c>
      <c r="T4" s="7">
        <f t="shared" ref="T4:T6" si="5">IF(J4=0,"",J4/$E4)</f>
        <v>1.5641293013555789E-2</v>
      </c>
      <c r="U4" s="7">
        <f t="shared" ref="U4:U6" si="6">IF(K4=0,"",K4/$E4)</f>
        <v>6.2565172054223151E-3</v>
      </c>
      <c r="V4" s="7">
        <f t="shared" ref="V4:V6" si="7">IF(L4=0,"",L4/$E4)</f>
        <v>1.0427528675703858E-2</v>
      </c>
      <c r="W4" s="7">
        <f t="shared" ref="W4:W6" si="8">IF(M4=0,"",M4/$E4)</f>
        <v>2.0855057351407717E-3</v>
      </c>
      <c r="X4" s="7">
        <f t="shared" ref="X4:X6" si="9">IF(N4=0,"",N4/$E4)</f>
        <v>1.0427528675703858E-3</v>
      </c>
    </row>
    <row r="5" spans="1:24" ht="13.5" thickBot="1">
      <c r="A5" t="s">
        <v>257</v>
      </c>
      <c r="B5" t="s">
        <v>258</v>
      </c>
      <c r="C5" s="61" t="s">
        <v>263</v>
      </c>
      <c r="D5" s="127">
        <v>44672</v>
      </c>
      <c r="E5" s="128">
        <v>1063</v>
      </c>
      <c r="F5" s="128"/>
      <c r="G5" s="128">
        <v>15</v>
      </c>
      <c r="H5" s="128"/>
      <c r="I5" s="128">
        <v>79</v>
      </c>
      <c r="J5" s="128">
        <v>14</v>
      </c>
      <c r="K5" s="128">
        <v>9</v>
      </c>
      <c r="L5" s="128">
        <v>4</v>
      </c>
      <c r="M5" s="128">
        <v>4</v>
      </c>
      <c r="N5" s="128">
        <v>6</v>
      </c>
      <c r="O5" s="4"/>
      <c r="P5" s="129" t="str">
        <f t="shared" si="1"/>
        <v/>
      </c>
      <c r="Q5" s="129">
        <f t="shared" si="2"/>
        <v>1.4111006585136407E-2</v>
      </c>
      <c r="R5" s="129" t="str">
        <f t="shared" si="3"/>
        <v/>
      </c>
      <c r="S5" s="129">
        <f t="shared" si="4"/>
        <v>7.4317968015051736E-2</v>
      </c>
      <c r="T5" s="129">
        <f t="shared" si="5"/>
        <v>1.317027281279398E-2</v>
      </c>
      <c r="U5" s="129">
        <f t="shared" si="6"/>
        <v>8.4666039510818431E-3</v>
      </c>
      <c r="V5" s="129">
        <f t="shared" si="7"/>
        <v>3.7629350893697085E-3</v>
      </c>
      <c r="W5" s="129">
        <f t="shared" si="8"/>
        <v>3.7629350893697085E-3</v>
      </c>
      <c r="X5" s="129">
        <f t="shared" si="9"/>
        <v>5.6444026340545629E-3</v>
      </c>
    </row>
    <row r="6" spans="1:24" ht="13.15">
      <c r="D6" s="4"/>
      <c r="E6" s="54">
        <f t="shared" ref="E6:N6" si="10">SUM(E3:E5)</f>
        <v>2449</v>
      </c>
      <c r="F6" s="54">
        <f t="shared" si="10"/>
        <v>0</v>
      </c>
      <c r="G6" s="54">
        <f t="shared" si="10"/>
        <v>27</v>
      </c>
      <c r="H6" s="54">
        <f t="shared" si="10"/>
        <v>1</v>
      </c>
      <c r="I6" s="54">
        <f t="shared" si="10"/>
        <v>171</v>
      </c>
      <c r="J6" s="54">
        <f t="shared" si="10"/>
        <v>31</v>
      </c>
      <c r="K6" s="54">
        <f t="shared" si="10"/>
        <v>15</v>
      </c>
      <c r="L6" s="54">
        <f t="shared" si="10"/>
        <v>15</v>
      </c>
      <c r="M6" s="54">
        <f t="shared" si="10"/>
        <v>8</v>
      </c>
      <c r="N6" s="54">
        <f t="shared" si="10"/>
        <v>8</v>
      </c>
      <c r="O6" s="54"/>
      <c r="P6" s="130" t="str">
        <f>IF(F6=0,"",F6/$E6)</f>
        <v/>
      </c>
      <c r="Q6" s="130">
        <f t="shared" si="2"/>
        <v>1.1024908125765618E-2</v>
      </c>
      <c r="R6" s="130">
        <f t="shared" si="3"/>
        <v>4.0832993058391182E-4</v>
      </c>
      <c r="S6" s="130">
        <f t="shared" si="4"/>
        <v>6.9824418129848922E-2</v>
      </c>
      <c r="T6" s="130">
        <f t="shared" si="5"/>
        <v>1.2658227848101266E-2</v>
      </c>
      <c r="U6" s="130">
        <f t="shared" si="6"/>
        <v>6.1249489587586773E-3</v>
      </c>
      <c r="V6" s="130">
        <f t="shared" si="7"/>
        <v>6.1249489587586773E-3</v>
      </c>
      <c r="W6" s="130">
        <f t="shared" si="8"/>
        <v>3.2666394446712946E-3</v>
      </c>
      <c r="X6" s="130">
        <f t="shared" si="9"/>
        <v>3.2666394446712946E-3</v>
      </c>
    </row>
    <row r="7" spans="1:24">
      <c r="P7" s="7"/>
      <c r="Q7" s="7"/>
      <c r="R7" s="7"/>
      <c r="S7" s="7"/>
      <c r="T7" s="7"/>
      <c r="U7" s="7"/>
      <c r="V7" s="7"/>
    </row>
    <row r="8" spans="1:24">
      <c r="P8" s="7"/>
      <c r="Q8" s="7"/>
      <c r="R8" s="7"/>
      <c r="S8" s="7"/>
      <c r="T8" s="7"/>
      <c r="U8" s="7"/>
      <c r="V8" s="7"/>
    </row>
    <row r="9" spans="1:24">
      <c r="A9" s="56" t="s">
        <v>267</v>
      </c>
    </row>
    <row r="10" spans="1:24" ht="13.5" thickBot="1">
      <c r="A10" s="2" t="s">
        <v>0</v>
      </c>
      <c r="B10" s="2" t="s">
        <v>7</v>
      </c>
      <c r="C10" s="2" t="s">
        <v>153</v>
      </c>
      <c r="D10" s="2" t="s">
        <v>58</v>
      </c>
      <c r="E10" s="2" t="s">
        <v>8</v>
      </c>
      <c r="F10" s="2" t="s">
        <v>259</v>
      </c>
      <c r="G10" s="2" t="s">
        <v>19</v>
      </c>
      <c r="H10" s="2" t="s">
        <v>103</v>
      </c>
      <c r="I10" s="2" t="s">
        <v>1</v>
      </c>
      <c r="J10" s="2" t="s">
        <v>2</v>
      </c>
      <c r="K10" s="2" t="s">
        <v>3</v>
      </c>
      <c r="L10" s="2" t="s">
        <v>4</v>
      </c>
      <c r="M10" s="2" t="s">
        <v>5</v>
      </c>
      <c r="N10" s="2" t="s">
        <v>6</v>
      </c>
      <c r="O10" s="44"/>
      <c r="P10" s="2" t="s">
        <v>259</v>
      </c>
      <c r="Q10" s="2" t="s">
        <v>19</v>
      </c>
      <c r="R10" s="2" t="s">
        <v>103</v>
      </c>
      <c r="S10" s="2" t="s">
        <v>1</v>
      </c>
      <c r="T10" s="2" t="s">
        <v>2</v>
      </c>
      <c r="U10" s="2" t="s">
        <v>3</v>
      </c>
      <c r="V10" s="2" t="s">
        <v>4</v>
      </c>
      <c r="W10" s="2" t="s">
        <v>5</v>
      </c>
      <c r="X10" s="2" t="s">
        <v>6</v>
      </c>
    </row>
    <row r="11" spans="1:24" ht="13.15">
      <c r="A11" t="s">
        <v>257</v>
      </c>
      <c r="B11" t="s">
        <v>258</v>
      </c>
      <c r="C11" s="61" t="s">
        <v>264</v>
      </c>
      <c r="D11" s="121">
        <v>44648</v>
      </c>
      <c r="E11" s="4">
        <v>89</v>
      </c>
      <c r="F11" s="4">
        <v>11</v>
      </c>
      <c r="G11" s="4">
        <v>1</v>
      </c>
      <c r="H11" s="4"/>
      <c r="I11" s="4">
        <v>6</v>
      </c>
      <c r="J11" s="4">
        <v>2</v>
      </c>
      <c r="K11" s="4">
        <v>1</v>
      </c>
      <c r="L11" s="4">
        <v>2</v>
      </c>
      <c r="M11" s="4"/>
      <c r="N11" s="4"/>
      <c r="O11" s="4"/>
      <c r="P11" s="7">
        <f t="shared" ref="P11:P16" si="11">IF(F11=0,"",F11/$E11)</f>
        <v>0.12359550561797752</v>
      </c>
      <c r="Q11" s="7">
        <f t="shared" ref="Q11:Q16" si="12">IF(G11=0,"",G11/$E11)</f>
        <v>1.1235955056179775E-2</v>
      </c>
      <c r="R11" s="7" t="str">
        <f t="shared" ref="R11:R16" si="13">IF(H11=0,"",H11/$E11)</f>
        <v/>
      </c>
      <c r="S11" s="7">
        <f t="shared" ref="S11:S16" si="14">IF(I11=0,"",I11/$E11)</f>
        <v>6.741573033707865E-2</v>
      </c>
      <c r="T11" s="7">
        <f t="shared" ref="T11:T16" si="15">IF(J11=0,"",J11/$E11)</f>
        <v>2.247191011235955E-2</v>
      </c>
      <c r="U11" s="7">
        <f t="shared" ref="U11:U16" si="16">IF(K11=0,"",K11/$E11)</f>
        <v>1.1235955056179775E-2</v>
      </c>
      <c r="V11" s="7">
        <f t="shared" ref="V11:V16" si="17">IF(L11=0,"",L11/$E11)</f>
        <v>2.247191011235955E-2</v>
      </c>
      <c r="W11" s="7" t="str">
        <f t="shared" ref="W11:W16" si="18">IF(M11=0,"",M11/$E11)</f>
        <v/>
      </c>
      <c r="X11" s="7" t="str">
        <f t="shared" ref="X11:X16" si="19">IF(N11=0,"",N11/$E11)</f>
        <v/>
      </c>
    </row>
    <row r="12" spans="1:24" ht="13.15">
      <c r="A12" t="s">
        <v>257</v>
      </c>
      <c r="B12" t="s">
        <v>258</v>
      </c>
      <c r="C12" s="61" t="s">
        <v>264</v>
      </c>
      <c r="D12" s="127">
        <v>44649</v>
      </c>
      <c r="E12" s="4">
        <v>174</v>
      </c>
      <c r="F12" s="4">
        <v>26</v>
      </c>
      <c r="G12" s="4">
        <v>1</v>
      </c>
      <c r="H12" s="4"/>
      <c r="I12" s="4">
        <v>6</v>
      </c>
      <c r="J12" s="4">
        <v>1</v>
      </c>
      <c r="K12" s="4">
        <v>1</v>
      </c>
      <c r="L12" s="4">
        <v>1</v>
      </c>
      <c r="M12" s="4"/>
      <c r="N12" s="4"/>
      <c r="O12" s="4"/>
      <c r="P12" s="7">
        <f t="shared" si="11"/>
        <v>0.14942528735632185</v>
      </c>
      <c r="Q12" s="7">
        <f t="shared" si="12"/>
        <v>5.7471264367816091E-3</v>
      </c>
      <c r="R12" s="7" t="str">
        <f t="shared" si="13"/>
        <v/>
      </c>
      <c r="S12" s="7">
        <f t="shared" si="14"/>
        <v>3.4482758620689655E-2</v>
      </c>
      <c r="T12" s="7">
        <f t="shared" si="15"/>
        <v>5.7471264367816091E-3</v>
      </c>
      <c r="U12" s="7">
        <f t="shared" si="16"/>
        <v>5.7471264367816091E-3</v>
      </c>
      <c r="V12" s="7">
        <f t="shared" si="17"/>
        <v>5.7471264367816091E-3</v>
      </c>
      <c r="W12" s="7" t="str">
        <f t="shared" si="18"/>
        <v/>
      </c>
      <c r="X12" s="7" t="str">
        <f t="shared" si="19"/>
        <v/>
      </c>
    </row>
    <row r="13" spans="1:24" ht="13.15">
      <c r="A13" t="s">
        <v>257</v>
      </c>
      <c r="B13" t="s">
        <v>258</v>
      </c>
      <c r="C13" s="61" t="s">
        <v>264</v>
      </c>
      <c r="D13" s="127">
        <v>44650</v>
      </c>
      <c r="E13" s="4">
        <v>110</v>
      </c>
      <c r="F13" s="4">
        <v>13</v>
      </c>
      <c r="G13" s="4">
        <v>2</v>
      </c>
      <c r="H13" s="4"/>
      <c r="I13" s="4">
        <v>3</v>
      </c>
      <c r="J13" s="4">
        <v>2</v>
      </c>
      <c r="K13" s="4">
        <v>1</v>
      </c>
      <c r="L13" s="4"/>
      <c r="M13" s="4"/>
      <c r="N13" s="4"/>
      <c r="O13" s="4"/>
      <c r="P13" s="7">
        <f t="shared" si="11"/>
        <v>0.11818181818181818</v>
      </c>
      <c r="Q13" s="7">
        <f t="shared" si="12"/>
        <v>1.8181818181818181E-2</v>
      </c>
      <c r="R13" s="7" t="str">
        <f t="shared" si="13"/>
        <v/>
      </c>
      <c r="S13" s="7">
        <f t="shared" si="14"/>
        <v>2.7272727272727271E-2</v>
      </c>
      <c r="T13" s="7">
        <f t="shared" si="15"/>
        <v>1.8181818181818181E-2</v>
      </c>
      <c r="U13" s="7">
        <f t="shared" si="16"/>
        <v>9.0909090909090905E-3</v>
      </c>
      <c r="V13" s="7" t="str">
        <f t="shared" si="17"/>
        <v/>
      </c>
      <c r="W13" s="7" t="str">
        <f t="shared" si="18"/>
        <v/>
      </c>
      <c r="X13" s="7" t="str">
        <f t="shared" si="19"/>
        <v/>
      </c>
    </row>
    <row r="14" spans="1:24" ht="13.15">
      <c r="A14" t="s">
        <v>257</v>
      </c>
      <c r="B14" t="s">
        <v>258</v>
      </c>
      <c r="C14" s="14" t="s">
        <v>264</v>
      </c>
      <c r="D14" s="127">
        <v>44663</v>
      </c>
      <c r="E14" s="4">
        <v>296</v>
      </c>
      <c r="F14" s="4">
        <v>21</v>
      </c>
      <c r="G14" s="4"/>
      <c r="H14" s="4"/>
      <c r="I14" s="4">
        <v>13</v>
      </c>
      <c r="J14" s="4">
        <v>2</v>
      </c>
      <c r="K14" s="4">
        <v>1</v>
      </c>
      <c r="L14" s="4"/>
      <c r="M14" s="4">
        <v>3</v>
      </c>
      <c r="N14" s="4"/>
      <c r="P14" s="7">
        <f t="shared" si="11"/>
        <v>7.0945945945945943E-2</v>
      </c>
      <c r="Q14" s="7" t="str">
        <f t="shared" si="12"/>
        <v/>
      </c>
      <c r="R14" s="7" t="str">
        <f t="shared" si="13"/>
        <v/>
      </c>
      <c r="S14" s="7">
        <f t="shared" si="14"/>
        <v>4.3918918918918921E-2</v>
      </c>
      <c r="T14" s="7">
        <f t="shared" si="15"/>
        <v>6.7567567567567571E-3</v>
      </c>
      <c r="U14" s="7">
        <f t="shared" si="16"/>
        <v>3.3783783783783786E-3</v>
      </c>
      <c r="V14" s="7" t="str">
        <f t="shared" si="17"/>
        <v/>
      </c>
      <c r="W14" s="7">
        <f t="shared" si="18"/>
        <v>1.0135135135135136E-2</v>
      </c>
      <c r="X14" s="7" t="str">
        <f t="shared" si="19"/>
        <v/>
      </c>
    </row>
    <row r="15" spans="1:24" ht="13.5" thickBot="1">
      <c r="A15" t="s">
        <v>257</v>
      </c>
      <c r="B15" t="s">
        <v>258</v>
      </c>
      <c r="C15" s="14" t="s">
        <v>264</v>
      </c>
      <c r="D15" s="131">
        <v>44664</v>
      </c>
      <c r="E15" s="128">
        <v>472</v>
      </c>
      <c r="F15" s="128">
        <v>56</v>
      </c>
      <c r="G15" s="128">
        <v>7</v>
      </c>
      <c r="H15" s="128"/>
      <c r="I15" s="128">
        <v>12</v>
      </c>
      <c r="J15" s="128">
        <v>5</v>
      </c>
      <c r="K15" s="128">
        <v>3</v>
      </c>
      <c r="L15" s="128">
        <v>3</v>
      </c>
      <c r="M15" s="128">
        <v>2</v>
      </c>
      <c r="N15" s="128">
        <v>2</v>
      </c>
      <c r="P15" s="129">
        <f t="shared" si="11"/>
        <v>0.11864406779661017</v>
      </c>
      <c r="Q15" s="129">
        <f t="shared" si="12"/>
        <v>1.4830508474576272E-2</v>
      </c>
      <c r="R15" s="129" t="str">
        <f t="shared" si="13"/>
        <v/>
      </c>
      <c r="S15" s="129">
        <f t="shared" si="14"/>
        <v>2.5423728813559324E-2</v>
      </c>
      <c r="T15" s="129">
        <f t="shared" si="15"/>
        <v>1.059322033898305E-2</v>
      </c>
      <c r="U15" s="129">
        <f t="shared" si="16"/>
        <v>6.3559322033898309E-3</v>
      </c>
      <c r="V15" s="129">
        <f t="shared" si="17"/>
        <v>6.3559322033898309E-3</v>
      </c>
      <c r="W15" s="129">
        <f t="shared" si="18"/>
        <v>4.2372881355932203E-3</v>
      </c>
      <c r="X15" s="129">
        <f t="shared" si="19"/>
        <v>4.2372881355932203E-3</v>
      </c>
    </row>
    <row r="16" spans="1:24" ht="13.15">
      <c r="D16" s="4"/>
      <c r="E16" s="54">
        <f t="shared" ref="E16:N16" si="20">SUM(E11:E15)</f>
        <v>1141</v>
      </c>
      <c r="F16" s="54">
        <f t="shared" si="20"/>
        <v>127</v>
      </c>
      <c r="G16" s="54">
        <f t="shared" si="20"/>
        <v>11</v>
      </c>
      <c r="H16" s="54">
        <f t="shared" si="20"/>
        <v>0</v>
      </c>
      <c r="I16" s="54">
        <f t="shared" si="20"/>
        <v>40</v>
      </c>
      <c r="J16" s="54">
        <f t="shared" si="20"/>
        <v>12</v>
      </c>
      <c r="K16" s="54">
        <f t="shared" si="20"/>
        <v>7</v>
      </c>
      <c r="L16" s="54">
        <f t="shared" si="20"/>
        <v>6</v>
      </c>
      <c r="M16" s="54">
        <f t="shared" si="20"/>
        <v>5</v>
      </c>
      <c r="N16" s="54">
        <f t="shared" si="20"/>
        <v>2</v>
      </c>
      <c r="O16" s="54"/>
      <c r="P16" s="130">
        <f t="shared" si="11"/>
        <v>0.11130587204206836</v>
      </c>
      <c r="Q16" s="130">
        <f t="shared" si="12"/>
        <v>9.6406660823838732E-3</v>
      </c>
      <c r="R16" s="130" t="str">
        <f t="shared" si="13"/>
        <v/>
      </c>
      <c r="S16" s="130">
        <f t="shared" si="14"/>
        <v>3.5056967572304996E-2</v>
      </c>
      <c r="T16" s="130">
        <f t="shared" si="15"/>
        <v>1.0517090271691499E-2</v>
      </c>
      <c r="U16" s="130">
        <f t="shared" si="16"/>
        <v>6.1349693251533744E-3</v>
      </c>
      <c r="V16" s="130">
        <f t="shared" si="17"/>
        <v>5.2585451358457495E-3</v>
      </c>
      <c r="W16" s="130">
        <f t="shared" si="18"/>
        <v>4.3821209465381246E-3</v>
      </c>
      <c r="X16" s="130">
        <f t="shared" si="19"/>
        <v>1.7528483786152498E-3</v>
      </c>
    </row>
    <row r="19" spans="1:24">
      <c r="A19" s="56" t="s">
        <v>268</v>
      </c>
    </row>
    <row r="20" spans="1:24" ht="13.5" thickBot="1">
      <c r="A20" s="2" t="s">
        <v>0</v>
      </c>
      <c r="B20" s="2" t="s">
        <v>7</v>
      </c>
      <c r="C20" s="2" t="s">
        <v>153</v>
      </c>
      <c r="D20" s="2" t="s">
        <v>58</v>
      </c>
      <c r="E20" s="2" t="s">
        <v>8</v>
      </c>
      <c r="F20" s="2" t="s">
        <v>259</v>
      </c>
      <c r="G20" s="2" t="s">
        <v>19</v>
      </c>
      <c r="H20" s="2" t="s">
        <v>103</v>
      </c>
      <c r="I20" s="2" t="s">
        <v>1</v>
      </c>
      <c r="J20" s="2" t="s">
        <v>2</v>
      </c>
      <c r="K20" s="2" t="s">
        <v>3</v>
      </c>
      <c r="L20" s="2" t="s">
        <v>4</v>
      </c>
      <c r="M20" s="2" t="s">
        <v>5</v>
      </c>
      <c r="N20" s="2" t="s">
        <v>6</v>
      </c>
      <c r="O20" s="44"/>
      <c r="P20" s="2" t="s">
        <v>259</v>
      </c>
      <c r="Q20" s="2" t="s">
        <v>19</v>
      </c>
      <c r="R20" s="2" t="s">
        <v>103</v>
      </c>
      <c r="S20" s="2" t="s">
        <v>1</v>
      </c>
      <c r="T20" s="2" t="s">
        <v>2</v>
      </c>
      <c r="U20" s="2" t="s">
        <v>3</v>
      </c>
      <c r="V20" s="2" t="s">
        <v>4</v>
      </c>
      <c r="W20" s="2" t="s">
        <v>5</v>
      </c>
      <c r="X20" s="2" t="s">
        <v>6</v>
      </c>
    </row>
    <row r="21" spans="1:24" ht="13.15">
      <c r="A21" t="s">
        <v>257</v>
      </c>
      <c r="B21" t="s">
        <v>258</v>
      </c>
      <c r="C21" s="61" t="s">
        <v>265</v>
      </c>
      <c r="D21" s="121">
        <v>44672</v>
      </c>
      <c r="E21" s="65">
        <v>50</v>
      </c>
      <c r="F21" s="65">
        <v>14</v>
      </c>
      <c r="G21" s="65"/>
      <c r="H21" s="65"/>
      <c r="I21" s="65">
        <v>1</v>
      </c>
      <c r="J21" s="65"/>
      <c r="K21" s="65"/>
      <c r="L21" s="65"/>
      <c r="M21" s="65"/>
      <c r="N21" s="65"/>
      <c r="O21" s="54"/>
      <c r="P21" s="7">
        <f>IF(F21=0,"",F21/$E21)</f>
        <v>0.28000000000000003</v>
      </c>
      <c r="Q21" s="7" t="str">
        <f t="shared" ref="Q21" si="21">IF(G21=0,"",G21/$E21)</f>
        <v/>
      </c>
      <c r="R21" s="7" t="str">
        <f t="shared" ref="R21" si="22">IF(H21=0,"",H21/$E21)</f>
        <v/>
      </c>
      <c r="S21" s="7">
        <f t="shared" ref="S21" si="23">IF(I21=0,"",I21/$E21)</f>
        <v>0.02</v>
      </c>
      <c r="T21" s="7" t="str">
        <f t="shared" ref="T21" si="24">IF(J21=0,"",J21/$E21)</f>
        <v/>
      </c>
      <c r="U21" s="7" t="str">
        <f t="shared" ref="U21" si="25">IF(K21=0,"",K21/$E21)</f>
        <v/>
      </c>
      <c r="V21" s="7" t="str">
        <f t="shared" ref="V21" si="26">IF(L21=0,"",L21/$E21)</f>
        <v/>
      </c>
      <c r="W21" s="7" t="str">
        <f t="shared" ref="W21" si="27">IF(M21=0,"",M21/$E21)</f>
        <v/>
      </c>
      <c r="X21" s="7" t="str">
        <f t="shared" ref="X21" si="28">IF(N21=0,"",N21/$E21)</f>
        <v/>
      </c>
    </row>
    <row r="22" spans="1:24">
      <c r="D22" s="4"/>
      <c r="P22" s="7"/>
      <c r="Q22" s="7"/>
      <c r="R22" s="7"/>
      <c r="S22" s="7"/>
      <c r="T22" s="7"/>
      <c r="U22" s="7"/>
      <c r="V22" s="7"/>
    </row>
  </sheetData>
  <pageMargins left="0.7" right="0.7" top="0.75" bottom="0.75" header="0.3" footer="0.3"/>
  <pageSetup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33" bestFit="1" customWidth="1"/>
    <col min="2" max="16384" width="9.19921875" style="33"/>
  </cols>
  <sheetData>
    <row r="1" spans="1:2">
      <c r="A1" s="57" t="s">
        <v>224</v>
      </c>
    </row>
    <row r="2" spans="1:2">
      <c r="A2" s="17" t="s">
        <v>42</v>
      </c>
    </row>
    <row r="3" spans="1:2">
      <c r="A3" s="33" t="s">
        <v>41</v>
      </c>
      <c r="B3" s="33" t="s">
        <v>1</v>
      </c>
    </row>
    <row r="4" spans="1:2">
      <c r="A4" s="34">
        <v>43980</v>
      </c>
      <c r="B4" s="33">
        <v>1</v>
      </c>
    </row>
    <row r="5" spans="1:2">
      <c r="A5" s="34">
        <v>43981</v>
      </c>
      <c r="B5" s="33">
        <v>1</v>
      </c>
    </row>
    <row r="6" spans="1:2">
      <c r="A6" s="34">
        <v>43984</v>
      </c>
      <c r="B6" s="33">
        <v>1</v>
      </c>
    </row>
    <row r="7" spans="1:2">
      <c r="A7" s="34"/>
    </row>
    <row r="8" spans="1:2">
      <c r="A8" s="34"/>
    </row>
    <row r="9" spans="1:2">
      <c r="A9" s="34"/>
    </row>
    <row r="10" spans="1:2">
      <c r="A10" s="34"/>
    </row>
    <row r="11" spans="1:2">
      <c r="A11" s="34"/>
    </row>
    <row r="12" spans="1:2">
      <c r="A12" s="34"/>
    </row>
    <row r="13" spans="1:2">
      <c r="A13" s="34"/>
    </row>
    <row r="14" spans="1:2">
      <c r="A14" s="34"/>
    </row>
    <row r="15" spans="1:2">
      <c r="A15" s="34"/>
    </row>
    <row r="16" spans="1:2">
      <c r="A16" s="34"/>
    </row>
    <row r="17" spans="1:1">
      <c r="A17" s="34"/>
    </row>
    <row r="18" spans="1:1">
      <c r="A18" s="34"/>
    </row>
    <row r="19" spans="1:1">
      <c r="A19" s="34"/>
    </row>
    <row r="20" spans="1:1">
      <c r="A20" s="34"/>
    </row>
    <row r="21" spans="1:1">
      <c r="A21" s="34"/>
    </row>
    <row r="22" spans="1:1">
      <c r="A22" s="34"/>
    </row>
    <row r="23" spans="1:1">
      <c r="A23" s="34"/>
    </row>
    <row r="24" spans="1:1">
      <c r="A24" s="34"/>
    </row>
    <row r="25" spans="1:1">
      <c r="A25" s="34"/>
    </row>
    <row r="26" spans="1:1">
      <c r="A26" s="34"/>
    </row>
    <row r="27" spans="1:1">
      <c r="A27" s="34"/>
    </row>
    <row r="28" spans="1:1">
      <c r="A28" s="34"/>
    </row>
    <row r="29" spans="1:1">
      <c r="A29" s="34"/>
    </row>
    <row r="30" spans="1:1">
      <c r="A30" s="34"/>
    </row>
    <row r="31" spans="1:1">
      <c r="A31" s="34"/>
    </row>
    <row r="32" spans="1:1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  <row r="38" spans="1:1">
      <c r="A38" s="34"/>
    </row>
    <row r="39" spans="1:1">
      <c r="A39" s="34"/>
    </row>
    <row r="40" spans="1:1">
      <c r="A40" s="34"/>
    </row>
    <row r="41" spans="1:1">
      <c r="A41" s="34"/>
    </row>
    <row r="42" spans="1:1">
      <c r="A42" s="34"/>
    </row>
    <row r="43" spans="1:1">
      <c r="A43" s="34"/>
    </row>
    <row r="44" spans="1:1">
      <c r="A44" s="34"/>
    </row>
    <row r="45" spans="1:1">
      <c r="A45" s="34"/>
    </row>
    <row r="46" spans="1:1">
      <c r="A46" s="34"/>
    </row>
    <row r="47" spans="1:1">
      <c r="A47" s="34"/>
    </row>
    <row r="48" spans="1:1">
      <c r="A48" s="34"/>
    </row>
    <row r="49" spans="1:1">
      <c r="A49" s="34"/>
    </row>
    <row r="50" spans="1:1">
      <c r="A50" s="34"/>
    </row>
    <row r="51" spans="1:1">
      <c r="A51" s="34"/>
    </row>
    <row r="52" spans="1:1">
      <c r="A52" s="34"/>
    </row>
    <row r="53" spans="1:1">
      <c r="A53" s="34"/>
    </row>
    <row r="54" spans="1:1">
      <c r="A54" s="34"/>
    </row>
    <row r="55" spans="1:1">
      <c r="A55" s="34"/>
    </row>
    <row r="56" spans="1:1">
      <c r="A56" s="34"/>
    </row>
    <row r="57" spans="1:1">
      <c r="A57" s="34"/>
    </row>
    <row r="58" spans="1:1">
      <c r="A58" s="34"/>
    </row>
    <row r="59" spans="1:1">
      <c r="A59" s="34"/>
    </row>
    <row r="60" spans="1:1">
      <c r="A60" s="34"/>
    </row>
    <row r="61" spans="1:1">
      <c r="A61" s="34"/>
    </row>
    <row r="62" spans="1:1">
      <c r="A62" s="34"/>
    </row>
    <row r="63" spans="1:1">
      <c r="A63" s="34"/>
    </row>
    <row r="64" spans="1:1">
      <c r="A64" s="34"/>
    </row>
    <row r="65" spans="1:14">
      <c r="A65" s="34"/>
    </row>
    <row r="66" spans="1:14">
      <c r="A66" s="34"/>
    </row>
    <row r="67" spans="1:14">
      <c r="A67" s="34"/>
    </row>
    <row r="68" spans="1:14">
      <c r="A68" s="34"/>
    </row>
    <row r="69" spans="1:14">
      <c r="A69" s="34"/>
    </row>
    <row r="70" spans="1:14">
      <c r="A70" s="34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</row>
    <row r="71" spans="1:14">
      <c r="A71" s="34"/>
    </row>
    <row r="72" spans="1:14">
      <c r="A72" s="34"/>
    </row>
    <row r="73" spans="1:14">
      <c r="A73" s="34"/>
    </row>
    <row r="74" spans="1:14">
      <c r="A74" s="34"/>
    </row>
    <row r="75" spans="1:14">
      <c r="A75" s="34"/>
    </row>
    <row r="76" spans="1:14">
      <c r="A76" s="34"/>
    </row>
    <row r="77" spans="1:14">
      <c r="A77" s="34"/>
    </row>
    <row r="78" spans="1:14">
      <c r="A78" s="34"/>
    </row>
    <row r="79" spans="1:14">
      <c r="A79" s="3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0AD5-0652-4B59-AC2C-B4DCF62E54A3}">
  <dimension ref="A1:Y107"/>
  <sheetViews>
    <sheetView zoomScale="90" zoomScaleNormal="90" workbookViewId="0">
      <pane ySplit="5" topLeftCell="A14" activePane="bottomLeft" state="frozen"/>
      <selection pane="bottomLeft"/>
    </sheetView>
  </sheetViews>
  <sheetFormatPr defaultColWidth="9.19921875" defaultRowHeight="14.25"/>
  <cols>
    <col min="1" max="1" width="14.265625" style="33" bestFit="1" customWidth="1"/>
    <col min="2" max="23" width="9.19921875" style="33"/>
    <col min="24" max="25" width="8.73046875" customWidth="1"/>
    <col min="26" max="16384" width="9.19921875" style="33"/>
  </cols>
  <sheetData>
    <row r="1" spans="1:21">
      <c r="A1" s="57" t="s">
        <v>224</v>
      </c>
    </row>
    <row r="2" spans="1:21">
      <c r="A2" s="103" t="s">
        <v>193</v>
      </c>
      <c r="D2"/>
      <c r="E2"/>
      <c r="F2"/>
      <c r="G2"/>
      <c r="H2"/>
      <c r="I2"/>
    </row>
    <row r="3" spans="1:21">
      <c r="A3" s="17" t="s">
        <v>42</v>
      </c>
      <c r="D3"/>
      <c r="E3"/>
      <c r="F3"/>
      <c r="G3"/>
      <c r="H3"/>
      <c r="I3"/>
      <c r="J3" s="34"/>
    </row>
    <row r="4" spans="1:21">
      <c r="A4" s="17"/>
      <c r="C4" s="70"/>
      <c r="D4"/>
      <c r="G4" s="70"/>
    </row>
    <row r="5" spans="1:21">
      <c r="A5" t="s">
        <v>41</v>
      </c>
      <c r="B5" t="s">
        <v>4</v>
      </c>
      <c r="C5" t="s">
        <v>5</v>
      </c>
      <c r="D5" t="s">
        <v>259</v>
      </c>
      <c r="E5" t="s">
        <v>3</v>
      </c>
      <c r="F5" t="s">
        <v>2</v>
      </c>
      <c r="G5" t="s">
        <v>1</v>
      </c>
      <c r="H5" t="s">
        <v>19</v>
      </c>
      <c r="I5" t="s">
        <v>103</v>
      </c>
      <c r="J5" t="s">
        <v>6</v>
      </c>
      <c r="K5"/>
      <c r="L5"/>
      <c r="M5"/>
      <c r="N5"/>
      <c r="O5"/>
      <c r="P5"/>
      <c r="Q5"/>
      <c r="R5"/>
      <c r="S5"/>
      <c r="T5"/>
      <c r="U5"/>
    </row>
    <row r="6" spans="1:21">
      <c r="A6" s="12">
        <v>44669</v>
      </c>
      <c r="B6"/>
      <c r="C6"/>
      <c r="D6">
        <v>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>
      <c r="A7" s="12">
        <v>44670</v>
      </c>
      <c r="B7"/>
      <c r="C7"/>
      <c r="D7">
        <v>49</v>
      </c>
      <c r="E7"/>
      <c r="F7"/>
      <c r="G7">
        <v>3</v>
      </c>
      <c r="H7">
        <v>1</v>
      </c>
      <c r="I7"/>
      <c r="J7"/>
      <c r="K7"/>
      <c r="L7"/>
      <c r="M7"/>
      <c r="N7"/>
      <c r="O7"/>
      <c r="P7"/>
      <c r="Q7"/>
      <c r="R7"/>
      <c r="S7"/>
      <c r="T7"/>
      <c r="U7"/>
    </row>
    <row r="8" spans="1:21">
      <c r="A8" s="12">
        <v>44671</v>
      </c>
      <c r="B8"/>
      <c r="C8"/>
      <c r="D8">
        <v>5</v>
      </c>
      <c r="E8"/>
      <c r="F8"/>
      <c r="G8">
        <v>9</v>
      </c>
      <c r="H8">
        <v>1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2">
        <v>44672</v>
      </c>
      <c r="B9"/>
      <c r="C9"/>
      <c r="D9">
        <v>25</v>
      </c>
      <c r="E9"/>
      <c r="F9"/>
      <c r="G9">
        <v>5</v>
      </c>
      <c r="H9">
        <v>12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1:21">
      <c r="A10" s="12">
        <v>44673</v>
      </c>
      <c r="B10"/>
      <c r="C10"/>
      <c r="D10">
        <v>6</v>
      </c>
      <c r="E10"/>
      <c r="F10"/>
      <c r="G10">
        <v>12</v>
      </c>
      <c r="H10">
        <v>6</v>
      </c>
      <c r="I10">
        <v>1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>
      <c r="A11" s="12">
        <v>44674</v>
      </c>
      <c r="B11"/>
      <c r="C11"/>
      <c r="D11">
        <v>13</v>
      </c>
      <c r="E11"/>
      <c r="F11"/>
      <c r="G11">
        <v>23</v>
      </c>
      <c r="H11">
        <v>6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>
      <c r="A12" s="12">
        <v>44675</v>
      </c>
      <c r="B12"/>
      <c r="C12"/>
      <c r="D12">
        <v>3</v>
      </c>
      <c r="E12"/>
      <c r="F12"/>
      <c r="G12">
        <v>34</v>
      </c>
      <c r="H12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2">
        <v>44676</v>
      </c>
      <c r="B13"/>
      <c r="C13"/>
      <c r="D13">
        <v>3</v>
      </c>
      <c r="E13"/>
      <c r="F13"/>
      <c r="G13">
        <v>53</v>
      </c>
      <c r="H13">
        <v>4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2">
        <v>44677</v>
      </c>
      <c r="B14"/>
      <c r="C14"/>
      <c r="D14">
        <v>16</v>
      </c>
      <c r="E14"/>
      <c r="F14"/>
      <c r="G14">
        <v>35</v>
      </c>
      <c r="H14">
        <v>2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2">
        <v>44678</v>
      </c>
      <c r="B15"/>
      <c r="C15"/>
      <c r="D15">
        <v>3</v>
      </c>
      <c r="E15"/>
      <c r="F15">
        <v>5</v>
      </c>
      <c r="G15">
        <v>24</v>
      </c>
      <c r="H15">
        <v>1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2">
        <v>44679</v>
      </c>
      <c r="B16"/>
      <c r="C16"/>
      <c r="D16">
        <v>4</v>
      </c>
      <c r="E16"/>
      <c r="F16">
        <v>3</v>
      </c>
      <c r="G16">
        <v>4</v>
      </c>
      <c r="H16">
        <v>3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2">
        <v>44680</v>
      </c>
      <c r="B17"/>
      <c r="C17"/>
      <c r="D17">
        <v>5</v>
      </c>
      <c r="E17"/>
      <c r="F17">
        <v>4</v>
      </c>
      <c r="G17">
        <v>3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>
      <c r="A18" s="12">
        <v>44681</v>
      </c>
      <c r="B18"/>
      <c r="C18"/>
      <c r="D18">
        <v>1</v>
      </c>
      <c r="E18"/>
      <c r="F18">
        <v>5</v>
      </c>
      <c r="G18"/>
      <c r="H18">
        <v>1</v>
      </c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>
      <c r="A19" s="12">
        <v>44682</v>
      </c>
      <c r="B19"/>
      <c r="C19"/>
      <c r="D19"/>
      <c r="E19"/>
      <c r="F19">
        <v>8</v>
      </c>
      <c r="G19">
        <v>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>
      <c r="A20" s="12">
        <v>44683</v>
      </c>
      <c r="B20"/>
      <c r="C20"/>
      <c r="D20"/>
      <c r="E20"/>
      <c r="F20">
        <v>4</v>
      </c>
      <c r="G20">
        <v>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>
      <c r="A21" s="12">
        <v>44684</v>
      </c>
      <c r="B21"/>
      <c r="C21"/>
      <c r="D21">
        <v>2</v>
      </c>
      <c r="E21"/>
      <c r="F21">
        <v>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>
      <c r="A22" s="12">
        <v>44685</v>
      </c>
      <c r="B22"/>
      <c r="C22"/>
      <c r="D22"/>
      <c r="E22">
        <v>1</v>
      </c>
      <c r="F22">
        <v>1</v>
      </c>
      <c r="G22">
        <v>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>
      <c r="A23" s="12">
        <v>44686</v>
      </c>
      <c r="B23"/>
      <c r="C23"/>
      <c r="D23">
        <v>2</v>
      </c>
      <c r="E23"/>
      <c r="F23">
        <v>1</v>
      </c>
      <c r="G23">
        <v>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>
      <c r="A24" s="12">
        <v>44687</v>
      </c>
      <c r="B24"/>
      <c r="C24"/>
      <c r="D24">
        <v>1</v>
      </c>
      <c r="E24"/>
      <c r="F24">
        <v>1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2">
        <v>44688</v>
      </c>
      <c r="B25"/>
      <c r="C25"/>
      <c r="D25">
        <v>1</v>
      </c>
      <c r="E25"/>
      <c r="F25">
        <v>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2">
        <v>44689</v>
      </c>
      <c r="B26">
        <v>1</v>
      </c>
      <c r="C26"/>
      <c r="D26"/>
      <c r="E26">
        <v>1</v>
      </c>
      <c r="F26">
        <v>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2">
        <v>44690</v>
      </c>
      <c r="B27"/>
      <c r="C27"/>
      <c r="D27"/>
      <c r="E27"/>
      <c r="F27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2">
        <v>44691</v>
      </c>
      <c r="B28">
        <v>2</v>
      </c>
      <c r="C28">
        <v>1</v>
      </c>
      <c r="D28"/>
      <c r="E28">
        <v>2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2">
        <v>44693</v>
      </c>
      <c r="B29">
        <v>2</v>
      </c>
      <c r="C29"/>
      <c r="D29"/>
      <c r="E29">
        <v>4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2">
        <v>44694</v>
      </c>
      <c r="B30"/>
      <c r="C30">
        <v>1</v>
      </c>
      <c r="D30">
        <v>1</v>
      </c>
      <c r="E30">
        <v>4</v>
      </c>
      <c r="F30">
        <v>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2">
        <v>44695</v>
      </c>
      <c r="B31">
        <v>2</v>
      </c>
      <c r="C31">
        <v>3</v>
      </c>
      <c r="D31"/>
      <c r="E31">
        <v>3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2">
        <v>44696</v>
      </c>
      <c r="B32">
        <v>4</v>
      </c>
      <c r="C32">
        <v>1</v>
      </c>
      <c r="D32"/>
      <c r="E32">
        <v>2</v>
      </c>
      <c r="F32">
        <v>1</v>
      </c>
      <c r="G32"/>
      <c r="H32"/>
      <c r="I32"/>
      <c r="J32">
        <v>1</v>
      </c>
      <c r="K32"/>
      <c r="L32"/>
      <c r="M32"/>
      <c r="N32"/>
      <c r="O32"/>
      <c r="P32"/>
      <c r="Q32"/>
      <c r="R32"/>
      <c r="S32"/>
      <c r="T32"/>
      <c r="U32"/>
    </row>
    <row r="33" spans="1:21">
      <c r="A33" s="12">
        <v>44697</v>
      </c>
      <c r="B33">
        <v>4</v>
      </c>
      <c r="C33">
        <v>1</v>
      </c>
      <c r="D33"/>
      <c r="E33"/>
      <c r="F33"/>
      <c r="G33"/>
      <c r="H33"/>
      <c r="I33"/>
      <c r="J33">
        <v>2</v>
      </c>
      <c r="K33"/>
      <c r="L33"/>
      <c r="M33"/>
      <c r="N33"/>
      <c r="O33"/>
      <c r="P33"/>
      <c r="Q33"/>
      <c r="R33"/>
      <c r="S33"/>
      <c r="T33"/>
      <c r="U33"/>
    </row>
    <row r="34" spans="1:21">
      <c r="A34" s="12">
        <v>44698</v>
      </c>
      <c r="B34">
        <v>2</v>
      </c>
      <c r="C34">
        <v>2</v>
      </c>
      <c r="D34"/>
      <c r="E34">
        <v>1</v>
      </c>
      <c r="F34"/>
      <c r="G34"/>
      <c r="H34"/>
      <c r="I34"/>
      <c r="J34">
        <v>2</v>
      </c>
      <c r="K34"/>
      <c r="L34"/>
      <c r="M34"/>
      <c r="N34"/>
      <c r="O34"/>
      <c r="P34"/>
      <c r="Q34"/>
      <c r="R34"/>
      <c r="S34"/>
      <c r="T34"/>
      <c r="U34"/>
    </row>
    <row r="35" spans="1:21">
      <c r="A35" s="12">
        <v>44699</v>
      </c>
      <c r="B35">
        <v>1</v>
      </c>
      <c r="C35">
        <v>1</v>
      </c>
      <c r="D35"/>
      <c r="E35">
        <v>2</v>
      </c>
      <c r="F35">
        <v>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2">
        <v>44700</v>
      </c>
      <c r="B36">
        <v>1</v>
      </c>
      <c r="C36">
        <v>2</v>
      </c>
      <c r="D36"/>
      <c r="E36"/>
      <c r="F36"/>
      <c r="G36">
        <v>1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2">
        <v>44701</v>
      </c>
      <c r="B37"/>
      <c r="C37"/>
      <c r="D37"/>
      <c r="E37"/>
      <c r="F37"/>
      <c r="G37"/>
      <c r="H37"/>
      <c r="I37"/>
      <c r="J37">
        <v>2</v>
      </c>
      <c r="K37"/>
      <c r="L37"/>
      <c r="M37"/>
      <c r="N37"/>
      <c r="O37"/>
      <c r="P37"/>
      <c r="Q37"/>
      <c r="R37"/>
      <c r="S37"/>
      <c r="T37"/>
      <c r="U37"/>
    </row>
    <row r="38" spans="1:21">
      <c r="A38" s="12">
        <v>44702</v>
      </c>
      <c r="B38"/>
      <c r="C38">
        <v>1</v>
      </c>
      <c r="D38"/>
      <c r="E38">
        <v>1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2">
        <v>44703</v>
      </c>
      <c r="B39">
        <v>1</v>
      </c>
      <c r="C39"/>
      <c r="D39"/>
      <c r="E39">
        <v>1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2">
        <v>44705</v>
      </c>
      <c r="B40">
        <v>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2">
        <v>44707</v>
      </c>
      <c r="B41"/>
      <c r="C41"/>
      <c r="D41"/>
      <c r="E41"/>
      <c r="F41"/>
      <c r="G41"/>
      <c r="H41"/>
      <c r="I41"/>
      <c r="J41">
        <v>2</v>
      </c>
      <c r="K41"/>
      <c r="L41"/>
      <c r="M41"/>
      <c r="N41"/>
      <c r="O41"/>
      <c r="P41"/>
      <c r="Q41"/>
      <c r="R41"/>
      <c r="S41"/>
      <c r="T41"/>
      <c r="U41"/>
    </row>
    <row r="42" spans="1:21">
      <c r="A42" s="12">
        <v>44710</v>
      </c>
      <c r="B42"/>
      <c r="C42"/>
      <c r="D42"/>
      <c r="E42"/>
      <c r="F42"/>
      <c r="G42"/>
      <c r="H42"/>
      <c r="I42"/>
      <c r="J42">
        <v>1</v>
      </c>
      <c r="K42"/>
      <c r="L42"/>
      <c r="M42"/>
      <c r="N42"/>
      <c r="O42"/>
      <c r="P42"/>
      <c r="Q42"/>
      <c r="R42"/>
      <c r="S42"/>
      <c r="T42"/>
      <c r="U42"/>
    </row>
    <row r="43" spans="1:21">
      <c r="A43" s="1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2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2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2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 s="12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 s="12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 s="12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 s="1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 s="12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 s="12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 s="12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2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2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2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2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2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2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2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2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>
      <c r="A65" s="12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>
      <c r="A66" s="12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>
      <c r="A67" s="12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>
      <c r="A68" s="12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>
      <c r="A69" s="12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>
      <c r="A70" s="12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>
      <c r="A71" s="12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>
      <c r="A72" s="1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>
      <c r="A73" s="12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>
      <c r="A74" s="12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>
      <c r="A75" s="12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>
      <c r="A76" s="12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>
      <c r="A77" s="12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>
      <c r="A78" s="12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>
      <c r="A79" s="12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>
      <c r="A80" s="12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>
      <c r="A81" s="12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>
      <c r="A82" s="1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>
      <c r="A83" s="12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>
      <c r="A84" s="12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>
      <c r="A85" s="12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>
      <c r="A86" s="12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>
      <c r="A87" s="12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>
      <c r="A88" s="12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>
      <c r="A89" s="12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>
      <c r="A90" s="12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>
      <c r="A91" s="12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>
      <c r="A92" s="1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>
      <c r="A93" s="34"/>
    </row>
    <row r="94" spans="1:21">
      <c r="A94" s="34"/>
    </row>
    <row r="95" spans="1:21">
      <c r="A95" s="34"/>
    </row>
    <row r="96" spans="1:21">
      <c r="A96" s="34"/>
    </row>
    <row r="97" spans="1:1">
      <c r="A97" s="34"/>
    </row>
    <row r="98" spans="1:1">
      <c r="A98" s="34"/>
    </row>
    <row r="99" spans="1:1">
      <c r="A99" s="34"/>
    </row>
    <row r="100" spans="1:1">
      <c r="A100" s="34"/>
    </row>
    <row r="101" spans="1:1">
      <c r="A101" s="34"/>
    </row>
    <row r="102" spans="1:1">
      <c r="A102" s="34"/>
    </row>
    <row r="103" spans="1:1">
      <c r="A103" s="34"/>
    </row>
    <row r="104" spans="1:1">
      <c r="A104" s="34"/>
    </row>
    <row r="105" spans="1:1">
      <c r="A105" s="34"/>
    </row>
    <row r="106" spans="1:1">
      <c r="A106" s="34"/>
    </row>
    <row r="107" spans="1:1">
      <c r="A107" s="3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3"/>
  <sheetViews>
    <sheetView zoomScale="90" zoomScaleNormal="90" workbookViewId="0"/>
  </sheetViews>
  <sheetFormatPr defaultRowHeight="12.75"/>
  <cols>
    <col min="1" max="1" width="21.796875" customWidth="1"/>
    <col min="2" max="2" width="70.33203125" customWidth="1"/>
    <col min="3" max="3" width="13.19921875" bestFit="1" customWidth="1"/>
    <col min="4" max="4" width="8" bestFit="1" customWidth="1"/>
    <col min="5" max="10" width="6.796875" customWidth="1"/>
    <col min="11" max="11" width="4.73046875" customWidth="1"/>
    <col min="12" max="12" width="6" bestFit="1" customWidth="1"/>
    <col min="13" max="13" width="6" customWidth="1"/>
    <col min="14" max="14" width="4.73046875" customWidth="1"/>
    <col min="15" max="21" width="6.53125" customWidth="1"/>
  </cols>
  <sheetData>
    <row r="1" spans="1:22">
      <c r="A1" s="56" t="s">
        <v>61</v>
      </c>
    </row>
    <row r="2" spans="1:22">
      <c r="A2" s="17" t="s">
        <v>42</v>
      </c>
    </row>
    <row r="3" spans="1:22" ht="13.5" thickBot="1">
      <c r="A3" s="2" t="s">
        <v>0</v>
      </c>
      <c r="B3" s="2" t="s">
        <v>7</v>
      </c>
      <c r="C3" s="2" t="s">
        <v>58</v>
      </c>
      <c r="D3" s="2" t="s">
        <v>8</v>
      </c>
      <c r="E3" s="2" t="s">
        <v>137</v>
      </c>
      <c r="F3" s="2" t="s">
        <v>103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44"/>
      <c r="N3" s="44"/>
      <c r="O3" s="2" t="s">
        <v>137</v>
      </c>
      <c r="P3" s="2" t="s">
        <v>103</v>
      </c>
      <c r="Q3" s="2" t="s">
        <v>1</v>
      </c>
      <c r="R3" s="2" t="s">
        <v>2</v>
      </c>
      <c r="S3" s="2" t="s">
        <v>3</v>
      </c>
      <c r="T3" s="2" t="s">
        <v>4</v>
      </c>
      <c r="U3" s="2" t="s">
        <v>5</v>
      </c>
      <c r="V3" s="2" t="s">
        <v>6</v>
      </c>
    </row>
    <row r="4" spans="1:22">
      <c r="C4" s="12"/>
      <c r="D4" s="66"/>
      <c r="E4" s="4"/>
      <c r="F4" s="4"/>
      <c r="G4" s="4"/>
      <c r="H4" s="4"/>
      <c r="I4" s="4"/>
      <c r="J4" s="4"/>
      <c r="K4" s="4"/>
      <c r="L4" s="4"/>
      <c r="M4" s="4"/>
      <c r="N4" s="4"/>
      <c r="O4" s="7" t="str">
        <f t="shared" ref="O4:O9" si="0">IF(E4=0,"",E4/$D4)</f>
        <v/>
      </c>
      <c r="P4" s="7" t="str">
        <f t="shared" ref="P4:P9" si="1">IF(F4=0,"",F4/$D4)</f>
        <v/>
      </c>
      <c r="Q4" s="7" t="str">
        <f t="shared" ref="Q4:V7" si="2">IF(G4=0,"",G4/$D4)</f>
        <v/>
      </c>
      <c r="R4" s="7" t="str">
        <f t="shared" si="2"/>
        <v/>
      </c>
      <c r="S4" s="7" t="str">
        <f t="shared" si="2"/>
        <v/>
      </c>
      <c r="T4" s="7" t="str">
        <f t="shared" si="2"/>
        <v/>
      </c>
      <c r="U4" s="7" t="str">
        <f t="shared" si="2"/>
        <v/>
      </c>
      <c r="V4" s="7" t="str">
        <f t="shared" si="2"/>
        <v/>
      </c>
    </row>
    <row r="5" spans="1:22">
      <c r="C5" s="1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 t="str">
        <f t="shared" si="0"/>
        <v/>
      </c>
      <c r="P5" s="7" t="str">
        <f t="shared" si="1"/>
        <v/>
      </c>
      <c r="Q5" s="7" t="str">
        <f t="shared" si="2"/>
        <v/>
      </c>
      <c r="R5" s="7" t="str">
        <f t="shared" si="2"/>
        <v/>
      </c>
      <c r="S5" s="7" t="str">
        <f t="shared" si="2"/>
        <v/>
      </c>
      <c r="T5" s="7" t="str">
        <f t="shared" si="2"/>
        <v/>
      </c>
      <c r="U5" s="7" t="str">
        <f t="shared" si="2"/>
        <v/>
      </c>
      <c r="V5" s="7" t="str">
        <f t="shared" si="2"/>
        <v/>
      </c>
    </row>
    <row r="6" spans="1:22">
      <c r="C6" s="1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7" t="str">
        <f t="shared" si="0"/>
        <v/>
      </c>
      <c r="P6" s="7" t="str">
        <f t="shared" si="1"/>
        <v/>
      </c>
      <c r="Q6" s="7" t="str">
        <f t="shared" ref="Q6:Q11" si="3">IF(G6=0,"",G6/$D6)</f>
        <v/>
      </c>
      <c r="R6" s="7" t="str">
        <f t="shared" ref="R6:R11" si="4">IF(H6=0,"",H6/$D6)</f>
        <v/>
      </c>
      <c r="S6" s="7" t="str">
        <f t="shared" ref="S6:S11" si="5">IF(I6=0,"",I6/$D6)</f>
        <v/>
      </c>
      <c r="T6" s="7" t="str">
        <f t="shared" ref="T6:T11" si="6">IF(J6=0,"",J6/$D6)</f>
        <v/>
      </c>
      <c r="U6" s="7" t="str">
        <f t="shared" ref="U6:U11" si="7">IF(K6=0,"",K6/$D6)</f>
        <v/>
      </c>
      <c r="V6" s="7" t="str">
        <f t="shared" si="2"/>
        <v/>
      </c>
    </row>
    <row r="7" spans="1:22">
      <c r="C7" s="1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7" t="str">
        <f t="shared" si="0"/>
        <v/>
      </c>
      <c r="P7" s="7" t="str">
        <f t="shared" si="1"/>
        <v/>
      </c>
      <c r="Q7" s="7" t="str">
        <f t="shared" si="3"/>
        <v/>
      </c>
      <c r="R7" s="7" t="str">
        <f t="shared" si="4"/>
        <v/>
      </c>
      <c r="S7" s="7" t="str">
        <f t="shared" si="5"/>
        <v/>
      </c>
      <c r="T7" s="7" t="str">
        <f t="shared" si="6"/>
        <v/>
      </c>
      <c r="U7" s="7" t="str">
        <f t="shared" si="7"/>
        <v/>
      </c>
      <c r="V7" s="7" t="str">
        <f t="shared" si="2"/>
        <v/>
      </c>
    </row>
    <row r="8" spans="1:22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7" t="str">
        <f t="shared" si="0"/>
        <v/>
      </c>
      <c r="P8" s="7" t="str">
        <f t="shared" si="1"/>
        <v/>
      </c>
      <c r="Q8" s="7" t="str">
        <f t="shared" si="3"/>
        <v/>
      </c>
      <c r="R8" s="7" t="str">
        <f t="shared" si="4"/>
        <v/>
      </c>
      <c r="S8" s="7" t="str">
        <f t="shared" si="5"/>
        <v/>
      </c>
      <c r="T8" s="7" t="str">
        <f t="shared" si="6"/>
        <v/>
      </c>
      <c r="U8" s="7" t="str">
        <f t="shared" si="7"/>
        <v/>
      </c>
      <c r="V8" s="4"/>
    </row>
    <row r="9" spans="1:22"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7" t="str">
        <f t="shared" si="0"/>
        <v/>
      </c>
      <c r="P9" s="7" t="str">
        <f t="shared" si="1"/>
        <v/>
      </c>
      <c r="Q9" s="7" t="str">
        <f t="shared" si="3"/>
        <v/>
      </c>
      <c r="R9" s="7" t="str">
        <f t="shared" si="4"/>
        <v/>
      </c>
      <c r="S9" s="7" t="str">
        <f t="shared" si="5"/>
        <v/>
      </c>
      <c r="T9" s="7" t="str">
        <f t="shared" si="6"/>
        <v/>
      </c>
      <c r="U9" s="7" t="str">
        <f t="shared" si="7"/>
        <v/>
      </c>
      <c r="V9" s="4"/>
    </row>
    <row r="10" spans="1:22"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26" t="str">
        <f t="shared" ref="O10" si="8">IF(E10=0,"",E10/$D10)</f>
        <v/>
      </c>
      <c r="P10" s="26"/>
      <c r="Q10" s="26" t="str">
        <f t="shared" si="3"/>
        <v/>
      </c>
      <c r="R10" s="26" t="str">
        <f t="shared" si="4"/>
        <v/>
      </c>
      <c r="S10" s="26" t="str">
        <f t="shared" si="5"/>
        <v/>
      </c>
      <c r="T10" s="26" t="str">
        <f t="shared" si="6"/>
        <v/>
      </c>
      <c r="U10" s="26" t="str">
        <f t="shared" si="7"/>
        <v/>
      </c>
      <c r="V10" s="45"/>
    </row>
    <row r="11" spans="1:22">
      <c r="D11" s="4">
        <f t="shared" ref="D11:L11" si="9">SUM(D4:D10)</f>
        <v>0</v>
      </c>
      <c r="E11" s="4">
        <f t="shared" si="9"/>
        <v>0</v>
      </c>
      <c r="F11" s="4">
        <f t="shared" si="9"/>
        <v>0</v>
      </c>
      <c r="G11" s="4">
        <f t="shared" si="9"/>
        <v>0</v>
      </c>
      <c r="H11" s="4">
        <f t="shared" si="9"/>
        <v>0</v>
      </c>
      <c r="I11" s="4">
        <f t="shared" si="9"/>
        <v>0</v>
      </c>
      <c r="J11" s="4">
        <f t="shared" si="9"/>
        <v>0</v>
      </c>
      <c r="K11" s="4">
        <f t="shared" si="9"/>
        <v>0</v>
      </c>
      <c r="L11" s="4">
        <f t="shared" si="9"/>
        <v>0</v>
      </c>
      <c r="M11" s="4">
        <f>SUM(E11:L11)</f>
        <v>0</v>
      </c>
      <c r="N11" s="4"/>
      <c r="O11" s="7" t="str">
        <f>IF(E11=0,"",E11/$D11)</f>
        <v/>
      </c>
      <c r="P11" s="7" t="str">
        <f t="shared" ref="P11" si="10">IF(F11=0,"",F11/$D11)</f>
        <v/>
      </c>
      <c r="Q11" s="7" t="str">
        <f t="shared" si="3"/>
        <v/>
      </c>
      <c r="R11" s="7" t="str">
        <f t="shared" si="4"/>
        <v/>
      </c>
      <c r="S11" s="7" t="str">
        <f t="shared" si="5"/>
        <v/>
      </c>
      <c r="T11" s="7" t="str">
        <f t="shared" si="6"/>
        <v/>
      </c>
      <c r="U11" s="7" t="str">
        <f t="shared" si="7"/>
        <v/>
      </c>
      <c r="V11" s="7" t="str">
        <f t="shared" ref="V11" si="11">IF(L11=0,"",L11/$D11)</f>
        <v/>
      </c>
    </row>
    <row r="12" spans="1:22">
      <c r="O12" s="7"/>
      <c r="P12" s="7"/>
      <c r="Q12" s="7"/>
      <c r="R12" s="7"/>
      <c r="S12" s="7"/>
      <c r="T12" s="7"/>
      <c r="U12" s="7"/>
    </row>
    <row r="13" spans="1:22">
      <c r="O13" s="7"/>
      <c r="P13" s="7"/>
      <c r="Q13" s="7"/>
      <c r="R13" s="7"/>
      <c r="S13" s="7"/>
      <c r="T13" s="7"/>
      <c r="U13" s="7"/>
    </row>
    <row r="14" spans="1:22">
      <c r="O14" s="7"/>
      <c r="P14" s="7"/>
      <c r="Q14" s="7"/>
      <c r="R14" s="7"/>
      <c r="S14" s="7"/>
      <c r="T14" s="7"/>
      <c r="U14" s="7"/>
    </row>
    <row r="15" spans="1:22">
      <c r="O15" s="7"/>
      <c r="P15" s="7"/>
      <c r="Q15" s="7"/>
      <c r="R15" s="7"/>
      <c r="S15" s="7"/>
      <c r="T15" s="7"/>
      <c r="U15" s="7"/>
    </row>
    <row r="16" spans="1:22">
      <c r="O16" s="7"/>
      <c r="P16" s="7"/>
      <c r="Q16" s="7"/>
      <c r="R16" s="7"/>
      <c r="S16" s="7"/>
      <c r="T16" s="7"/>
      <c r="U16" s="7"/>
    </row>
    <row r="17" spans="15:21">
      <c r="O17" s="7"/>
      <c r="P17" s="7"/>
      <c r="Q17" s="7"/>
      <c r="R17" s="7"/>
      <c r="S17" s="7"/>
      <c r="T17" s="7"/>
      <c r="U17" s="7"/>
    </row>
    <row r="18" spans="15:21">
      <c r="O18" s="7"/>
      <c r="P18" s="7"/>
      <c r="Q18" s="7"/>
      <c r="R18" s="7"/>
      <c r="S18" s="7"/>
      <c r="T18" s="7"/>
      <c r="U18" s="7"/>
    </row>
    <row r="19" spans="15:21">
      <c r="O19" s="7"/>
      <c r="P19" s="7"/>
      <c r="Q19" s="7"/>
      <c r="R19" s="7"/>
      <c r="S19" s="7"/>
      <c r="T19" s="7"/>
      <c r="U19" s="7"/>
    </row>
    <row r="20" spans="15:21">
      <c r="O20" s="7"/>
      <c r="P20" s="7"/>
      <c r="Q20" s="7"/>
      <c r="R20" s="7"/>
      <c r="S20" s="7"/>
      <c r="T20" s="7"/>
      <c r="U20" s="7"/>
    </row>
    <row r="21" spans="15:21">
      <c r="O21" s="7"/>
      <c r="P21" s="7"/>
      <c r="Q21" s="7"/>
      <c r="R21" s="7"/>
      <c r="S21" s="7"/>
      <c r="T21" s="7"/>
      <c r="U21" s="7"/>
    </row>
    <row r="22" spans="15:21">
      <c r="O22" s="7"/>
      <c r="P22" s="7"/>
      <c r="Q22" s="7"/>
      <c r="R22" s="7"/>
      <c r="S22" s="7"/>
      <c r="T22" s="7"/>
      <c r="U22" s="7"/>
    </row>
    <row r="23" spans="15:21">
      <c r="O23" s="7"/>
      <c r="P23" s="7"/>
      <c r="Q23" s="7"/>
      <c r="R23" s="7"/>
      <c r="S23" s="7"/>
      <c r="T23" s="7"/>
      <c r="U23" s="7"/>
    </row>
  </sheetData>
  <pageMargins left="0.7" right="0.7" top="0.75" bottom="0.75" header="0.3" footer="0.3"/>
  <pageSetup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0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33" bestFit="1" customWidth="1"/>
    <col min="2" max="16384" width="9.19921875" style="33"/>
  </cols>
  <sheetData>
    <row r="1" spans="1:7">
      <c r="A1" s="57" t="s">
        <v>43</v>
      </c>
    </row>
    <row r="2" spans="1:7">
      <c r="A2" s="17" t="s">
        <v>42</v>
      </c>
    </row>
    <row r="3" spans="1:7">
      <c r="A3" s="33" t="s">
        <v>41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</row>
    <row r="4" spans="1:7">
      <c r="A4" s="34">
        <v>44308</v>
      </c>
      <c r="C4" s="33">
        <v>8</v>
      </c>
    </row>
    <row r="5" spans="1:7">
      <c r="A5" s="34">
        <v>44309</v>
      </c>
      <c r="C5" s="33">
        <v>17</v>
      </c>
    </row>
    <row r="6" spans="1:7">
      <c r="A6" s="34">
        <v>44310</v>
      </c>
      <c r="C6" s="33">
        <v>56</v>
      </c>
    </row>
    <row r="7" spans="1:7">
      <c r="A7" s="34">
        <v>44311</v>
      </c>
      <c r="C7" s="33">
        <v>43</v>
      </c>
    </row>
    <row r="8" spans="1:7">
      <c r="A8" s="34">
        <v>44312</v>
      </c>
      <c r="C8" s="33">
        <v>40</v>
      </c>
    </row>
    <row r="9" spans="1:7">
      <c r="A9" s="34">
        <v>44313</v>
      </c>
      <c r="C9" s="33">
        <v>30</v>
      </c>
      <c r="D9" s="33">
        <v>2</v>
      </c>
    </row>
    <row r="10" spans="1:7">
      <c r="A10" s="34">
        <v>44314</v>
      </c>
      <c r="C10" s="33">
        <v>22</v>
      </c>
      <c r="D10" s="33">
        <v>9</v>
      </c>
      <c r="F10" s="33">
        <v>8</v>
      </c>
    </row>
    <row r="11" spans="1:7">
      <c r="A11" s="34">
        <v>44315</v>
      </c>
      <c r="C11" s="33">
        <v>15</v>
      </c>
      <c r="D11" s="33">
        <v>13</v>
      </c>
      <c r="E11" s="33">
        <v>1</v>
      </c>
      <c r="F11" s="33">
        <v>6</v>
      </c>
    </row>
    <row r="12" spans="1:7">
      <c r="A12" s="34">
        <v>44316</v>
      </c>
      <c r="C12" s="33">
        <v>15</v>
      </c>
      <c r="D12" s="33">
        <v>12</v>
      </c>
      <c r="E12" s="33">
        <v>15</v>
      </c>
      <c r="F12" s="33">
        <v>24</v>
      </c>
    </row>
    <row r="13" spans="1:7">
      <c r="A13" s="34">
        <v>44317</v>
      </c>
      <c r="C13" s="33">
        <v>11</v>
      </c>
      <c r="D13" s="33">
        <v>18</v>
      </c>
      <c r="E13" s="33">
        <v>7</v>
      </c>
      <c r="F13" s="33">
        <v>18</v>
      </c>
    </row>
    <row r="14" spans="1:7">
      <c r="A14" s="34">
        <v>44318</v>
      </c>
      <c r="C14" s="33">
        <v>8</v>
      </c>
      <c r="D14" s="33">
        <v>24</v>
      </c>
      <c r="E14" s="33">
        <v>10</v>
      </c>
      <c r="F14" s="33">
        <v>17</v>
      </c>
      <c r="G14" s="33">
        <v>1</v>
      </c>
    </row>
    <row r="15" spans="1:7">
      <c r="A15" s="34">
        <v>44319</v>
      </c>
      <c r="C15" s="33">
        <v>6</v>
      </c>
      <c r="D15" s="33">
        <v>30</v>
      </c>
      <c r="E15" s="33">
        <v>13</v>
      </c>
      <c r="F15" s="33">
        <v>48</v>
      </c>
      <c r="G15" s="33">
        <v>4</v>
      </c>
    </row>
    <row r="16" spans="1:7">
      <c r="A16" s="34">
        <v>44320</v>
      </c>
      <c r="C16" s="33">
        <v>6</v>
      </c>
      <c r="D16" s="33">
        <v>24</v>
      </c>
      <c r="E16" s="33">
        <v>26</v>
      </c>
      <c r="F16" s="33">
        <v>78</v>
      </c>
      <c r="G16" s="33">
        <v>3</v>
      </c>
    </row>
    <row r="17" spans="1:7">
      <c r="A17" s="34">
        <v>44321</v>
      </c>
      <c r="C17" s="33">
        <v>1</v>
      </c>
      <c r="D17" s="33">
        <v>23</v>
      </c>
      <c r="E17" s="33">
        <v>20</v>
      </c>
      <c r="F17" s="33">
        <v>37</v>
      </c>
      <c r="G17" s="33">
        <v>3</v>
      </c>
    </row>
    <row r="18" spans="1:7">
      <c r="A18" s="34">
        <v>44322</v>
      </c>
      <c r="C18" s="33">
        <v>5</v>
      </c>
      <c r="D18" s="33">
        <v>20</v>
      </c>
      <c r="E18" s="33">
        <v>15</v>
      </c>
      <c r="F18" s="33">
        <v>42</v>
      </c>
      <c r="G18" s="33">
        <v>5</v>
      </c>
    </row>
    <row r="19" spans="1:7">
      <c r="A19" s="34">
        <v>44323</v>
      </c>
      <c r="C19" s="33">
        <v>3</v>
      </c>
      <c r="D19" s="33">
        <v>7</v>
      </c>
      <c r="E19" s="33">
        <v>20</v>
      </c>
      <c r="F19" s="33">
        <v>23</v>
      </c>
      <c r="G19" s="33">
        <v>4</v>
      </c>
    </row>
    <row r="20" spans="1:7">
      <c r="A20" s="34">
        <v>44324</v>
      </c>
      <c r="C20" s="33">
        <v>6</v>
      </c>
      <c r="D20" s="33">
        <v>12</v>
      </c>
      <c r="E20" s="33">
        <v>7</v>
      </c>
      <c r="F20" s="33">
        <v>16</v>
      </c>
      <c r="G20" s="33">
        <v>2</v>
      </c>
    </row>
    <row r="21" spans="1:7">
      <c r="A21" s="34">
        <v>44325</v>
      </c>
      <c r="C21" s="33">
        <v>2</v>
      </c>
      <c r="D21" s="33">
        <v>10</v>
      </c>
      <c r="E21" s="33">
        <v>9</v>
      </c>
      <c r="F21" s="33">
        <v>16</v>
      </c>
    </row>
    <row r="22" spans="1:7">
      <c r="A22" s="34">
        <v>44326</v>
      </c>
      <c r="C22" s="33">
        <v>2</v>
      </c>
      <c r="D22" s="33">
        <v>5</v>
      </c>
      <c r="E22" s="33">
        <v>4</v>
      </c>
      <c r="F22" s="33">
        <v>4</v>
      </c>
      <c r="G22" s="33">
        <v>4</v>
      </c>
    </row>
    <row r="23" spans="1:7">
      <c r="A23" s="34">
        <v>44327</v>
      </c>
      <c r="D23" s="33">
        <v>3</v>
      </c>
      <c r="E23" s="33">
        <v>4</v>
      </c>
      <c r="F23" s="33">
        <v>5</v>
      </c>
    </row>
    <row r="24" spans="1:7">
      <c r="A24" s="34">
        <v>44328</v>
      </c>
      <c r="C24" s="33">
        <v>5</v>
      </c>
      <c r="D24" s="33">
        <v>2</v>
      </c>
      <c r="E24" s="33">
        <v>1</v>
      </c>
      <c r="F24" s="33">
        <v>2</v>
      </c>
    </row>
    <row r="25" spans="1:7">
      <c r="A25" s="34">
        <v>44329</v>
      </c>
      <c r="C25" s="33">
        <v>3</v>
      </c>
      <c r="D25" s="33">
        <v>2</v>
      </c>
      <c r="F25" s="33">
        <v>2</v>
      </c>
      <c r="G25" s="33">
        <v>1</v>
      </c>
    </row>
    <row r="26" spans="1:7">
      <c r="A26" s="34">
        <v>44330</v>
      </c>
      <c r="C26" s="33">
        <v>4</v>
      </c>
      <c r="D26" s="33">
        <v>4</v>
      </c>
      <c r="E26" s="33">
        <v>2</v>
      </c>
      <c r="F26" s="33">
        <v>2</v>
      </c>
    </row>
    <row r="27" spans="1:7">
      <c r="A27" s="34">
        <v>44331</v>
      </c>
      <c r="D27" s="33">
        <v>4</v>
      </c>
      <c r="E27" s="33">
        <v>1</v>
      </c>
      <c r="F27" s="33">
        <v>5</v>
      </c>
    </row>
    <row r="28" spans="1:7">
      <c r="A28" s="34">
        <v>44332</v>
      </c>
      <c r="C28" s="33">
        <v>1</v>
      </c>
      <c r="D28" s="33">
        <v>2</v>
      </c>
      <c r="F28" s="33">
        <v>5</v>
      </c>
      <c r="G28" s="33">
        <v>2</v>
      </c>
    </row>
    <row r="29" spans="1:7">
      <c r="A29" s="34">
        <v>44333</v>
      </c>
      <c r="C29" s="33">
        <v>1</v>
      </c>
      <c r="D29" s="33">
        <v>2</v>
      </c>
      <c r="E29" s="33">
        <v>1</v>
      </c>
      <c r="F29" s="33">
        <v>4</v>
      </c>
    </row>
    <row r="30" spans="1:7">
      <c r="A30" s="34">
        <v>44334</v>
      </c>
      <c r="C30" s="33">
        <v>1</v>
      </c>
      <c r="D30" s="33">
        <v>2</v>
      </c>
      <c r="F30" s="33">
        <v>3</v>
      </c>
      <c r="G30" s="33">
        <v>1</v>
      </c>
    </row>
    <row r="31" spans="1:7">
      <c r="A31" s="34">
        <v>44335</v>
      </c>
      <c r="C31" s="33">
        <v>2</v>
      </c>
      <c r="D31" s="33">
        <v>3</v>
      </c>
      <c r="E31" s="33">
        <v>2</v>
      </c>
      <c r="F31" s="33">
        <v>3</v>
      </c>
      <c r="G31" s="33">
        <v>1</v>
      </c>
    </row>
    <row r="32" spans="1:7">
      <c r="A32" s="34">
        <v>44336</v>
      </c>
      <c r="D32" s="33">
        <v>3</v>
      </c>
      <c r="E32" s="33">
        <v>3</v>
      </c>
      <c r="F32" s="33">
        <v>4</v>
      </c>
    </row>
    <row r="33" spans="1:6">
      <c r="A33" s="34">
        <v>44337</v>
      </c>
      <c r="C33" s="33">
        <v>3</v>
      </c>
      <c r="E33" s="33">
        <v>1</v>
      </c>
      <c r="F33" s="33">
        <v>4</v>
      </c>
    </row>
    <row r="34" spans="1:6">
      <c r="A34" s="34">
        <v>44338</v>
      </c>
      <c r="C34" s="33">
        <v>2</v>
      </c>
      <c r="D34" s="33">
        <v>2</v>
      </c>
      <c r="E34" s="33">
        <v>2</v>
      </c>
      <c r="F34" s="33">
        <v>4</v>
      </c>
    </row>
    <row r="35" spans="1:6">
      <c r="A35" s="34">
        <v>44339</v>
      </c>
      <c r="C35" s="33">
        <v>1</v>
      </c>
      <c r="E35" s="33">
        <v>1</v>
      </c>
      <c r="F35" s="33">
        <v>3</v>
      </c>
    </row>
    <row r="36" spans="1:6">
      <c r="A36" s="34">
        <v>44340</v>
      </c>
      <c r="C36" s="33">
        <v>1</v>
      </c>
      <c r="F36" s="33">
        <v>1</v>
      </c>
    </row>
    <row r="37" spans="1:6">
      <c r="A37" s="34">
        <v>44342</v>
      </c>
      <c r="C37" s="33">
        <v>2</v>
      </c>
      <c r="E37" s="33">
        <v>1</v>
      </c>
    </row>
    <row r="38" spans="1:6">
      <c r="A38" s="34">
        <v>44343</v>
      </c>
      <c r="C38" s="33">
        <v>1</v>
      </c>
      <c r="D38" s="33">
        <v>2</v>
      </c>
      <c r="E38" s="33">
        <v>1</v>
      </c>
      <c r="F38" s="33">
        <v>2</v>
      </c>
    </row>
    <row r="39" spans="1:6">
      <c r="A39" s="34">
        <v>44344</v>
      </c>
      <c r="C39" s="33">
        <v>1</v>
      </c>
      <c r="D39" s="33">
        <v>1</v>
      </c>
    </row>
    <row r="40" spans="1:6">
      <c r="A40" s="34">
        <v>44345</v>
      </c>
      <c r="C40" s="33">
        <v>2</v>
      </c>
      <c r="D40" s="33">
        <v>5</v>
      </c>
      <c r="F40" s="33">
        <v>1</v>
      </c>
    </row>
    <row r="41" spans="1:6">
      <c r="A41" s="34">
        <v>44346</v>
      </c>
      <c r="C41" s="33">
        <v>1</v>
      </c>
      <c r="D41" s="33">
        <v>2</v>
      </c>
      <c r="E41" s="33">
        <v>1</v>
      </c>
    </row>
    <row r="42" spans="1:6">
      <c r="A42" s="34">
        <v>44347</v>
      </c>
      <c r="C42" s="33">
        <v>3</v>
      </c>
    </row>
    <row r="43" spans="1:6">
      <c r="A43" s="34">
        <v>44348</v>
      </c>
      <c r="C43" s="33">
        <v>4</v>
      </c>
      <c r="D43" s="33">
        <v>1</v>
      </c>
      <c r="F43" s="33">
        <v>1</v>
      </c>
    </row>
    <row r="44" spans="1:6">
      <c r="A44" s="34">
        <v>44349</v>
      </c>
      <c r="C44" s="33">
        <v>3</v>
      </c>
      <c r="D44" s="33">
        <v>1</v>
      </c>
    </row>
    <row r="45" spans="1:6">
      <c r="A45" s="34">
        <v>44350</v>
      </c>
      <c r="C45" s="33">
        <v>5</v>
      </c>
      <c r="D45" s="33">
        <v>3</v>
      </c>
      <c r="E45" s="33">
        <v>1</v>
      </c>
    </row>
    <row r="46" spans="1:6">
      <c r="A46" s="34">
        <v>44351</v>
      </c>
      <c r="C46" s="33">
        <v>12</v>
      </c>
      <c r="D46" s="33">
        <v>4</v>
      </c>
      <c r="E46" s="33">
        <v>1</v>
      </c>
    </row>
    <row r="47" spans="1:6">
      <c r="A47" s="34">
        <v>44352</v>
      </c>
      <c r="C47" s="33">
        <v>16</v>
      </c>
      <c r="D47" s="33">
        <v>20</v>
      </c>
      <c r="E47" s="33">
        <v>1</v>
      </c>
      <c r="F47" s="33">
        <v>1</v>
      </c>
    </row>
    <row r="48" spans="1:6">
      <c r="A48" s="34">
        <v>44353</v>
      </c>
      <c r="C48" s="33">
        <v>14</v>
      </c>
      <c r="D48" s="33">
        <v>9</v>
      </c>
      <c r="E48" s="33">
        <v>5</v>
      </c>
      <c r="F48" s="33">
        <v>2</v>
      </c>
    </row>
    <row r="49" spans="1:7">
      <c r="A49" s="34">
        <v>44354</v>
      </c>
      <c r="C49" s="33">
        <v>3</v>
      </c>
      <c r="D49" s="33">
        <v>16</v>
      </c>
      <c r="E49" s="33">
        <v>5</v>
      </c>
      <c r="F49" s="33">
        <v>6</v>
      </c>
    </row>
    <row r="50" spans="1:7">
      <c r="A50" s="34">
        <v>44355</v>
      </c>
      <c r="C50" s="33">
        <v>5</v>
      </c>
      <c r="D50" s="33">
        <v>15</v>
      </c>
      <c r="E50" s="33">
        <v>2</v>
      </c>
      <c r="F50" s="33">
        <v>7</v>
      </c>
    </row>
    <row r="51" spans="1:7">
      <c r="A51" s="34">
        <v>44356</v>
      </c>
      <c r="C51" s="33">
        <v>4</v>
      </c>
      <c r="D51" s="33">
        <v>14</v>
      </c>
      <c r="E51" s="33">
        <v>3</v>
      </c>
      <c r="F51" s="33">
        <v>9</v>
      </c>
      <c r="G51" s="33">
        <v>2</v>
      </c>
    </row>
    <row r="52" spans="1:7">
      <c r="A52" s="34">
        <v>44357</v>
      </c>
      <c r="C52" s="33">
        <v>3</v>
      </c>
      <c r="D52" s="33">
        <v>11</v>
      </c>
      <c r="E52" s="33">
        <v>4</v>
      </c>
      <c r="F52" s="33">
        <v>5</v>
      </c>
      <c r="G52" s="33">
        <v>1</v>
      </c>
    </row>
    <row r="53" spans="1:7">
      <c r="A53" s="34">
        <v>44358</v>
      </c>
      <c r="C53" s="33">
        <v>1</v>
      </c>
      <c r="D53" s="33">
        <v>8</v>
      </c>
      <c r="F53" s="33">
        <v>2</v>
      </c>
      <c r="G53" s="33">
        <v>1</v>
      </c>
    </row>
    <row r="54" spans="1:7">
      <c r="A54" s="34">
        <v>44359</v>
      </c>
      <c r="C54" s="33">
        <v>4</v>
      </c>
      <c r="D54" s="33">
        <v>7</v>
      </c>
      <c r="E54" s="33">
        <v>2</v>
      </c>
      <c r="F54" s="33">
        <v>2</v>
      </c>
      <c r="G54" s="33">
        <v>1</v>
      </c>
    </row>
    <row r="55" spans="1:7">
      <c r="A55" s="34">
        <v>44360</v>
      </c>
      <c r="C55" s="33">
        <v>2</v>
      </c>
      <c r="D55" s="33">
        <v>4</v>
      </c>
      <c r="E55" s="33">
        <v>1</v>
      </c>
      <c r="F55" s="33">
        <v>1</v>
      </c>
      <c r="G55" s="33">
        <v>4</v>
      </c>
    </row>
    <row r="56" spans="1:7">
      <c r="A56" s="34">
        <v>44361</v>
      </c>
      <c r="C56" s="33">
        <v>1</v>
      </c>
      <c r="D56" s="33">
        <v>4</v>
      </c>
      <c r="F56" s="33">
        <v>2</v>
      </c>
      <c r="G56" s="33">
        <v>1</v>
      </c>
    </row>
    <row r="57" spans="1:7">
      <c r="A57" s="34">
        <v>44362</v>
      </c>
      <c r="C57" s="33">
        <v>8</v>
      </c>
      <c r="D57" s="33">
        <v>5</v>
      </c>
      <c r="F57" s="33">
        <v>2</v>
      </c>
    </row>
    <row r="58" spans="1:7">
      <c r="A58" s="34">
        <v>44363</v>
      </c>
      <c r="C58" s="33">
        <v>6</v>
      </c>
      <c r="D58" s="33">
        <v>7</v>
      </c>
      <c r="F58" s="33">
        <v>5</v>
      </c>
      <c r="G58" s="33">
        <v>1</v>
      </c>
    </row>
    <row r="59" spans="1:7">
      <c r="A59" s="34">
        <v>44364</v>
      </c>
      <c r="C59" s="33">
        <v>2</v>
      </c>
      <c r="D59" s="33">
        <v>5</v>
      </c>
      <c r="E59" s="33">
        <v>2</v>
      </c>
      <c r="F59" s="33">
        <v>7</v>
      </c>
    </row>
    <row r="60" spans="1:7">
      <c r="A60" s="34">
        <v>44365</v>
      </c>
      <c r="C60" s="33">
        <v>2</v>
      </c>
      <c r="D60" s="33">
        <v>3</v>
      </c>
      <c r="E60" s="33">
        <v>3</v>
      </c>
      <c r="F60" s="33">
        <v>3</v>
      </c>
    </row>
    <row r="61" spans="1:7">
      <c r="A61" s="34">
        <v>44366</v>
      </c>
      <c r="C61" s="33">
        <v>3</v>
      </c>
      <c r="D61" s="33">
        <v>3</v>
      </c>
      <c r="E61" s="33">
        <v>1</v>
      </c>
      <c r="F61" s="33">
        <v>3</v>
      </c>
    </row>
    <row r="62" spans="1:7">
      <c r="A62" s="34">
        <v>44367</v>
      </c>
      <c r="C62" s="33">
        <v>3</v>
      </c>
      <c r="D62" s="33">
        <v>1</v>
      </c>
      <c r="E62" s="33">
        <v>1</v>
      </c>
      <c r="F62" s="33">
        <v>5</v>
      </c>
    </row>
    <row r="63" spans="1:7">
      <c r="A63" s="34">
        <v>44368</v>
      </c>
      <c r="C63" s="33">
        <v>1</v>
      </c>
      <c r="D63" s="33">
        <v>4</v>
      </c>
      <c r="E63" s="33">
        <v>1</v>
      </c>
      <c r="F63" s="33">
        <v>4</v>
      </c>
    </row>
    <row r="64" spans="1:7">
      <c r="A64" s="34">
        <v>44369</v>
      </c>
      <c r="C64" s="33">
        <v>1</v>
      </c>
      <c r="F64" s="33">
        <v>2</v>
      </c>
    </row>
    <row r="65" spans="1:14">
      <c r="A65" s="34">
        <v>44370</v>
      </c>
      <c r="C65" s="33">
        <v>2</v>
      </c>
      <c r="D65" s="33">
        <v>4</v>
      </c>
      <c r="F65" s="33">
        <v>1</v>
      </c>
    </row>
    <row r="66" spans="1:14">
      <c r="A66" s="34">
        <v>44371</v>
      </c>
      <c r="D66" s="33">
        <v>2</v>
      </c>
      <c r="F66" s="33">
        <v>2</v>
      </c>
    </row>
    <row r="67" spans="1:14">
      <c r="A67" s="34">
        <v>44372</v>
      </c>
      <c r="D67" s="33">
        <v>3</v>
      </c>
      <c r="E67" s="33">
        <v>2</v>
      </c>
      <c r="F67" s="33">
        <v>2</v>
      </c>
    </row>
    <row r="68" spans="1:14">
      <c r="A68" s="34">
        <v>44373</v>
      </c>
      <c r="D68" s="33">
        <v>3</v>
      </c>
      <c r="F68" s="33">
        <v>1</v>
      </c>
    </row>
    <row r="69" spans="1:14">
      <c r="A69" s="34">
        <v>44374</v>
      </c>
      <c r="D69" s="33">
        <v>1</v>
      </c>
      <c r="E69" s="33">
        <v>1</v>
      </c>
      <c r="F69" s="33">
        <v>1</v>
      </c>
    </row>
    <row r="70" spans="1:14">
      <c r="A70" s="34">
        <v>44376</v>
      </c>
      <c r="B70" s="110"/>
      <c r="C70" s="110"/>
      <c r="D70" s="110"/>
      <c r="E70" s="110">
        <v>1</v>
      </c>
      <c r="F70" s="110"/>
      <c r="G70" s="110"/>
      <c r="H70" s="110"/>
      <c r="I70" s="110"/>
      <c r="J70" s="110"/>
      <c r="K70" s="110"/>
      <c r="L70" s="110"/>
      <c r="M70" s="110"/>
      <c r="N70" s="110"/>
    </row>
    <row r="71" spans="1:14">
      <c r="A71" s="34">
        <v>44399</v>
      </c>
    </row>
    <row r="72" spans="1:14">
      <c r="A72" s="34">
        <v>44400</v>
      </c>
    </row>
    <row r="73" spans="1:14">
      <c r="A73" s="34">
        <v>44401</v>
      </c>
    </row>
    <row r="74" spans="1:14">
      <c r="A74" s="34">
        <v>44402</v>
      </c>
    </row>
    <row r="75" spans="1:14">
      <c r="A75" s="34">
        <v>44403</v>
      </c>
    </row>
    <row r="76" spans="1:14">
      <c r="A76" s="34">
        <v>44405</v>
      </c>
    </row>
    <row r="77" spans="1:14">
      <c r="A77" s="34">
        <v>44408</v>
      </c>
    </row>
    <row r="78" spans="1:14">
      <c r="A78" s="34">
        <v>44409</v>
      </c>
    </row>
    <row r="79" spans="1:14">
      <c r="A79" s="34">
        <v>44410</v>
      </c>
    </row>
    <row r="80" spans="1:14">
      <c r="A80" s="34">
        <v>44411</v>
      </c>
    </row>
    <row r="81" spans="1:6">
      <c r="A81" s="34">
        <v>44412</v>
      </c>
    </row>
    <row r="82" spans="1:6">
      <c r="A82" s="34">
        <v>44414</v>
      </c>
      <c r="F82" s="33">
        <v>1</v>
      </c>
    </row>
    <row r="83" spans="1:6">
      <c r="A83" s="34">
        <v>44415</v>
      </c>
    </row>
    <row r="84" spans="1:6">
      <c r="A84" s="34">
        <v>44416</v>
      </c>
    </row>
    <row r="85" spans="1:6">
      <c r="A85" s="34">
        <v>44417</v>
      </c>
    </row>
    <row r="86" spans="1:6">
      <c r="A86" s="34">
        <v>44418</v>
      </c>
    </row>
    <row r="87" spans="1:6">
      <c r="A87" s="34">
        <v>44419</v>
      </c>
    </row>
    <row r="88" spans="1:6">
      <c r="A88" s="34">
        <v>44420</v>
      </c>
    </row>
    <row r="89" spans="1:6">
      <c r="A89" s="34">
        <v>44421</v>
      </c>
    </row>
    <row r="90" spans="1:6">
      <c r="A90" s="34">
        <v>44422</v>
      </c>
    </row>
    <row r="91" spans="1:6">
      <c r="A91" s="34">
        <v>44423</v>
      </c>
    </row>
    <row r="92" spans="1:6">
      <c r="A92" s="34">
        <v>44424</v>
      </c>
    </row>
    <row r="93" spans="1:6">
      <c r="A93" s="34">
        <v>44425</v>
      </c>
    </row>
    <row r="94" spans="1:6">
      <c r="A94" s="34">
        <v>44426</v>
      </c>
    </row>
    <row r="95" spans="1:6">
      <c r="A95" s="34">
        <v>44429</v>
      </c>
    </row>
    <row r="96" spans="1:6">
      <c r="A96" s="34">
        <v>44430</v>
      </c>
    </row>
    <row r="97" spans="1:2">
      <c r="A97" s="34">
        <v>44431</v>
      </c>
    </row>
    <row r="98" spans="1:2">
      <c r="A98" s="34">
        <v>44432</v>
      </c>
    </row>
    <row r="99" spans="1:2">
      <c r="A99" s="34">
        <v>44433</v>
      </c>
    </row>
    <row r="100" spans="1:2">
      <c r="A100" s="34">
        <v>44435</v>
      </c>
    </row>
    <row r="101" spans="1:2">
      <c r="A101" s="34">
        <v>44436</v>
      </c>
    </row>
    <row r="102" spans="1:2">
      <c r="A102" s="34">
        <v>44437</v>
      </c>
    </row>
    <row r="103" spans="1:2">
      <c r="A103" s="34">
        <v>44439</v>
      </c>
    </row>
    <row r="104" spans="1:2">
      <c r="A104" s="34">
        <v>44440</v>
      </c>
    </row>
    <row r="105" spans="1:2">
      <c r="A105" s="34">
        <v>44442</v>
      </c>
    </row>
    <row r="106" spans="1:2">
      <c r="A106" s="34">
        <v>44444</v>
      </c>
    </row>
    <row r="107" spans="1:2">
      <c r="A107" s="34">
        <v>44445</v>
      </c>
      <c r="B107" s="33">
        <v>1</v>
      </c>
    </row>
    <row r="108" spans="1:2">
      <c r="A108" s="34">
        <v>44448</v>
      </c>
      <c r="B108" s="33">
        <v>1</v>
      </c>
    </row>
    <row r="109" spans="1:2">
      <c r="A109" s="34">
        <v>44449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87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33" bestFit="1" customWidth="1"/>
    <col min="2" max="16384" width="9.19921875" style="33"/>
  </cols>
  <sheetData>
    <row r="1" spans="1:4">
      <c r="A1" s="57" t="s">
        <v>170</v>
      </c>
    </row>
    <row r="2" spans="1:4">
      <c r="A2" s="17" t="s">
        <v>42</v>
      </c>
    </row>
    <row r="3" spans="1:4">
      <c r="A3" s="33" t="s">
        <v>41</v>
      </c>
      <c r="B3" s="33" t="s">
        <v>223</v>
      </c>
      <c r="C3" s="33" t="s">
        <v>80</v>
      </c>
      <c r="D3" s="113" t="s">
        <v>132</v>
      </c>
    </row>
    <row r="4" spans="1:4">
      <c r="A4" s="34">
        <v>43913</v>
      </c>
      <c r="B4" s="33">
        <v>36</v>
      </c>
    </row>
    <row r="5" spans="1:4">
      <c r="A5" s="34">
        <v>43914</v>
      </c>
      <c r="B5" s="33">
        <v>8</v>
      </c>
    </row>
    <row r="6" spans="1:4">
      <c r="A6" s="34">
        <v>43915</v>
      </c>
      <c r="B6" s="33">
        <v>2</v>
      </c>
    </row>
    <row r="7" spans="1:4">
      <c r="A7" s="34">
        <v>43916</v>
      </c>
      <c r="B7" s="33">
        <v>5</v>
      </c>
    </row>
    <row r="8" spans="1:4">
      <c r="A8" s="34">
        <v>43917</v>
      </c>
      <c r="B8" s="33">
        <v>10</v>
      </c>
    </row>
    <row r="9" spans="1:4">
      <c r="A9" s="34">
        <v>43918</v>
      </c>
      <c r="B9" s="33">
        <v>7</v>
      </c>
    </row>
    <row r="10" spans="1:4">
      <c r="A10" s="34">
        <v>43919</v>
      </c>
      <c r="B10" s="33">
        <v>8</v>
      </c>
    </row>
    <row r="11" spans="1:4">
      <c r="A11" s="34">
        <v>43920</v>
      </c>
      <c r="B11" s="33">
        <v>2</v>
      </c>
    </row>
    <row r="12" spans="1:4">
      <c r="A12" s="34">
        <v>43921</v>
      </c>
      <c r="B12" s="33">
        <v>2</v>
      </c>
    </row>
    <row r="13" spans="1:4">
      <c r="A13" s="34">
        <v>43922</v>
      </c>
      <c r="B13" s="33">
        <v>1</v>
      </c>
    </row>
    <row r="14" spans="1:4">
      <c r="A14" s="34">
        <v>43926</v>
      </c>
      <c r="B14" s="33">
        <v>3</v>
      </c>
    </row>
    <row r="15" spans="1:4">
      <c r="A15" s="34">
        <v>43927</v>
      </c>
      <c r="B15" s="33">
        <v>1</v>
      </c>
    </row>
    <row r="16" spans="1:4">
      <c r="A16" s="34">
        <v>43929</v>
      </c>
      <c r="B16" s="33">
        <v>2</v>
      </c>
    </row>
    <row r="17" spans="1:2">
      <c r="A17" s="34">
        <v>43932</v>
      </c>
      <c r="B17" s="33">
        <v>1</v>
      </c>
    </row>
    <row r="18" spans="1:2">
      <c r="A18" s="34">
        <v>43934</v>
      </c>
      <c r="B18" s="33">
        <v>3</v>
      </c>
    </row>
    <row r="19" spans="1:2">
      <c r="A19" s="34">
        <v>43935</v>
      </c>
      <c r="B19" s="33">
        <v>1</v>
      </c>
    </row>
    <row r="20" spans="1:2">
      <c r="A20" s="34">
        <v>43936</v>
      </c>
      <c r="B20" s="33">
        <v>1</v>
      </c>
    </row>
    <row r="21" spans="1:2">
      <c r="A21" s="34">
        <v>43938</v>
      </c>
      <c r="B21" s="33">
        <v>1</v>
      </c>
    </row>
    <row r="22" spans="1:2">
      <c r="A22" s="34">
        <v>43942</v>
      </c>
      <c r="B22" s="33">
        <v>4</v>
      </c>
    </row>
    <row r="23" spans="1:2">
      <c r="A23" s="34">
        <v>43943</v>
      </c>
      <c r="B23" s="33">
        <v>7</v>
      </c>
    </row>
    <row r="24" spans="1:2">
      <c r="A24" s="34">
        <v>43944</v>
      </c>
      <c r="B24" s="33">
        <v>3</v>
      </c>
    </row>
    <row r="25" spans="1:2">
      <c r="A25" s="34">
        <v>43945</v>
      </c>
      <c r="B25" s="33">
        <v>2</v>
      </c>
    </row>
    <row r="26" spans="1:2">
      <c r="A26" s="34">
        <v>43946</v>
      </c>
      <c r="B26" s="33">
        <v>1</v>
      </c>
    </row>
    <row r="27" spans="1:2">
      <c r="A27" s="34">
        <v>43947</v>
      </c>
      <c r="B27" s="33">
        <v>2</v>
      </c>
    </row>
    <row r="28" spans="1:2">
      <c r="A28" s="34">
        <v>43948</v>
      </c>
      <c r="B28" s="33">
        <v>1</v>
      </c>
    </row>
    <row r="29" spans="1:2">
      <c r="A29" s="34">
        <v>43949</v>
      </c>
      <c r="B29" s="33">
        <v>1</v>
      </c>
    </row>
    <row r="30" spans="1:2">
      <c r="A30" s="34">
        <v>43950</v>
      </c>
      <c r="B30" s="33">
        <v>10</v>
      </c>
    </row>
    <row r="31" spans="1:2">
      <c r="A31" s="34">
        <v>43951</v>
      </c>
      <c r="B31" s="33">
        <v>7</v>
      </c>
    </row>
    <row r="32" spans="1:2">
      <c r="A32" s="34">
        <v>43952</v>
      </c>
      <c r="B32" s="33">
        <v>6</v>
      </c>
    </row>
    <row r="33" spans="1:4">
      <c r="A33" s="34">
        <v>43953</v>
      </c>
      <c r="B33" s="33">
        <v>5</v>
      </c>
    </row>
    <row r="34" spans="1:4">
      <c r="A34" s="34">
        <v>43954</v>
      </c>
      <c r="B34" s="33">
        <v>6</v>
      </c>
    </row>
    <row r="35" spans="1:4">
      <c r="A35" s="34">
        <v>43955</v>
      </c>
      <c r="B35" s="33">
        <v>2</v>
      </c>
    </row>
    <row r="36" spans="1:4">
      <c r="A36" s="34">
        <v>43957</v>
      </c>
      <c r="B36" s="33">
        <v>6</v>
      </c>
    </row>
    <row r="37" spans="1:4">
      <c r="A37" s="34">
        <v>43958</v>
      </c>
      <c r="B37" s="33">
        <v>13</v>
      </c>
    </row>
    <row r="38" spans="1:4">
      <c r="A38" s="34">
        <v>43959</v>
      </c>
      <c r="B38" s="33">
        <v>16</v>
      </c>
      <c r="D38" s="33">
        <v>1</v>
      </c>
    </row>
    <row r="39" spans="1:4">
      <c r="A39" s="34">
        <v>43960</v>
      </c>
      <c r="B39" s="33">
        <v>22</v>
      </c>
      <c r="D39" s="33">
        <v>1</v>
      </c>
    </row>
    <row r="40" spans="1:4">
      <c r="A40" s="34">
        <v>43961</v>
      </c>
      <c r="B40" s="33">
        <v>18</v>
      </c>
    </row>
    <row r="41" spans="1:4">
      <c r="A41" s="34">
        <v>43962</v>
      </c>
      <c r="B41" s="33">
        <v>89</v>
      </c>
      <c r="D41" s="33">
        <v>2</v>
      </c>
    </row>
    <row r="42" spans="1:4">
      <c r="A42" s="34">
        <v>43963</v>
      </c>
      <c r="B42" s="33">
        <v>75</v>
      </c>
      <c r="C42" s="33">
        <v>1</v>
      </c>
      <c r="D42" s="33">
        <v>3</v>
      </c>
    </row>
    <row r="43" spans="1:4">
      <c r="A43" s="34">
        <v>43964</v>
      </c>
      <c r="B43" s="33">
        <v>15</v>
      </c>
      <c r="D43" s="33">
        <v>2</v>
      </c>
    </row>
    <row r="44" spans="1:4">
      <c r="A44" s="34">
        <v>43965</v>
      </c>
      <c r="B44" s="33">
        <v>19</v>
      </c>
      <c r="C44" s="33">
        <v>1</v>
      </c>
      <c r="D44" s="33">
        <v>5</v>
      </c>
    </row>
    <row r="45" spans="1:4">
      <c r="A45" s="34">
        <v>43966</v>
      </c>
      <c r="B45" s="33">
        <v>52</v>
      </c>
      <c r="C45" s="33">
        <v>8</v>
      </c>
      <c r="D45" s="33">
        <v>6</v>
      </c>
    </row>
    <row r="46" spans="1:4">
      <c r="A46" s="34">
        <v>43967</v>
      </c>
      <c r="B46" s="33">
        <v>39</v>
      </c>
      <c r="C46" s="33">
        <v>11</v>
      </c>
      <c r="D46" s="33">
        <v>7</v>
      </c>
    </row>
    <row r="47" spans="1:4">
      <c r="A47" s="34">
        <v>43968</v>
      </c>
      <c r="B47" s="33">
        <v>54</v>
      </c>
      <c r="C47" s="33">
        <v>23</v>
      </c>
      <c r="D47" s="33">
        <v>6</v>
      </c>
    </row>
    <row r="48" spans="1:4">
      <c r="A48" s="34">
        <v>43969</v>
      </c>
      <c r="B48" s="33">
        <v>63</v>
      </c>
      <c r="C48" s="33">
        <v>14</v>
      </c>
      <c r="D48" s="33">
        <v>6</v>
      </c>
    </row>
    <row r="49" spans="1:4">
      <c r="A49" s="34">
        <v>43970</v>
      </c>
      <c r="B49" s="33">
        <v>55</v>
      </c>
      <c r="C49" s="33">
        <v>9</v>
      </c>
      <c r="D49" s="33">
        <v>6</v>
      </c>
    </row>
    <row r="50" spans="1:4">
      <c r="A50" s="34">
        <v>43971</v>
      </c>
      <c r="B50" s="33">
        <v>71</v>
      </c>
      <c r="C50" s="33">
        <v>23</v>
      </c>
      <c r="D50" s="33">
        <v>6</v>
      </c>
    </row>
    <row r="51" spans="1:4">
      <c r="A51" s="34">
        <v>43972</v>
      </c>
      <c r="B51" s="33">
        <v>41</v>
      </c>
      <c r="C51" s="33">
        <v>19</v>
      </c>
      <c r="D51" s="33">
        <v>6</v>
      </c>
    </row>
    <row r="52" spans="1:4">
      <c r="A52" s="34">
        <v>43973</v>
      </c>
      <c r="B52" s="33">
        <v>32</v>
      </c>
      <c r="C52" s="33">
        <v>25</v>
      </c>
      <c r="D52" s="33">
        <v>5</v>
      </c>
    </row>
    <row r="53" spans="1:4">
      <c r="A53" s="34">
        <v>43974</v>
      </c>
      <c r="B53" s="33">
        <v>21</v>
      </c>
      <c r="C53" s="33">
        <v>26</v>
      </c>
      <c r="D53" s="33">
        <v>2</v>
      </c>
    </row>
    <row r="54" spans="1:4">
      <c r="A54" s="34">
        <v>43975</v>
      </c>
      <c r="B54" s="33">
        <v>25</v>
      </c>
      <c r="C54" s="33">
        <v>15</v>
      </c>
      <c r="D54" s="33">
        <v>4</v>
      </c>
    </row>
    <row r="55" spans="1:4">
      <c r="A55" s="34">
        <v>43976</v>
      </c>
      <c r="B55" s="33">
        <v>37</v>
      </c>
      <c r="C55" s="33">
        <v>44</v>
      </c>
      <c r="D55" s="33">
        <v>6</v>
      </c>
    </row>
    <row r="56" spans="1:4">
      <c r="A56" s="34">
        <v>43977</v>
      </c>
      <c r="B56" s="33">
        <v>32</v>
      </c>
      <c r="C56" s="33">
        <v>68</v>
      </c>
      <c r="D56" s="33">
        <v>4</v>
      </c>
    </row>
    <row r="57" spans="1:4">
      <c r="A57" s="34">
        <v>43978</v>
      </c>
      <c r="B57" s="33">
        <v>39</v>
      </c>
      <c r="C57" s="33">
        <v>72</v>
      </c>
      <c r="D57" s="33">
        <v>3</v>
      </c>
    </row>
    <row r="58" spans="1:4">
      <c r="A58" s="34">
        <v>43979</v>
      </c>
      <c r="B58" s="33">
        <v>32</v>
      </c>
      <c r="C58" s="33">
        <v>86</v>
      </c>
      <c r="D58" s="33">
        <v>7</v>
      </c>
    </row>
    <row r="59" spans="1:4">
      <c r="A59" s="34">
        <v>43980</v>
      </c>
      <c r="B59" s="33">
        <v>21</v>
      </c>
      <c r="C59" s="33">
        <v>96</v>
      </c>
      <c r="D59" s="33">
        <v>5</v>
      </c>
    </row>
    <row r="60" spans="1:4">
      <c r="A60" s="34">
        <v>43981</v>
      </c>
      <c r="B60" s="33">
        <v>64</v>
      </c>
      <c r="C60" s="33">
        <v>174</v>
      </c>
      <c r="D60" s="33">
        <v>1</v>
      </c>
    </row>
    <row r="61" spans="1:4">
      <c r="A61" s="34">
        <v>43982</v>
      </c>
      <c r="B61" s="33">
        <v>25</v>
      </c>
      <c r="C61" s="33">
        <v>52</v>
      </c>
      <c r="D61" s="33">
        <v>5</v>
      </c>
    </row>
    <row r="62" spans="1:4">
      <c r="A62" s="34">
        <v>43983</v>
      </c>
      <c r="B62" s="33">
        <v>11</v>
      </c>
      <c r="C62" s="33">
        <v>15</v>
      </c>
      <c r="D62" s="33">
        <v>3</v>
      </c>
    </row>
    <row r="63" spans="1:4">
      <c r="A63" s="34">
        <v>43984</v>
      </c>
      <c r="B63" s="33">
        <v>4</v>
      </c>
      <c r="C63" s="33">
        <v>19</v>
      </c>
      <c r="D63" s="33">
        <v>3</v>
      </c>
    </row>
    <row r="64" spans="1:4">
      <c r="A64" s="34">
        <v>43985</v>
      </c>
      <c r="B64" s="33">
        <v>3</v>
      </c>
      <c r="C64" s="33">
        <v>28</v>
      </c>
      <c r="D64" s="33">
        <v>3</v>
      </c>
    </row>
    <row r="65" spans="1:4">
      <c r="A65" s="34">
        <v>43986</v>
      </c>
      <c r="B65" s="33">
        <v>9</v>
      </c>
      <c r="C65" s="33">
        <v>38</v>
      </c>
      <c r="D65" s="33">
        <v>3</v>
      </c>
    </row>
    <row r="66" spans="1:4">
      <c r="A66" s="34">
        <v>43987</v>
      </c>
      <c r="B66" s="33">
        <v>7</v>
      </c>
      <c r="C66" s="33">
        <v>45</v>
      </c>
      <c r="D66" s="33">
        <v>1</v>
      </c>
    </row>
    <row r="67" spans="1:4">
      <c r="A67" s="34">
        <v>43988</v>
      </c>
      <c r="B67" s="33">
        <v>5</v>
      </c>
      <c r="C67" s="33">
        <v>75</v>
      </c>
      <c r="D67" s="33">
        <v>2</v>
      </c>
    </row>
    <row r="68" spans="1:4">
      <c r="A68" s="34">
        <v>43989</v>
      </c>
      <c r="B68" s="33">
        <v>7</v>
      </c>
      <c r="C68" s="33">
        <v>28</v>
      </c>
    </row>
    <row r="69" spans="1:4">
      <c r="A69" s="34">
        <v>43990</v>
      </c>
      <c r="B69" s="33">
        <v>6</v>
      </c>
      <c r="C69" s="33">
        <v>19</v>
      </c>
      <c r="D69" s="33">
        <v>1</v>
      </c>
    </row>
    <row r="70" spans="1:4">
      <c r="A70" s="34">
        <v>43991</v>
      </c>
      <c r="C70" s="33">
        <v>26</v>
      </c>
      <c r="D70" s="33">
        <v>1</v>
      </c>
    </row>
    <row r="71" spans="1:4">
      <c r="A71" s="34">
        <v>43992</v>
      </c>
      <c r="C71" s="33">
        <v>21</v>
      </c>
      <c r="D71" s="33">
        <v>2</v>
      </c>
    </row>
    <row r="72" spans="1:4">
      <c r="A72" s="34">
        <v>43993</v>
      </c>
      <c r="B72" s="33">
        <v>5</v>
      </c>
      <c r="C72" s="33">
        <v>16</v>
      </c>
      <c r="D72" s="33">
        <v>2</v>
      </c>
    </row>
    <row r="73" spans="1:4">
      <c r="A73" s="34">
        <v>43994</v>
      </c>
      <c r="B73" s="33">
        <v>3</v>
      </c>
      <c r="C73" s="33">
        <v>25</v>
      </c>
    </row>
    <row r="74" spans="1:4">
      <c r="A74" s="34">
        <v>43995</v>
      </c>
      <c r="B74" s="33">
        <v>2</v>
      </c>
      <c r="C74" s="33">
        <v>27</v>
      </c>
      <c r="D74" s="33">
        <v>1</v>
      </c>
    </row>
    <row r="75" spans="1:4">
      <c r="A75" s="34">
        <v>43996</v>
      </c>
      <c r="C75" s="33">
        <v>10</v>
      </c>
    </row>
    <row r="76" spans="1:4">
      <c r="A76" s="34">
        <v>43997</v>
      </c>
      <c r="C76" s="33">
        <v>2</v>
      </c>
    </row>
    <row r="77" spans="1:4">
      <c r="A77" s="34">
        <v>43998</v>
      </c>
      <c r="B77" s="33">
        <v>1</v>
      </c>
      <c r="C77" s="33">
        <v>18</v>
      </c>
    </row>
    <row r="78" spans="1:4">
      <c r="A78" s="34">
        <v>43999</v>
      </c>
      <c r="C78" s="33">
        <v>9</v>
      </c>
    </row>
    <row r="79" spans="1:4">
      <c r="A79" s="34">
        <v>44000</v>
      </c>
      <c r="C79" s="33">
        <v>7</v>
      </c>
      <c r="D79" s="33">
        <v>1</v>
      </c>
    </row>
    <row r="80" spans="1:4">
      <c r="A80" s="34">
        <v>44001</v>
      </c>
      <c r="C80" s="33">
        <v>8</v>
      </c>
      <c r="D80" s="33">
        <v>1</v>
      </c>
    </row>
    <row r="81" spans="1:3">
      <c r="A81" s="34">
        <v>44002</v>
      </c>
      <c r="C81" s="33">
        <v>4</v>
      </c>
    </row>
    <row r="82" spans="1:3">
      <c r="A82" s="34">
        <v>44003</v>
      </c>
      <c r="C82" s="33">
        <v>5</v>
      </c>
    </row>
    <row r="83" spans="1:3">
      <c r="A83" s="34">
        <v>44004</v>
      </c>
      <c r="B83" s="33">
        <v>1</v>
      </c>
      <c r="C83" s="33">
        <v>3</v>
      </c>
    </row>
    <row r="84" spans="1:3">
      <c r="A84" s="34">
        <v>44005</v>
      </c>
      <c r="B84" s="33">
        <v>1</v>
      </c>
      <c r="C84" s="33">
        <v>2</v>
      </c>
    </row>
    <row r="85" spans="1:3">
      <c r="A85" s="34">
        <v>44007</v>
      </c>
      <c r="C85" s="33">
        <v>1</v>
      </c>
    </row>
    <row r="86" spans="1:3">
      <c r="A86" s="34">
        <v>44013</v>
      </c>
      <c r="C86" s="33">
        <v>1</v>
      </c>
    </row>
    <row r="87" spans="1:3">
      <c r="A87" s="34">
        <v>44014</v>
      </c>
      <c r="C87" s="33">
        <v>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0"/>
  <sheetViews>
    <sheetView workbookViewId="0"/>
  </sheetViews>
  <sheetFormatPr defaultColWidth="9.19921875" defaultRowHeight="14.25"/>
  <cols>
    <col min="1" max="1" width="14.265625" style="33" bestFit="1" customWidth="1"/>
    <col min="2" max="16384" width="9.19921875" style="33"/>
  </cols>
  <sheetData>
    <row r="1" spans="1:10">
      <c r="A1" s="57" t="s">
        <v>172</v>
      </c>
    </row>
    <row r="2" spans="1:10">
      <c r="A2" s="17" t="s">
        <v>42</v>
      </c>
    </row>
    <row r="3" spans="1:10">
      <c r="A3" s="33" t="s">
        <v>41</v>
      </c>
      <c r="B3" s="33" t="s">
        <v>223</v>
      </c>
      <c r="C3" s="113" t="s">
        <v>80</v>
      </c>
    </row>
    <row r="4" spans="1:10">
      <c r="A4" s="34">
        <v>43916</v>
      </c>
      <c r="B4" s="33">
        <v>4</v>
      </c>
    </row>
    <row r="5" spans="1:10">
      <c r="A5" s="34">
        <v>43917</v>
      </c>
      <c r="B5" s="33">
        <v>5</v>
      </c>
    </row>
    <row r="6" spans="1:10">
      <c r="A6" s="34">
        <v>43918</v>
      </c>
      <c r="B6" s="33">
        <v>3</v>
      </c>
    </row>
    <row r="7" spans="1:10">
      <c r="A7" s="34">
        <v>43926</v>
      </c>
      <c r="B7" s="33">
        <v>1</v>
      </c>
    </row>
    <row r="8" spans="1:10">
      <c r="A8" s="34">
        <v>43934</v>
      </c>
      <c r="B8" s="33">
        <v>3</v>
      </c>
    </row>
    <row r="9" spans="1:10">
      <c r="A9" s="34">
        <v>43935</v>
      </c>
      <c r="B9" s="33">
        <v>1</v>
      </c>
    </row>
    <row r="10" spans="1:10">
      <c r="A10" s="34">
        <v>43936</v>
      </c>
      <c r="B10" s="33">
        <v>1</v>
      </c>
    </row>
    <row r="11" spans="1:10">
      <c r="A11" s="34">
        <v>43938</v>
      </c>
      <c r="B11" s="33">
        <v>1</v>
      </c>
    </row>
    <row r="12" spans="1:10">
      <c r="A12" s="34">
        <v>43942</v>
      </c>
      <c r="B12" s="33">
        <v>2</v>
      </c>
      <c r="G12"/>
      <c r="H12"/>
      <c r="I12"/>
      <c r="J12"/>
    </row>
    <row r="13" spans="1:10">
      <c r="A13" s="34">
        <v>43943</v>
      </c>
      <c r="B13" s="33">
        <v>7</v>
      </c>
      <c r="G13"/>
      <c r="H13"/>
      <c r="I13"/>
      <c r="J13"/>
    </row>
    <row r="14" spans="1:10">
      <c r="A14" s="34">
        <v>43944</v>
      </c>
      <c r="B14" s="33">
        <v>3</v>
      </c>
      <c r="G14"/>
      <c r="H14"/>
      <c r="I14"/>
      <c r="J14"/>
    </row>
    <row r="15" spans="1:10">
      <c r="A15" s="34">
        <v>43945</v>
      </c>
      <c r="B15" s="33">
        <v>2</v>
      </c>
      <c r="G15"/>
      <c r="H15"/>
      <c r="I15"/>
      <c r="J15"/>
    </row>
    <row r="16" spans="1:10">
      <c r="A16" s="34">
        <v>43947</v>
      </c>
      <c r="B16" s="33">
        <v>2</v>
      </c>
    </row>
    <row r="17" spans="1:2">
      <c r="A17" s="34">
        <v>43948</v>
      </c>
      <c r="B17" s="33">
        <v>1</v>
      </c>
    </row>
    <row r="18" spans="1:2">
      <c r="A18" s="34">
        <v>43949</v>
      </c>
      <c r="B18" s="33">
        <v>1</v>
      </c>
    </row>
    <row r="19" spans="1:2">
      <c r="A19" s="34">
        <v>43950</v>
      </c>
      <c r="B19" s="33">
        <v>9</v>
      </c>
    </row>
    <row r="20" spans="1:2">
      <c r="A20" s="34">
        <v>43951</v>
      </c>
      <c r="B20" s="33">
        <v>7</v>
      </c>
    </row>
    <row r="21" spans="1:2">
      <c r="A21" s="34">
        <v>43952</v>
      </c>
      <c r="B21" s="33">
        <v>5</v>
      </c>
    </row>
    <row r="22" spans="1:2">
      <c r="A22" s="34">
        <v>43953</v>
      </c>
      <c r="B22" s="33">
        <v>4</v>
      </c>
    </row>
    <row r="23" spans="1:2">
      <c r="A23" s="34">
        <v>43954</v>
      </c>
      <c r="B23" s="33">
        <v>6</v>
      </c>
    </row>
    <row r="24" spans="1:2">
      <c r="A24" s="34">
        <v>43955</v>
      </c>
      <c r="B24" s="33">
        <v>2</v>
      </c>
    </row>
    <row r="25" spans="1:2">
      <c r="A25" s="34">
        <v>43957</v>
      </c>
      <c r="B25" s="33">
        <v>5</v>
      </c>
    </row>
    <row r="26" spans="1:2">
      <c r="A26" s="34">
        <v>43958</v>
      </c>
      <c r="B26" s="33">
        <v>11</v>
      </c>
    </row>
    <row r="27" spans="1:2">
      <c r="A27" s="34">
        <v>43959</v>
      </c>
      <c r="B27" s="33">
        <v>15</v>
      </c>
    </row>
    <row r="28" spans="1:2">
      <c r="A28" s="34">
        <v>43960</v>
      </c>
      <c r="B28" s="33">
        <v>22</v>
      </c>
    </row>
    <row r="29" spans="1:2">
      <c r="A29" s="34">
        <v>43961</v>
      </c>
      <c r="B29" s="33">
        <v>18</v>
      </c>
    </row>
    <row r="30" spans="1:2">
      <c r="A30" s="34">
        <v>43962</v>
      </c>
      <c r="B30" s="33">
        <v>86</v>
      </c>
    </row>
    <row r="31" spans="1:2">
      <c r="A31" s="34">
        <v>43963</v>
      </c>
      <c r="B31" s="33">
        <v>72</v>
      </c>
    </row>
    <row r="32" spans="1:2">
      <c r="A32" s="34">
        <v>43964</v>
      </c>
      <c r="B32" s="33">
        <v>15</v>
      </c>
    </row>
    <row r="33" spans="1:3">
      <c r="A33" s="34">
        <v>43965</v>
      </c>
      <c r="B33" s="33">
        <v>13</v>
      </c>
      <c r="C33" s="33">
        <v>1</v>
      </c>
    </row>
    <row r="34" spans="1:3">
      <c r="A34" s="34">
        <v>43966</v>
      </c>
      <c r="B34" s="33">
        <v>38</v>
      </c>
      <c r="C34" s="33">
        <v>6</v>
      </c>
    </row>
    <row r="35" spans="1:3">
      <c r="A35" s="34">
        <v>43967</v>
      </c>
      <c r="B35" s="33">
        <v>32</v>
      </c>
      <c r="C35" s="33">
        <v>11</v>
      </c>
    </row>
    <row r="36" spans="1:3">
      <c r="A36" s="34">
        <v>43968</v>
      </c>
      <c r="B36" s="33">
        <v>35</v>
      </c>
      <c r="C36" s="33">
        <v>22</v>
      </c>
    </row>
    <row r="37" spans="1:3">
      <c r="A37" s="34">
        <v>43969</v>
      </c>
      <c r="B37" s="33">
        <v>41</v>
      </c>
      <c r="C37" s="33">
        <v>14</v>
      </c>
    </row>
    <row r="38" spans="1:3">
      <c r="A38" s="34">
        <v>43970</v>
      </c>
      <c r="B38" s="33">
        <v>41</v>
      </c>
      <c r="C38" s="33">
        <v>8</v>
      </c>
    </row>
    <row r="39" spans="1:3">
      <c r="A39" s="34">
        <v>43971</v>
      </c>
      <c r="B39" s="33">
        <v>40</v>
      </c>
      <c r="C39" s="33">
        <v>18</v>
      </c>
    </row>
    <row r="40" spans="1:3">
      <c r="A40" s="34">
        <v>43972</v>
      </c>
      <c r="B40" s="33">
        <v>19</v>
      </c>
      <c r="C40" s="33">
        <v>17</v>
      </c>
    </row>
    <row r="41" spans="1:3">
      <c r="A41" s="34">
        <v>43973</v>
      </c>
      <c r="B41" s="33">
        <v>21</v>
      </c>
      <c r="C41" s="33">
        <v>20</v>
      </c>
    </row>
    <row r="42" spans="1:3">
      <c r="A42" s="34">
        <v>43974</v>
      </c>
      <c r="B42" s="33">
        <v>16</v>
      </c>
      <c r="C42" s="33">
        <v>20</v>
      </c>
    </row>
    <row r="43" spans="1:3">
      <c r="A43" s="34">
        <v>43975</v>
      </c>
      <c r="B43" s="33">
        <v>12</v>
      </c>
      <c r="C43" s="33">
        <v>15</v>
      </c>
    </row>
    <row r="44" spans="1:3">
      <c r="A44" s="34">
        <v>43976</v>
      </c>
      <c r="B44" s="33">
        <v>24</v>
      </c>
      <c r="C44" s="33">
        <v>42</v>
      </c>
    </row>
    <row r="45" spans="1:3">
      <c r="A45" s="34">
        <v>43977</v>
      </c>
      <c r="B45" s="33">
        <v>23</v>
      </c>
      <c r="C45" s="33">
        <v>62</v>
      </c>
    </row>
    <row r="46" spans="1:3">
      <c r="A46" s="34">
        <v>43978</v>
      </c>
      <c r="B46" s="33">
        <v>31</v>
      </c>
      <c r="C46" s="33">
        <v>71</v>
      </c>
    </row>
    <row r="47" spans="1:3">
      <c r="A47" s="34">
        <v>43979</v>
      </c>
      <c r="B47" s="33">
        <v>25</v>
      </c>
      <c r="C47" s="33">
        <v>83</v>
      </c>
    </row>
    <row r="48" spans="1:3">
      <c r="A48" s="34">
        <v>43980</v>
      </c>
      <c r="B48" s="33">
        <v>14</v>
      </c>
      <c r="C48" s="33">
        <v>92</v>
      </c>
    </row>
    <row r="49" spans="1:3">
      <c r="A49" s="34">
        <v>43981</v>
      </c>
      <c r="B49" s="33">
        <v>58</v>
      </c>
      <c r="C49" s="33">
        <v>170</v>
      </c>
    </row>
    <row r="50" spans="1:3">
      <c r="A50" s="34">
        <v>43982</v>
      </c>
      <c r="B50" s="33">
        <v>20</v>
      </c>
      <c r="C50" s="33">
        <v>49</v>
      </c>
    </row>
    <row r="51" spans="1:3">
      <c r="A51" s="34">
        <v>43983</v>
      </c>
      <c r="B51" s="33">
        <v>7</v>
      </c>
      <c r="C51" s="33">
        <v>8</v>
      </c>
    </row>
    <row r="52" spans="1:3">
      <c r="A52" s="34">
        <v>43984</v>
      </c>
      <c r="C52" s="33">
        <v>12</v>
      </c>
    </row>
    <row r="53" spans="1:3">
      <c r="A53" s="34">
        <v>43985</v>
      </c>
      <c r="B53" s="33">
        <v>2</v>
      </c>
      <c r="C53" s="33">
        <v>20</v>
      </c>
    </row>
    <row r="54" spans="1:3">
      <c r="A54" s="34">
        <v>43986</v>
      </c>
      <c r="B54" s="33">
        <v>2</v>
      </c>
      <c r="C54" s="33">
        <v>20</v>
      </c>
    </row>
    <row r="55" spans="1:3">
      <c r="A55" s="34">
        <v>43987</v>
      </c>
      <c r="C55" s="33">
        <v>27</v>
      </c>
    </row>
    <row r="56" spans="1:3">
      <c r="A56" s="34">
        <v>43988</v>
      </c>
      <c r="B56" s="33">
        <v>1</v>
      </c>
      <c r="C56" s="33">
        <v>47</v>
      </c>
    </row>
    <row r="57" spans="1:3">
      <c r="A57" s="34">
        <v>43989</v>
      </c>
      <c r="B57" s="33">
        <v>2</v>
      </c>
      <c r="C57" s="33">
        <v>19</v>
      </c>
    </row>
    <row r="58" spans="1:3">
      <c r="A58" s="34">
        <v>43990</v>
      </c>
      <c r="B58" s="33">
        <v>3</v>
      </c>
      <c r="C58" s="33">
        <v>10</v>
      </c>
    </row>
    <row r="59" spans="1:3">
      <c r="A59" s="34">
        <v>43991</v>
      </c>
      <c r="C59" s="33">
        <v>25</v>
      </c>
    </row>
    <row r="60" spans="1:3">
      <c r="A60" s="34">
        <v>43992</v>
      </c>
      <c r="C60" s="33">
        <v>17</v>
      </c>
    </row>
    <row r="61" spans="1:3">
      <c r="A61" s="34">
        <v>43993</v>
      </c>
      <c r="B61" s="33">
        <v>4</v>
      </c>
      <c r="C61" s="33">
        <v>15</v>
      </c>
    </row>
    <row r="62" spans="1:3">
      <c r="A62" s="34">
        <v>43994</v>
      </c>
      <c r="B62" s="33">
        <v>3</v>
      </c>
      <c r="C62" s="33">
        <v>22</v>
      </c>
    </row>
    <row r="63" spans="1:3">
      <c r="A63" s="34">
        <v>43995</v>
      </c>
      <c r="B63" s="33">
        <v>2</v>
      </c>
      <c r="C63" s="33">
        <v>23</v>
      </c>
    </row>
    <row r="64" spans="1:3">
      <c r="A64" s="34">
        <v>43996</v>
      </c>
      <c r="C64" s="33">
        <v>9</v>
      </c>
    </row>
    <row r="65" spans="1:3">
      <c r="A65" s="34">
        <v>43997</v>
      </c>
      <c r="C65" s="33">
        <v>2</v>
      </c>
    </row>
    <row r="66" spans="1:3">
      <c r="A66" s="34">
        <v>43998</v>
      </c>
      <c r="C66" s="33">
        <v>13</v>
      </c>
    </row>
    <row r="67" spans="1:3">
      <c r="A67" s="34">
        <v>43999</v>
      </c>
      <c r="C67" s="33">
        <v>6</v>
      </c>
    </row>
    <row r="68" spans="1:3">
      <c r="A68" s="34">
        <v>44000</v>
      </c>
      <c r="C68" s="33">
        <v>3</v>
      </c>
    </row>
    <row r="69" spans="1:3">
      <c r="A69" s="34">
        <v>44001</v>
      </c>
      <c r="C69" s="33">
        <v>5</v>
      </c>
    </row>
    <row r="70" spans="1:3">
      <c r="A70" s="34">
        <v>44002</v>
      </c>
      <c r="C70" s="33">
        <v>3</v>
      </c>
    </row>
    <row r="71" spans="1:3">
      <c r="A71" s="34">
        <v>44003</v>
      </c>
      <c r="C71" s="33">
        <v>4</v>
      </c>
    </row>
    <row r="72" spans="1:3">
      <c r="A72" s="34">
        <v>44004</v>
      </c>
      <c r="B72" s="33">
        <v>1</v>
      </c>
      <c r="C72" s="33">
        <v>3</v>
      </c>
    </row>
    <row r="73" spans="1:3">
      <c r="A73" s="34">
        <v>44005</v>
      </c>
      <c r="B73" s="33">
        <v>1</v>
      </c>
      <c r="C73" s="33">
        <v>1</v>
      </c>
    </row>
    <row r="74" spans="1:3">
      <c r="A74" s="34">
        <v>44007</v>
      </c>
      <c r="C74" s="33">
        <v>1</v>
      </c>
    </row>
    <row r="75" spans="1:3">
      <c r="A75" s="34">
        <v>44014</v>
      </c>
      <c r="C75" s="33">
        <v>1</v>
      </c>
    </row>
    <row r="76" spans="1:3">
      <c r="A76" s="34"/>
    </row>
    <row r="77" spans="1:3">
      <c r="A77" s="34"/>
    </row>
    <row r="78" spans="1:3">
      <c r="A78" s="34"/>
    </row>
    <row r="79" spans="1:3">
      <c r="A79" s="34"/>
    </row>
    <row r="80" spans="1:3">
      <c r="A80" s="3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0"/>
  <sheetViews>
    <sheetView workbookViewId="0"/>
  </sheetViews>
  <sheetFormatPr defaultColWidth="9.19921875" defaultRowHeight="14.25"/>
  <cols>
    <col min="1" max="1" width="14.265625" style="33" bestFit="1" customWidth="1"/>
    <col min="2" max="16384" width="9.19921875" style="33"/>
  </cols>
  <sheetData>
    <row r="1" spans="1:4">
      <c r="A1" s="57" t="s">
        <v>171</v>
      </c>
    </row>
    <row r="2" spans="1:4">
      <c r="A2" s="17" t="s">
        <v>42</v>
      </c>
    </row>
    <row r="3" spans="1:4">
      <c r="A3" s="33" t="s">
        <v>41</v>
      </c>
      <c r="B3" s="33" t="s">
        <v>223</v>
      </c>
      <c r="C3" s="33" t="s">
        <v>80</v>
      </c>
      <c r="D3" s="113" t="s">
        <v>132</v>
      </c>
    </row>
    <row r="4" spans="1:4">
      <c r="A4" s="34">
        <v>43957</v>
      </c>
      <c r="B4" s="33">
        <v>1</v>
      </c>
    </row>
    <row r="5" spans="1:4">
      <c r="A5" s="34">
        <v>43959</v>
      </c>
      <c r="B5" s="33">
        <v>1</v>
      </c>
      <c r="D5" s="33">
        <v>1</v>
      </c>
    </row>
    <row r="6" spans="1:4">
      <c r="A6" s="34">
        <v>43960</v>
      </c>
      <c r="D6" s="33">
        <v>1</v>
      </c>
    </row>
    <row r="7" spans="1:4">
      <c r="A7" s="34">
        <v>43962</v>
      </c>
      <c r="B7" s="33">
        <v>1</v>
      </c>
      <c r="D7" s="33">
        <v>2</v>
      </c>
    </row>
    <row r="8" spans="1:4">
      <c r="A8" s="34">
        <v>43963</v>
      </c>
      <c r="D8" s="33">
        <v>2</v>
      </c>
    </row>
    <row r="9" spans="1:4">
      <c r="A9" s="34">
        <v>43965</v>
      </c>
      <c r="B9" s="33">
        <v>4</v>
      </c>
      <c r="D9" s="33">
        <v>3</v>
      </c>
    </row>
    <row r="10" spans="1:4">
      <c r="A10" s="34">
        <v>43966</v>
      </c>
      <c r="B10" s="33">
        <v>11</v>
      </c>
      <c r="D10" s="33">
        <v>2</v>
      </c>
    </row>
    <row r="11" spans="1:4">
      <c r="A11" s="34">
        <v>43967</v>
      </c>
      <c r="B11" s="33">
        <v>4</v>
      </c>
      <c r="D11" s="33">
        <v>3</v>
      </c>
    </row>
    <row r="12" spans="1:4">
      <c r="A12" s="34">
        <v>43968</v>
      </c>
      <c r="B12" s="33">
        <v>4</v>
      </c>
    </row>
    <row r="13" spans="1:4">
      <c r="A13" s="34">
        <v>43969</v>
      </c>
      <c r="B13" s="33">
        <v>3</v>
      </c>
      <c r="D13" s="33">
        <v>2</v>
      </c>
    </row>
    <row r="14" spans="1:4">
      <c r="A14" s="34">
        <v>43970</v>
      </c>
      <c r="B14" s="33">
        <v>5</v>
      </c>
      <c r="D14" s="33">
        <v>3</v>
      </c>
    </row>
    <row r="15" spans="1:4">
      <c r="A15" s="34">
        <v>43971</v>
      </c>
      <c r="B15" s="33">
        <v>5</v>
      </c>
      <c r="C15" s="33">
        <v>1</v>
      </c>
      <c r="D15" s="33">
        <v>1</v>
      </c>
    </row>
    <row r="16" spans="1:4">
      <c r="A16" s="34">
        <v>43972</v>
      </c>
      <c r="B16" s="33">
        <v>3</v>
      </c>
      <c r="C16" s="33">
        <v>2</v>
      </c>
      <c r="D16" s="33">
        <v>5</v>
      </c>
    </row>
    <row r="17" spans="1:15">
      <c r="A17" s="34">
        <v>43973</v>
      </c>
      <c r="B17" s="33">
        <v>4</v>
      </c>
      <c r="C17" s="33">
        <v>2</v>
      </c>
    </row>
    <row r="18" spans="1:15">
      <c r="A18" s="34">
        <v>43974</v>
      </c>
      <c r="B18" s="33">
        <v>2</v>
      </c>
      <c r="D18" s="33">
        <v>2</v>
      </c>
    </row>
    <row r="19" spans="1:15">
      <c r="A19" s="34">
        <v>43975</v>
      </c>
      <c r="B19" s="33">
        <v>2</v>
      </c>
      <c r="D19" s="33">
        <v>4</v>
      </c>
    </row>
    <row r="20" spans="1:15">
      <c r="A20" s="34">
        <v>43976</v>
      </c>
      <c r="B20" s="33">
        <v>2</v>
      </c>
      <c r="D20" s="33">
        <v>4</v>
      </c>
    </row>
    <row r="21" spans="1:15">
      <c r="A21" s="34">
        <v>43977</v>
      </c>
      <c r="B21" s="33">
        <v>2</v>
      </c>
      <c r="C21" s="33">
        <v>2</v>
      </c>
      <c r="D21" s="33">
        <v>1</v>
      </c>
    </row>
    <row r="22" spans="1:15">
      <c r="A22" s="34">
        <v>43978</v>
      </c>
      <c r="B22" s="33">
        <v>1</v>
      </c>
    </row>
    <row r="23" spans="1:15">
      <c r="A23" s="34">
        <v>43979</v>
      </c>
      <c r="B23" s="33">
        <v>1</v>
      </c>
      <c r="C23" s="33">
        <v>1</v>
      </c>
      <c r="D23" s="33">
        <v>1</v>
      </c>
    </row>
    <row r="24" spans="1:15">
      <c r="A24" s="34">
        <v>43980</v>
      </c>
      <c r="B24" s="33">
        <v>1</v>
      </c>
      <c r="D24" s="33">
        <v>1</v>
      </c>
    </row>
    <row r="25" spans="1:15">
      <c r="A25" s="34">
        <v>43981</v>
      </c>
      <c r="C25" s="33">
        <v>1</v>
      </c>
    </row>
    <row r="26" spans="1:15">
      <c r="A26" s="34">
        <v>43982</v>
      </c>
      <c r="B26" s="33">
        <v>2</v>
      </c>
      <c r="C26" s="33">
        <v>1</v>
      </c>
      <c r="D26" s="33">
        <v>1</v>
      </c>
    </row>
    <row r="27" spans="1:15">
      <c r="A27" s="34">
        <v>43983</v>
      </c>
      <c r="C27" s="33">
        <v>6</v>
      </c>
      <c r="D27" s="33">
        <v>1</v>
      </c>
    </row>
    <row r="28" spans="1:15">
      <c r="A28" s="34">
        <v>43984</v>
      </c>
      <c r="B28" s="33">
        <v>2</v>
      </c>
      <c r="C28" s="33">
        <v>5</v>
      </c>
    </row>
    <row r="29" spans="1:15">
      <c r="A29" s="34">
        <v>43985</v>
      </c>
      <c r="C29" s="33">
        <v>5</v>
      </c>
      <c r="L29"/>
      <c r="M29"/>
      <c r="N29"/>
      <c r="O29"/>
    </row>
    <row r="30" spans="1:15">
      <c r="A30" s="34">
        <v>43986</v>
      </c>
      <c r="B30" s="33">
        <v>3</v>
      </c>
      <c r="C30" s="33">
        <v>11</v>
      </c>
      <c r="L30"/>
      <c r="M30"/>
      <c r="N30"/>
      <c r="O30"/>
    </row>
    <row r="31" spans="1:15">
      <c r="A31" s="34">
        <v>43987</v>
      </c>
      <c r="C31" s="33">
        <v>6</v>
      </c>
      <c r="D31" s="33">
        <v>1</v>
      </c>
      <c r="L31"/>
      <c r="M31"/>
      <c r="N31"/>
      <c r="O31"/>
    </row>
    <row r="32" spans="1:15">
      <c r="A32" s="34">
        <v>43988</v>
      </c>
      <c r="B32" s="33">
        <v>1</v>
      </c>
      <c r="C32" s="33">
        <v>4</v>
      </c>
      <c r="L32"/>
      <c r="M32"/>
      <c r="N32"/>
      <c r="O32"/>
    </row>
    <row r="33" spans="1:4">
      <c r="A33" s="34">
        <v>43990</v>
      </c>
      <c r="B33" s="33">
        <v>1</v>
      </c>
    </row>
    <row r="34" spans="1:4">
      <c r="A34" s="34">
        <v>43992</v>
      </c>
      <c r="D34" s="33">
        <v>1</v>
      </c>
    </row>
    <row r="35" spans="1:4">
      <c r="A35" s="34">
        <v>43993</v>
      </c>
      <c r="B35" s="33">
        <v>1</v>
      </c>
      <c r="D35" s="33">
        <v>1</v>
      </c>
    </row>
    <row r="36" spans="1:4">
      <c r="A36" s="34">
        <v>43994</v>
      </c>
      <c r="C36" s="33">
        <v>1</v>
      </c>
    </row>
    <row r="37" spans="1:4">
      <c r="A37" s="34">
        <v>43995</v>
      </c>
      <c r="C37" s="33">
        <v>4</v>
      </c>
    </row>
    <row r="38" spans="1:4">
      <c r="A38" s="34">
        <v>43998</v>
      </c>
      <c r="C38" s="33">
        <v>1</v>
      </c>
    </row>
    <row r="39" spans="1:4">
      <c r="A39" s="34">
        <v>43999</v>
      </c>
      <c r="C39" s="33">
        <v>1</v>
      </c>
    </row>
    <row r="40" spans="1:4">
      <c r="A40" s="34">
        <v>44000</v>
      </c>
      <c r="C40" s="33">
        <v>1</v>
      </c>
    </row>
    <row r="41" spans="1:4">
      <c r="A41" s="34">
        <v>44001</v>
      </c>
      <c r="D41" s="33">
        <v>1</v>
      </c>
    </row>
    <row r="42" spans="1:4">
      <c r="A42" s="34"/>
    </row>
    <row r="43" spans="1:4">
      <c r="A43" s="34"/>
    </row>
    <row r="44" spans="1:4">
      <c r="A44" s="34"/>
    </row>
    <row r="45" spans="1:4">
      <c r="A45" s="34"/>
    </row>
    <row r="46" spans="1:4">
      <c r="A46" s="34"/>
    </row>
    <row r="47" spans="1:4">
      <c r="A47" s="34"/>
    </row>
    <row r="48" spans="1:4">
      <c r="A48" s="34"/>
    </row>
    <row r="49" spans="1:1">
      <c r="A49" s="34"/>
    </row>
    <row r="50" spans="1:1">
      <c r="A50" s="34"/>
    </row>
    <row r="51" spans="1:1">
      <c r="A51" s="34"/>
    </row>
    <row r="52" spans="1:1">
      <c r="A52" s="34"/>
    </row>
    <row r="53" spans="1:1">
      <c r="A53" s="34"/>
    </row>
    <row r="54" spans="1:1">
      <c r="A54" s="34"/>
    </row>
    <row r="55" spans="1:1">
      <c r="A55" s="34"/>
    </row>
    <row r="56" spans="1:1">
      <c r="A56" s="34"/>
    </row>
    <row r="57" spans="1:1">
      <c r="A57" s="34"/>
    </row>
    <row r="58" spans="1:1">
      <c r="A58" s="34"/>
    </row>
    <row r="59" spans="1:1">
      <c r="A59" s="34"/>
    </row>
    <row r="60" spans="1:1">
      <c r="A60" s="34"/>
    </row>
    <row r="61" spans="1:1">
      <c r="A61" s="34"/>
    </row>
    <row r="62" spans="1:1">
      <c r="A62" s="34"/>
    </row>
    <row r="63" spans="1:1">
      <c r="A63" s="34"/>
    </row>
    <row r="64" spans="1:1">
      <c r="A64" s="34"/>
    </row>
    <row r="65" spans="1:1">
      <c r="A65" s="34"/>
    </row>
    <row r="66" spans="1:1">
      <c r="A66" s="34"/>
    </row>
    <row r="67" spans="1:1">
      <c r="A67" s="34"/>
    </row>
    <row r="68" spans="1:1">
      <c r="A68" s="34"/>
    </row>
    <row r="69" spans="1:1">
      <c r="A69" s="34"/>
    </row>
    <row r="70" spans="1:1">
      <c r="A70" s="34"/>
    </row>
    <row r="71" spans="1:1">
      <c r="A71" s="34"/>
    </row>
    <row r="72" spans="1:1">
      <c r="A72" s="34"/>
    </row>
    <row r="73" spans="1:1">
      <c r="A73" s="34"/>
    </row>
    <row r="74" spans="1:1">
      <c r="A74" s="34"/>
    </row>
    <row r="75" spans="1:1">
      <c r="A75" s="34"/>
    </row>
    <row r="76" spans="1:1">
      <c r="A76" s="34"/>
    </row>
    <row r="77" spans="1:1">
      <c r="A77" s="34"/>
    </row>
    <row r="78" spans="1:1">
      <c r="A78" s="34"/>
    </row>
    <row r="79" spans="1:1">
      <c r="A79" s="34"/>
    </row>
    <row r="80" spans="1:1">
      <c r="A80" s="3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24"/>
  <sheetViews>
    <sheetView zoomScale="90" zoomScaleNormal="90" workbookViewId="0"/>
  </sheetViews>
  <sheetFormatPr defaultRowHeight="12.75"/>
  <cols>
    <col min="1" max="1" width="70.53125" customWidth="1"/>
    <col min="2" max="2" width="11.46484375" bestFit="1" customWidth="1"/>
    <col min="3" max="3" width="14.53125" customWidth="1"/>
    <col min="4" max="4" width="7.796875" bestFit="1" customWidth="1"/>
    <col min="5" max="5" width="7.265625" customWidth="1"/>
    <col min="6" max="6" width="6.19921875" customWidth="1"/>
    <col min="7" max="7" width="8" bestFit="1" customWidth="1"/>
    <col min="8" max="10" width="6.796875" customWidth="1"/>
    <col min="11" max="11" width="3" customWidth="1"/>
    <col min="12" max="12" width="4.73046875" customWidth="1"/>
    <col min="13" max="13" width="3" customWidth="1"/>
    <col min="14" max="18" width="7.796875" customWidth="1"/>
    <col min="19" max="19" width="6.53125" customWidth="1"/>
  </cols>
  <sheetData>
    <row r="1" spans="1:19">
      <c r="A1" s="56" t="s">
        <v>168</v>
      </c>
    </row>
    <row r="2" spans="1:19">
      <c r="A2" s="17" t="s">
        <v>42</v>
      </c>
      <c r="D2" s="17"/>
    </row>
    <row r="3" spans="1:19" ht="13.15">
      <c r="A3" s="14" t="s">
        <v>7</v>
      </c>
      <c r="B3" s="54" t="s">
        <v>136</v>
      </c>
      <c r="C3" s="92" t="s">
        <v>58</v>
      </c>
      <c r="D3" s="92" t="s">
        <v>8</v>
      </c>
      <c r="E3" s="92" t="s">
        <v>1</v>
      </c>
      <c r="F3" s="92" t="s">
        <v>2</v>
      </c>
      <c r="G3" s="92" t="s">
        <v>3</v>
      </c>
      <c r="H3" s="92" t="s">
        <v>4</v>
      </c>
      <c r="I3" s="92" t="s">
        <v>5</v>
      </c>
      <c r="J3" s="92" t="s">
        <v>6</v>
      </c>
      <c r="K3" s="92"/>
      <c r="L3" s="92"/>
      <c r="M3" s="92"/>
      <c r="N3" s="92" t="s">
        <v>1</v>
      </c>
      <c r="O3" s="92" t="s">
        <v>2</v>
      </c>
      <c r="P3" s="92" t="s">
        <v>3</v>
      </c>
      <c r="Q3" s="93" t="s">
        <v>118</v>
      </c>
      <c r="R3" s="92" t="s">
        <v>6</v>
      </c>
    </row>
    <row r="4" spans="1:19" s="9" customFormat="1">
      <c r="A4" s="120"/>
      <c r="B4" s="66"/>
      <c r="C4" s="121"/>
      <c r="D4" s="66"/>
      <c r="E4" s="66"/>
      <c r="F4" s="66"/>
      <c r="G4" s="66"/>
      <c r="H4" s="66"/>
      <c r="I4" s="66"/>
      <c r="J4" s="66"/>
      <c r="K4" s="66"/>
      <c r="L4" s="66"/>
      <c r="M4" s="66"/>
      <c r="N4" s="10" t="str">
        <f>IF(E4=0,"",E4/$D4)</f>
        <v/>
      </c>
      <c r="O4" s="10" t="str">
        <f>IF(F4=0,"",F4/$D4)</f>
        <v/>
      </c>
      <c r="P4" s="10" t="str">
        <f>IF(G4=0,"",G4/$D4)</f>
        <v/>
      </c>
      <c r="Q4" s="10" t="str">
        <f t="shared" ref="Q4:Q10" si="0">IF(H4+I4=0,"",(H4+I4)/$D4)</f>
        <v/>
      </c>
      <c r="R4" s="10" t="str">
        <f>IF(J5=0,"",I4/$D4)</f>
        <v/>
      </c>
    </row>
    <row r="5" spans="1:19" s="9" customFormat="1">
      <c r="A5" s="120"/>
      <c r="B5" s="66"/>
      <c r="C5" s="121"/>
      <c r="D5" s="66"/>
      <c r="E5" s="66"/>
      <c r="F5" s="66"/>
      <c r="G5" s="66"/>
      <c r="H5" s="66"/>
      <c r="I5" s="66"/>
      <c r="J5" s="66"/>
      <c r="K5" s="66"/>
      <c r="L5" s="66"/>
      <c r="M5" s="66"/>
      <c r="N5" s="10" t="str">
        <f t="shared" ref="N5:N9" si="1">IF(E5=0,"",E5/$D5)</f>
        <v/>
      </c>
      <c r="O5" s="10" t="str">
        <f t="shared" ref="O5:O13" si="2">IF(F5=0,"",F5/$D5)</f>
        <v/>
      </c>
      <c r="P5" s="10" t="str">
        <f t="shared" ref="P5:P13" si="3">IF(G5=0,"",G5/$D5)</f>
        <v/>
      </c>
      <c r="Q5" s="10" t="str">
        <f t="shared" si="0"/>
        <v/>
      </c>
      <c r="R5" s="10" t="str">
        <f t="shared" ref="R5:R13" si="4">IF(J6=0,"",I5/$D5)</f>
        <v/>
      </c>
    </row>
    <row r="6" spans="1:19" s="9" customFormat="1">
      <c r="A6" s="120"/>
      <c r="B6" s="66"/>
      <c r="C6" s="121"/>
      <c r="D6" s="66"/>
      <c r="E6" s="66"/>
      <c r="F6" s="66"/>
      <c r="G6" s="66"/>
      <c r="H6" s="66"/>
      <c r="I6" s="66"/>
      <c r="J6" s="66"/>
      <c r="K6" s="66"/>
      <c r="L6" s="66"/>
      <c r="M6" s="66"/>
      <c r="N6" s="10" t="str">
        <f t="shared" si="1"/>
        <v/>
      </c>
      <c r="O6" s="10" t="str">
        <f t="shared" si="2"/>
        <v/>
      </c>
      <c r="P6" s="10" t="str">
        <f t="shared" si="3"/>
        <v/>
      </c>
      <c r="Q6" s="10" t="str">
        <f t="shared" si="0"/>
        <v/>
      </c>
      <c r="R6" s="10" t="str">
        <f t="shared" si="4"/>
        <v/>
      </c>
    </row>
    <row r="7" spans="1:19" s="9" customFormat="1">
      <c r="A7" s="120"/>
      <c r="B7" s="66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10" t="str">
        <f t="shared" si="1"/>
        <v/>
      </c>
      <c r="O7" s="10" t="str">
        <f t="shared" si="2"/>
        <v/>
      </c>
      <c r="P7" s="10" t="str">
        <f t="shared" si="3"/>
        <v/>
      </c>
      <c r="Q7" s="10" t="str">
        <f t="shared" si="0"/>
        <v/>
      </c>
      <c r="R7" s="10" t="str">
        <f t="shared" si="4"/>
        <v/>
      </c>
    </row>
    <row r="8" spans="1:19" s="9" customFormat="1">
      <c r="A8" s="120"/>
      <c r="B8" s="66"/>
      <c r="C8" s="121"/>
      <c r="D8" s="66"/>
      <c r="E8" s="66"/>
      <c r="F8" s="66"/>
      <c r="G8" s="66"/>
      <c r="H8" s="66"/>
      <c r="I8" s="66"/>
      <c r="J8" s="66"/>
      <c r="K8" s="66"/>
      <c r="L8" s="66"/>
      <c r="M8" s="66"/>
      <c r="N8" s="10" t="str">
        <f t="shared" si="1"/>
        <v/>
      </c>
      <c r="O8" s="10" t="str">
        <f t="shared" si="2"/>
        <v/>
      </c>
      <c r="P8" s="10" t="str">
        <f t="shared" si="3"/>
        <v/>
      </c>
      <c r="Q8" s="10" t="str">
        <f t="shared" si="0"/>
        <v/>
      </c>
      <c r="R8" s="10" t="str">
        <f t="shared" si="4"/>
        <v/>
      </c>
    </row>
    <row r="9" spans="1:19" s="9" customFormat="1">
      <c r="A9" s="120"/>
      <c r="B9" s="66"/>
      <c r="C9" s="121"/>
      <c r="D9" s="66"/>
      <c r="E9" s="66"/>
      <c r="F9" s="66"/>
      <c r="G9" s="66"/>
      <c r="H9" s="66"/>
      <c r="I9" s="66"/>
      <c r="J9" s="66"/>
      <c r="K9" s="66"/>
      <c r="L9" s="66"/>
      <c r="M9" s="66"/>
      <c r="N9" s="10" t="str">
        <f t="shared" si="1"/>
        <v/>
      </c>
      <c r="O9" s="10" t="str">
        <f t="shared" si="2"/>
        <v/>
      </c>
      <c r="P9" s="10" t="str">
        <f t="shared" si="3"/>
        <v/>
      </c>
      <c r="Q9" s="10" t="str">
        <f t="shared" si="0"/>
        <v/>
      </c>
      <c r="R9" s="10" t="str">
        <f t="shared" si="4"/>
        <v/>
      </c>
    </row>
    <row r="10" spans="1:19" s="9" customFormat="1">
      <c r="A10" s="120"/>
      <c r="B10" s="66"/>
      <c r="C10" s="121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10" t="str">
        <f t="shared" si="2"/>
        <v/>
      </c>
      <c r="P10" s="10" t="str">
        <f t="shared" si="3"/>
        <v/>
      </c>
      <c r="Q10" s="10" t="str">
        <f t="shared" si="0"/>
        <v/>
      </c>
      <c r="R10" s="10" t="str">
        <f t="shared" si="4"/>
        <v/>
      </c>
    </row>
    <row r="11" spans="1:19" s="9" customFormat="1">
      <c r="A11" s="122"/>
      <c r="F11" s="8"/>
      <c r="O11" s="10" t="str">
        <f t="shared" si="2"/>
        <v/>
      </c>
      <c r="P11" s="10" t="str">
        <f t="shared" si="3"/>
        <v/>
      </c>
      <c r="Q11" s="10" t="str">
        <f>IF(J11=0,"",J11/$G11)</f>
        <v/>
      </c>
      <c r="R11" s="10" t="str">
        <f t="shared" si="4"/>
        <v/>
      </c>
    </row>
    <row r="12" spans="1:19">
      <c r="A12" s="30"/>
      <c r="F12" s="8"/>
      <c r="O12" s="7" t="str">
        <f t="shared" si="2"/>
        <v/>
      </c>
      <c r="P12" s="7" t="str">
        <f t="shared" si="3"/>
        <v/>
      </c>
      <c r="Q12" s="7" t="str">
        <f>IF(J12=0,"",J12/$G12)</f>
        <v/>
      </c>
      <c r="R12" s="7" t="str">
        <f t="shared" si="4"/>
        <v/>
      </c>
    </row>
    <row r="13" spans="1:19">
      <c r="A13" s="30"/>
      <c r="F13" s="8"/>
      <c r="O13" s="7" t="str">
        <f t="shared" si="2"/>
        <v/>
      </c>
      <c r="P13" s="7" t="str">
        <f t="shared" si="3"/>
        <v/>
      </c>
      <c r="Q13" s="7"/>
      <c r="R13" s="7" t="str">
        <f t="shared" si="4"/>
        <v/>
      </c>
    </row>
    <row r="14" spans="1:19">
      <c r="A14" s="30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6"/>
      <c r="Q14" s="26"/>
      <c r="R14" s="26"/>
    </row>
    <row r="15" spans="1:19">
      <c r="A15" s="30"/>
      <c r="D15">
        <f>SUM(D4:D10)</f>
        <v>0</v>
      </c>
      <c r="F15" s="9">
        <f>SUM(F4:F13)</f>
        <v>0</v>
      </c>
      <c r="G15" s="9">
        <f>SUM(G4:G13)</f>
        <v>0</v>
      </c>
      <c r="H15" s="9">
        <f>SUM(H4:H13)</f>
        <v>0</v>
      </c>
      <c r="I15" s="9">
        <f t="shared" ref="I15:J15" si="5">SUM(I4:I13)</f>
        <v>0</v>
      </c>
      <c r="J15" s="9">
        <f t="shared" si="5"/>
        <v>0</v>
      </c>
      <c r="K15" s="9"/>
      <c r="L15" s="43">
        <f>SUM(E15:J15)</f>
        <v>0</v>
      </c>
      <c r="M15" s="43"/>
      <c r="N15" s="7" t="str">
        <f>IF(E15=0,"",E15/$D15)</f>
        <v/>
      </c>
      <c r="O15" s="7" t="str">
        <f>IF(F15=0,"",F15/$D15)</f>
        <v/>
      </c>
      <c r="P15" s="7" t="str">
        <f t="shared" ref="P15" si="6">IF(G15=0,"",G15/$D15)</f>
        <v/>
      </c>
      <c r="Q15" s="7" t="str">
        <f>IF(H15+I15=0,"",(H15+I15)/$D15)</f>
        <v/>
      </c>
      <c r="R15" s="7" t="str">
        <f>IF(I15+J15=0,"",(I15+J15)/$D15)</f>
        <v/>
      </c>
      <c r="S15" s="7" t="e">
        <f>L15/D15</f>
        <v>#DIV/0!</v>
      </c>
    </row>
    <row r="16" spans="1:19">
      <c r="O16" s="7"/>
      <c r="P16" s="7"/>
      <c r="Q16" s="7"/>
      <c r="R16" s="7"/>
      <c r="S16" s="7"/>
    </row>
    <row r="17" spans="8:19">
      <c r="H17" s="9"/>
      <c r="I17" s="9"/>
      <c r="J17" s="9"/>
      <c r="K17" s="9"/>
      <c r="O17" s="7"/>
      <c r="P17" s="7"/>
      <c r="Q17" s="7"/>
      <c r="R17" s="7"/>
      <c r="S17" s="7"/>
    </row>
    <row r="18" spans="8:19">
      <c r="H18" s="9"/>
      <c r="I18" s="9"/>
      <c r="J18" s="9"/>
      <c r="K18" s="9"/>
    </row>
    <row r="19" spans="8:19">
      <c r="O19" s="7"/>
      <c r="P19" s="7"/>
      <c r="Q19" s="7"/>
      <c r="R19" s="7"/>
      <c r="S19" s="7"/>
    </row>
    <row r="20" spans="8:19">
      <c r="O20" s="7"/>
      <c r="P20" s="7"/>
      <c r="Q20" s="7"/>
      <c r="R20" s="7"/>
      <c r="S20" s="7"/>
    </row>
    <row r="21" spans="8:19">
      <c r="O21" s="7"/>
      <c r="P21" s="7"/>
      <c r="Q21" s="7"/>
      <c r="R21" s="7"/>
      <c r="S21" s="7"/>
    </row>
    <row r="22" spans="8:19">
      <c r="O22" s="7"/>
      <c r="P22" s="7"/>
      <c r="Q22" s="7"/>
      <c r="R22" s="7"/>
      <c r="S22" s="7"/>
    </row>
    <row r="23" spans="8:19">
      <c r="O23" s="7"/>
      <c r="P23" s="7"/>
      <c r="Q23" s="7"/>
      <c r="R23" s="7"/>
      <c r="S23" s="7"/>
    </row>
    <row r="24" spans="8:19">
      <c r="O24" s="7"/>
      <c r="P24" s="7"/>
      <c r="Q24" s="7"/>
      <c r="R24" s="7"/>
      <c r="S24" s="7"/>
    </row>
  </sheetData>
  <pageMargins left="0.7" right="0.7" top="0.75" bottom="0.75" header="0.3" footer="0.3"/>
  <pageSetup scale="6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80"/>
  <sheetViews>
    <sheetView workbookViewId="0"/>
  </sheetViews>
  <sheetFormatPr defaultColWidth="9.19921875" defaultRowHeight="14.25"/>
  <cols>
    <col min="1" max="1" width="14.265625" style="95" bestFit="1" customWidth="1"/>
    <col min="2" max="16384" width="9.19921875" style="95"/>
  </cols>
  <sheetData>
    <row r="1" spans="1:23">
      <c r="A1" s="94" t="s">
        <v>44</v>
      </c>
    </row>
    <row r="2" spans="1:23">
      <c r="A2" s="17" t="s">
        <v>42</v>
      </c>
      <c r="W2" s="96"/>
    </row>
    <row r="3" spans="1:23">
      <c r="A3" s="95" t="s">
        <v>41</v>
      </c>
      <c r="B3" s="95" t="s">
        <v>1</v>
      </c>
      <c r="C3" s="95" t="s">
        <v>2</v>
      </c>
      <c r="D3" s="95" t="s">
        <v>3</v>
      </c>
      <c r="E3" s="95" t="s">
        <v>4</v>
      </c>
      <c r="F3" s="95" t="s">
        <v>5</v>
      </c>
      <c r="G3" s="95" t="s">
        <v>6</v>
      </c>
    </row>
    <row r="4" spans="1:23">
      <c r="A4" s="97"/>
    </row>
    <row r="5" spans="1:23">
      <c r="A5" s="97"/>
    </row>
    <row r="6" spans="1:23">
      <c r="A6" s="97"/>
    </row>
    <row r="7" spans="1:23">
      <c r="A7" s="97"/>
    </row>
    <row r="8" spans="1:23">
      <c r="A8" s="97"/>
    </row>
    <row r="9" spans="1:23">
      <c r="A9" s="97"/>
    </row>
    <row r="10" spans="1:23">
      <c r="A10" s="97"/>
    </row>
    <row r="11" spans="1:23">
      <c r="A11" s="97"/>
    </row>
    <row r="12" spans="1:23">
      <c r="A12" s="97"/>
    </row>
    <row r="13" spans="1:23">
      <c r="A13" s="97"/>
    </row>
    <row r="14" spans="1:23">
      <c r="A14" s="97"/>
    </row>
    <row r="15" spans="1:23">
      <c r="A15" s="97"/>
    </row>
    <row r="16" spans="1:23">
      <c r="A16" s="97"/>
    </row>
    <row r="17" spans="1:1">
      <c r="A17" s="97"/>
    </row>
    <row r="18" spans="1:1">
      <c r="A18" s="97"/>
    </row>
    <row r="19" spans="1:1">
      <c r="A19" s="97"/>
    </row>
    <row r="20" spans="1:1">
      <c r="A20" s="97"/>
    </row>
    <row r="21" spans="1:1">
      <c r="A21" s="97"/>
    </row>
    <row r="22" spans="1:1">
      <c r="A22" s="97"/>
    </row>
    <row r="23" spans="1:1">
      <c r="A23" s="97"/>
    </row>
    <row r="24" spans="1:1">
      <c r="A24" s="97"/>
    </row>
    <row r="25" spans="1:1">
      <c r="A25" s="97"/>
    </row>
    <row r="26" spans="1:1">
      <c r="A26" s="97"/>
    </row>
    <row r="27" spans="1:1">
      <c r="A27" s="97"/>
    </row>
    <row r="28" spans="1:1">
      <c r="A28" s="97"/>
    </row>
    <row r="29" spans="1:1">
      <c r="A29" s="97"/>
    </row>
    <row r="30" spans="1:1">
      <c r="A30" s="97"/>
    </row>
    <row r="31" spans="1:1">
      <c r="A31" s="97"/>
    </row>
    <row r="32" spans="1:1">
      <c r="A32" s="97"/>
    </row>
    <row r="33" spans="1:1">
      <c r="A33" s="97"/>
    </row>
    <row r="34" spans="1:1">
      <c r="A34" s="97"/>
    </row>
    <row r="35" spans="1:1">
      <c r="A35" s="97"/>
    </row>
    <row r="36" spans="1:1">
      <c r="A36" s="97"/>
    </row>
    <row r="37" spans="1:1">
      <c r="A37" s="97"/>
    </row>
    <row r="38" spans="1:1">
      <c r="A38" s="97"/>
    </row>
    <row r="39" spans="1:1">
      <c r="A39" s="97"/>
    </row>
    <row r="40" spans="1:1">
      <c r="A40" s="97"/>
    </row>
    <row r="41" spans="1:1">
      <c r="A41" s="97"/>
    </row>
    <row r="42" spans="1:1">
      <c r="A42" s="97"/>
    </row>
    <row r="43" spans="1:1">
      <c r="A43" s="97"/>
    </row>
    <row r="44" spans="1:1">
      <c r="A44" s="97"/>
    </row>
    <row r="45" spans="1:1">
      <c r="A45" s="97"/>
    </row>
    <row r="46" spans="1:1">
      <c r="A46" s="97"/>
    </row>
    <row r="47" spans="1:1">
      <c r="A47" s="97"/>
    </row>
    <row r="48" spans="1:1">
      <c r="A48" s="97"/>
    </row>
    <row r="49" spans="1:1">
      <c r="A49" s="97"/>
    </row>
    <row r="50" spans="1:1">
      <c r="A50" s="97"/>
    </row>
    <row r="51" spans="1:1">
      <c r="A51" s="97"/>
    </row>
    <row r="52" spans="1:1">
      <c r="A52" s="97"/>
    </row>
    <row r="53" spans="1:1">
      <c r="A53" s="97"/>
    </row>
    <row r="54" spans="1:1">
      <c r="A54" s="97"/>
    </row>
    <row r="55" spans="1:1">
      <c r="A55" s="97"/>
    </row>
    <row r="56" spans="1:1">
      <c r="A56" s="97"/>
    </row>
    <row r="57" spans="1:1">
      <c r="A57" s="97"/>
    </row>
    <row r="58" spans="1:1">
      <c r="A58" s="97"/>
    </row>
    <row r="59" spans="1:1">
      <c r="A59" s="97"/>
    </row>
    <row r="60" spans="1:1">
      <c r="A60" s="97"/>
    </row>
    <row r="61" spans="1:1">
      <c r="A61" s="97"/>
    </row>
    <row r="62" spans="1:1">
      <c r="A62" s="97"/>
    </row>
    <row r="63" spans="1:1">
      <c r="A63" s="97"/>
    </row>
    <row r="64" spans="1:1">
      <c r="A64" s="97"/>
    </row>
    <row r="65" spans="1:1">
      <c r="A65" s="97"/>
    </row>
    <row r="66" spans="1:1">
      <c r="A66" s="97"/>
    </row>
    <row r="67" spans="1:1">
      <c r="A67" s="97"/>
    </row>
    <row r="68" spans="1:1">
      <c r="A68" s="97"/>
    </row>
    <row r="69" spans="1:1">
      <c r="A69" s="97"/>
    </row>
    <row r="70" spans="1:1">
      <c r="A70" s="97"/>
    </row>
    <row r="71" spans="1:1">
      <c r="A71" s="97"/>
    </row>
    <row r="72" spans="1:1">
      <c r="A72" s="97"/>
    </row>
    <row r="73" spans="1:1">
      <c r="A73" s="97"/>
    </row>
    <row r="74" spans="1:1">
      <c r="A74" s="97"/>
    </row>
    <row r="75" spans="1:1">
      <c r="A75" s="97"/>
    </row>
    <row r="76" spans="1:1">
      <c r="A76" s="97"/>
    </row>
    <row r="77" spans="1:1">
      <c r="A77" s="97"/>
    </row>
    <row r="78" spans="1:1">
      <c r="A78" s="97"/>
    </row>
    <row r="79" spans="1:1">
      <c r="A79" s="97"/>
    </row>
    <row r="80" spans="1:1">
      <c r="A80" s="97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82"/>
  <sheetViews>
    <sheetView workbookViewId="0"/>
  </sheetViews>
  <sheetFormatPr defaultColWidth="9.19921875" defaultRowHeight="14.25"/>
  <cols>
    <col min="1" max="1" width="14.265625" style="33" bestFit="1" customWidth="1"/>
    <col min="2" max="16384" width="9.19921875" style="33"/>
  </cols>
  <sheetData>
    <row r="1" spans="1:23">
      <c r="A1" s="57" t="s">
        <v>176</v>
      </c>
    </row>
    <row r="2" spans="1:23">
      <c r="A2" s="17" t="s">
        <v>42</v>
      </c>
      <c r="W2" s="70"/>
    </row>
    <row r="3" spans="1:23">
      <c r="A3" s="17"/>
      <c r="B3" s="100" t="s">
        <v>173</v>
      </c>
      <c r="C3" s="100" t="s">
        <v>174</v>
      </c>
      <c r="D3" s="100" t="s">
        <v>175</v>
      </c>
      <c r="W3" s="70"/>
    </row>
    <row r="4" spans="1:23">
      <c r="A4" s="17" t="s">
        <v>41</v>
      </c>
      <c r="B4" s="98" t="s">
        <v>169</v>
      </c>
      <c r="C4" s="98" t="s">
        <v>162</v>
      </c>
      <c r="D4" s="98" t="s">
        <v>132</v>
      </c>
      <c r="W4" s="70"/>
    </row>
    <row r="5" spans="1:23">
      <c r="A5" s="99"/>
      <c r="B5" s="98"/>
      <c r="C5" s="98"/>
      <c r="D5" s="98"/>
    </row>
    <row r="6" spans="1:23">
      <c r="A6" s="34"/>
    </row>
    <row r="7" spans="1:23">
      <c r="A7" s="34"/>
    </row>
    <row r="8" spans="1:23">
      <c r="A8" s="34"/>
    </row>
    <row r="9" spans="1:23">
      <c r="A9" s="34"/>
    </row>
    <row r="10" spans="1:23">
      <c r="A10" s="34"/>
    </row>
    <row r="11" spans="1:23">
      <c r="A11" s="34"/>
    </row>
    <row r="12" spans="1:23">
      <c r="A12" s="34"/>
    </row>
    <row r="13" spans="1:23">
      <c r="A13" s="34"/>
    </row>
    <row r="14" spans="1:23">
      <c r="A14" s="34"/>
    </row>
    <row r="15" spans="1:23">
      <c r="A15" s="34"/>
    </row>
    <row r="16" spans="1:23">
      <c r="A16" s="34"/>
    </row>
    <row r="17" spans="1:1">
      <c r="A17" s="34"/>
    </row>
    <row r="18" spans="1:1">
      <c r="A18" s="34"/>
    </row>
    <row r="19" spans="1:1">
      <c r="A19" s="34"/>
    </row>
    <row r="20" spans="1:1">
      <c r="A20" s="34"/>
    </row>
    <row r="21" spans="1:1">
      <c r="A21" s="34"/>
    </row>
    <row r="22" spans="1:1">
      <c r="A22" s="34"/>
    </row>
    <row r="23" spans="1:1">
      <c r="A23" s="34"/>
    </row>
    <row r="24" spans="1:1">
      <c r="A24" s="34"/>
    </row>
    <row r="25" spans="1:1">
      <c r="A25" s="34"/>
    </row>
    <row r="26" spans="1:1">
      <c r="A26" s="34"/>
    </row>
    <row r="27" spans="1:1">
      <c r="A27" s="34"/>
    </row>
    <row r="28" spans="1:1">
      <c r="A28" s="34"/>
    </row>
    <row r="29" spans="1:1">
      <c r="A29" s="34"/>
    </row>
    <row r="30" spans="1:1">
      <c r="A30" s="34"/>
    </row>
    <row r="31" spans="1:1">
      <c r="A31" s="34"/>
    </row>
    <row r="32" spans="1:1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  <row r="38" spans="1:1">
      <c r="A38" s="34"/>
    </row>
    <row r="39" spans="1:1">
      <c r="A39" s="34"/>
    </row>
    <row r="40" spans="1:1">
      <c r="A40" s="34"/>
    </row>
    <row r="41" spans="1:1">
      <c r="A41" s="34"/>
    </row>
    <row r="42" spans="1:1">
      <c r="A42" s="34"/>
    </row>
    <row r="43" spans="1:1">
      <c r="A43" s="34"/>
    </row>
    <row r="44" spans="1:1">
      <c r="A44" s="34"/>
    </row>
    <row r="45" spans="1:1">
      <c r="A45" s="34"/>
    </row>
    <row r="46" spans="1:1">
      <c r="A46" s="34"/>
    </row>
    <row r="47" spans="1:1">
      <c r="A47" s="34"/>
    </row>
    <row r="48" spans="1:1">
      <c r="A48" s="34"/>
    </row>
    <row r="49" spans="1:1">
      <c r="A49" s="34"/>
    </row>
    <row r="50" spans="1:1">
      <c r="A50" s="34"/>
    </row>
    <row r="51" spans="1:1">
      <c r="A51" s="34"/>
    </row>
    <row r="52" spans="1:1">
      <c r="A52" s="34"/>
    </row>
    <row r="53" spans="1:1">
      <c r="A53" s="34"/>
    </row>
    <row r="54" spans="1:1">
      <c r="A54" s="34"/>
    </row>
    <row r="55" spans="1:1">
      <c r="A55" s="34"/>
    </row>
    <row r="56" spans="1:1">
      <c r="A56" s="34"/>
    </row>
    <row r="57" spans="1:1">
      <c r="A57" s="34"/>
    </row>
    <row r="58" spans="1:1">
      <c r="A58" s="34"/>
    </row>
    <row r="59" spans="1:1">
      <c r="A59" s="34"/>
    </row>
    <row r="60" spans="1:1">
      <c r="A60" s="34"/>
    </row>
    <row r="61" spans="1:1">
      <c r="A61" s="34"/>
    </row>
    <row r="62" spans="1:1">
      <c r="A62" s="34"/>
    </row>
    <row r="63" spans="1:1">
      <c r="A63" s="34"/>
    </row>
    <row r="64" spans="1:1">
      <c r="A64" s="34"/>
    </row>
    <row r="65" spans="1:1">
      <c r="A65" s="34"/>
    </row>
    <row r="66" spans="1:1">
      <c r="A66" s="34"/>
    </row>
    <row r="67" spans="1:1">
      <c r="A67" s="34"/>
    </row>
    <row r="68" spans="1:1">
      <c r="A68" s="34"/>
    </row>
    <row r="69" spans="1:1">
      <c r="A69" s="34"/>
    </row>
    <row r="70" spans="1:1">
      <c r="A70" s="34"/>
    </row>
    <row r="71" spans="1:1">
      <c r="A71" s="34"/>
    </row>
    <row r="72" spans="1:1">
      <c r="A72" s="34"/>
    </row>
    <row r="73" spans="1:1">
      <c r="A73" s="34"/>
    </row>
    <row r="74" spans="1:1">
      <c r="A74" s="34"/>
    </row>
    <row r="75" spans="1:1">
      <c r="A75" s="34"/>
    </row>
    <row r="76" spans="1:1">
      <c r="A76" s="34"/>
    </row>
    <row r="77" spans="1:1">
      <c r="A77" s="34"/>
    </row>
    <row r="78" spans="1:1">
      <c r="A78" s="34"/>
    </row>
    <row r="79" spans="1:1">
      <c r="A79" s="34"/>
    </row>
    <row r="80" spans="1:1">
      <c r="A80" s="34"/>
    </row>
    <row r="81" spans="1:1">
      <c r="A81" s="34"/>
    </row>
    <row r="82" spans="1:1">
      <c r="A82" s="3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80"/>
  <sheetViews>
    <sheetView workbookViewId="0"/>
  </sheetViews>
  <sheetFormatPr defaultColWidth="9.19921875" defaultRowHeight="14.25"/>
  <cols>
    <col min="1" max="1" width="14.265625" style="33" bestFit="1" customWidth="1"/>
    <col min="2" max="16384" width="9.19921875" style="33"/>
  </cols>
  <sheetData>
    <row r="1" spans="1:9">
      <c r="A1" s="37" t="s">
        <v>45</v>
      </c>
    </row>
    <row r="2" spans="1:9">
      <c r="A2" s="17" t="s">
        <v>42</v>
      </c>
    </row>
    <row r="3" spans="1:9">
      <c r="A3" s="33" t="s">
        <v>41</v>
      </c>
      <c r="B3" s="33" t="s">
        <v>28</v>
      </c>
      <c r="C3" s="33" t="s">
        <v>19</v>
      </c>
      <c r="D3" s="33" t="s">
        <v>1</v>
      </c>
      <c r="E3" s="33" t="s">
        <v>2</v>
      </c>
      <c r="F3" s="33" t="s">
        <v>3</v>
      </c>
      <c r="G3" s="33" t="s">
        <v>4</v>
      </c>
      <c r="H3" s="33" t="s">
        <v>5</v>
      </c>
      <c r="I3" s="33" t="s">
        <v>6</v>
      </c>
    </row>
    <row r="4" spans="1:9">
      <c r="A4" s="34"/>
    </row>
    <row r="5" spans="1:9">
      <c r="A5" s="34"/>
    </row>
    <row r="6" spans="1:9">
      <c r="A6" s="34"/>
    </row>
    <row r="7" spans="1:9">
      <c r="A7" s="34"/>
    </row>
    <row r="8" spans="1:9">
      <c r="A8" s="34"/>
    </row>
    <row r="9" spans="1:9">
      <c r="A9" s="34"/>
    </row>
    <row r="10" spans="1:9">
      <c r="A10" s="34"/>
    </row>
    <row r="11" spans="1:9">
      <c r="A11" s="34"/>
    </row>
    <row r="12" spans="1:9">
      <c r="A12" s="34"/>
    </row>
    <row r="13" spans="1:9">
      <c r="A13" s="34"/>
    </row>
    <row r="14" spans="1:9">
      <c r="A14" s="34"/>
    </row>
    <row r="15" spans="1:9">
      <c r="A15" s="34"/>
    </row>
    <row r="16" spans="1:9">
      <c r="A16" s="34"/>
    </row>
    <row r="17" spans="1:1">
      <c r="A17" s="34"/>
    </row>
    <row r="18" spans="1:1">
      <c r="A18" s="34"/>
    </row>
    <row r="19" spans="1:1">
      <c r="A19" s="34"/>
    </row>
    <row r="20" spans="1:1">
      <c r="A20" s="34"/>
    </row>
    <row r="21" spans="1:1">
      <c r="A21" s="34"/>
    </row>
    <row r="22" spans="1:1">
      <c r="A22" s="34"/>
    </row>
    <row r="23" spans="1:1">
      <c r="A23" s="34"/>
    </row>
    <row r="24" spans="1:1">
      <c r="A24" s="34"/>
    </row>
    <row r="25" spans="1:1">
      <c r="A25" s="34"/>
    </row>
    <row r="26" spans="1:1">
      <c r="A26" s="34"/>
    </row>
    <row r="27" spans="1:1">
      <c r="A27" s="34"/>
    </row>
    <row r="28" spans="1:1">
      <c r="A28" s="34"/>
    </row>
    <row r="29" spans="1:1">
      <c r="A29" s="34"/>
    </row>
    <row r="30" spans="1:1">
      <c r="A30" s="34"/>
    </row>
    <row r="31" spans="1:1">
      <c r="A31" s="34"/>
    </row>
    <row r="32" spans="1:1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  <row r="38" spans="1:1">
      <c r="A38" s="34"/>
    </row>
    <row r="39" spans="1:1">
      <c r="A39" s="34"/>
    </row>
    <row r="40" spans="1:1">
      <c r="A40" s="34"/>
    </row>
    <row r="41" spans="1:1">
      <c r="A41" s="34"/>
    </row>
    <row r="42" spans="1:1">
      <c r="A42" s="34"/>
    </row>
    <row r="43" spans="1:1">
      <c r="A43" s="34"/>
    </row>
    <row r="44" spans="1:1">
      <c r="A44" s="34"/>
    </row>
    <row r="45" spans="1:1">
      <c r="A45" s="34"/>
    </row>
    <row r="46" spans="1:1">
      <c r="A46" s="34"/>
    </row>
    <row r="47" spans="1:1">
      <c r="A47" s="34"/>
    </row>
    <row r="48" spans="1:1">
      <c r="A48" s="34"/>
    </row>
    <row r="49" spans="1:1">
      <c r="A49" s="34"/>
    </row>
    <row r="50" spans="1:1">
      <c r="A50" s="34"/>
    </row>
    <row r="51" spans="1:1">
      <c r="A51" s="34"/>
    </row>
    <row r="52" spans="1:1">
      <c r="A52" s="34"/>
    </row>
    <row r="53" spans="1:1">
      <c r="A53" s="34"/>
    </row>
    <row r="54" spans="1:1">
      <c r="A54" s="34"/>
    </row>
    <row r="55" spans="1:1">
      <c r="A55" s="34"/>
    </row>
    <row r="56" spans="1:1">
      <c r="A56" s="34"/>
    </row>
    <row r="57" spans="1:1">
      <c r="A57" s="34"/>
    </row>
    <row r="58" spans="1:1">
      <c r="A58" s="34"/>
    </row>
    <row r="59" spans="1:1">
      <c r="A59" s="34"/>
    </row>
    <row r="60" spans="1:1">
      <c r="A60" s="34"/>
    </row>
    <row r="61" spans="1:1">
      <c r="A61" s="34"/>
    </row>
    <row r="62" spans="1:1">
      <c r="A62" s="34"/>
    </row>
    <row r="63" spans="1:1">
      <c r="A63" s="34"/>
    </row>
    <row r="64" spans="1:1">
      <c r="A64" s="34"/>
    </row>
    <row r="65" spans="1:1">
      <c r="A65" s="34"/>
    </row>
    <row r="66" spans="1:1">
      <c r="A66" s="34"/>
    </row>
    <row r="67" spans="1:1">
      <c r="A67" s="34"/>
    </row>
    <row r="68" spans="1:1">
      <c r="A68" s="34"/>
    </row>
    <row r="69" spans="1:1">
      <c r="A69" s="34"/>
    </row>
    <row r="70" spans="1:1">
      <c r="A70" s="34"/>
    </row>
    <row r="71" spans="1:1">
      <c r="A71" s="34"/>
    </row>
    <row r="72" spans="1:1">
      <c r="A72" s="34"/>
    </row>
    <row r="73" spans="1:1">
      <c r="A73" s="34"/>
    </row>
    <row r="74" spans="1:1">
      <c r="A74" s="34"/>
    </row>
    <row r="75" spans="1:1">
      <c r="A75" s="34"/>
    </row>
    <row r="76" spans="1:1">
      <c r="A76" s="34"/>
    </row>
    <row r="77" spans="1:1">
      <c r="A77" s="34"/>
    </row>
    <row r="78" spans="1:1">
      <c r="A78" s="34"/>
    </row>
    <row r="79" spans="1:1">
      <c r="A79" s="34"/>
    </row>
    <row r="80" spans="1:1">
      <c r="A80" s="34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83"/>
  <sheetViews>
    <sheetView workbookViewId="0"/>
  </sheetViews>
  <sheetFormatPr defaultColWidth="9.19921875" defaultRowHeight="14.25"/>
  <cols>
    <col min="1" max="1" width="14.265625" style="33" bestFit="1" customWidth="1"/>
    <col min="2" max="16384" width="9.19921875" style="33"/>
  </cols>
  <sheetData>
    <row r="1" spans="1:23">
      <c r="A1" s="57" t="s">
        <v>177</v>
      </c>
    </row>
    <row r="2" spans="1:23">
      <c r="A2" s="17"/>
      <c r="W2" s="70"/>
    </row>
    <row r="3" spans="1:23">
      <c r="A3" s="17"/>
      <c r="B3" s="33" t="s">
        <v>173</v>
      </c>
      <c r="C3" s="33" t="s">
        <v>174</v>
      </c>
      <c r="D3" s="33" t="s">
        <v>175</v>
      </c>
      <c r="W3" s="70"/>
    </row>
    <row r="4" spans="1:23">
      <c r="A4" s="17" t="s">
        <v>41</v>
      </c>
      <c r="B4" s="98" t="s">
        <v>169</v>
      </c>
      <c r="C4" s="98" t="s">
        <v>162</v>
      </c>
      <c r="D4" s="98" t="s">
        <v>132</v>
      </c>
      <c r="W4" s="70"/>
    </row>
    <row r="5" spans="1:23">
      <c r="A5" s="101"/>
      <c r="B5" s="98"/>
      <c r="C5" s="98"/>
      <c r="D5" s="98"/>
      <c r="W5" s="70"/>
    </row>
    <row r="6" spans="1:23">
      <c r="A6" s="99"/>
      <c r="B6" s="98"/>
      <c r="C6" s="98"/>
      <c r="D6" s="98"/>
    </row>
    <row r="7" spans="1:23">
      <c r="A7" s="34"/>
    </row>
    <row r="8" spans="1:23">
      <c r="A8" s="34"/>
    </row>
    <row r="9" spans="1:23">
      <c r="A9" s="34"/>
    </row>
    <row r="10" spans="1:23">
      <c r="A10" s="34"/>
    </row>
    <row r="11" spans="1:23">
      <c r="A11" s="34"/>
    </row>
    <row r="12" spans="1:23">
      <c r="A12" s="34"/>
    </row>
    <row r="13" spans="1:23">
      <c r="A13" s="34"/>
    </row>
    <row r="14" spans="1:23">
      <c r="A14" s="34"/>
    </row>
    <row r="15" spans="1:23">
      <c r="A15" s="34"/>
    </row>
    <row r="16" spans="1:23">
      <c r="A16" s="34"/>
    </row>
    <row r="17" spans="1:1">
      <c r="A17" s="34"/>
    </row>
    <row r="18" spans="1:1">
      <c r="A18" s="34"/>
    </row>
    <row r="19" spans="1:1">
      <c r="A19" s="34"/>
    </row>
    <row r="20" spans="1:1">
      <c r="A20" s="34"/>
    </row>
    <row r="21" spans="1:1">
      <c r="A21" s="34"/>
    </row>
    <row r="22" spans="1:1">
      <c r="A22" s="34"/>
    </row>
    <row r="23" spans="1:1">
      <c r="A23" s="34"/>
    </row>
    <row r="24" spans="1:1">
      <c r="A24" s="34"/>
    </row>
    <row r="25" spans="1:1">
      <c r="A25" s="34"/>
    </row>
    <row r="26" spans="1:1">
      <c r="A26" s="34"/>
    </row>
    <row r="27" spans="1:1">
      <c r="A27" s="34"/>
    </row>
    <row r="28" spans="1:1">
      <c r="A28" s="34"/>
    </row>
    <row r="29" spans="1:1">
      <c r="A29" s="34"/>
    </row>
    <row r="30" spans="1:1">
      <c r="A30" s="34"/>
    </row>
    <row r="31" spans="1:1">
      <c r="A31" s="34"/>
    </row>
    <row r="32" spans="1:1">
      <c r="A32" s="34"/>
    </row>
    <row r="33" spans="1:8">
      <c r="A33" s="34"/>
    </row>
    <row r="34" spans="1:8">
      <c r="A34" s="34"/>
    </row>
    <row r="35" spans="1:8">
      <c r="A35" s="34"/>
      <c r="H35" s="57"/>
    </row>
    <row r="36" spans="1:8">
      <c r="A36" s="34"/>
    </row>
    <row r="37" spans="1:8">
      <c r="A37" s="34"/>
    </row>
    <row r="38" spans="1:8">
      <c r="A38" s="34"/>
    </row>
    <row r="39" spans="1:8">
      <c r="A39" s="34"/>
    </row>
    <row r="40" spans="1:8">
      <c r="A40" s="34"/>
    </row>
    <row r="41" spans="1:8">
      <c r="A41" s="34"/>
    </row>
    <row r="42" spans="1:8">
      <c r="A42" s="34"/>
    </row>
    <row r="43" spans="1:8">
      <c r="A43" s="34"/>
    </row>
    <row r="44" spans="1:8">
      <c r="A44" s="34"/>
    </row>
    <row r="45" spans="1:8">
      <c r="A45" s="34"/>
    </row>
    <row r="46" spans="1:8">
      <c r="A46" s="34"/>
    </row>
    <row r="47" spans="1:8">
      <c r="A47" s="34"/>
    </row>
    <row r="48" spans="1:8">
      <c r="A48" s="34"/>
    </row>
    <row r="49" spans="1:1">
      <c r="A49" s="34"/>
    </row>
    <row r="50" spans="1:1">
      <c r="A50" s="34"/>
    </row>
    <row r="51" spans="1:1">
      <c r="A51" s="34"/>
    </row>
    <row r="52" spans="1:1">
      <c r="A52" s="34"/>
    </row>
    <row r="53" spans="1:1">
      <c r="A53" s="34"/>
    </row>
    <row r="54" spans="1:1">
      <c r="A54" s="34"/>
    </row>
    <row r="55" spans="1:1">
      <c r="A55" s="34"/>
    </row>
    <row r="56" spans="1:1">
      <c r="A56" s="34"/>
    </row>
    <row r="57" spans="1:1">
      <c r="A57" s="34"/>
    </row>
    <row r="58" spans="1:1">
      <c r="A58" s="34"/>
    </row>
    <row r="59" spans="1:1">
      <c r="A59" s="34"/>
    </row>
    <row r="60" spans="1:1">
      <c r="A60" s="34"/>
    </row>
    <row r="61" spans="1:1">
      <c r="A61" s="34"/>
    </row>
    <row r="62" spans="1:1">
      <c r="A62" s="34"/>
    </row>
    <row r="63" spans="1:1">
      <c r="A63" s="34"/>
    </row>
    <row r="64" spans="1:1">
      <c r="A64" s="34"/>
    </row>
    <row r="65" spans="1:1">
      <c r="A65" s="34"/>
    </row>
    <row r="66" spans="1:1">
      <c r="A66" s="34"/>
    </row>
    <row r="67" spans="1:1">
      <c r="A67" s="34"/>
    </row>
    <row r="68" spans="1:1">
      <c r="A68" s="34"/>
    </row>
    <row r="69" spans="1:1">
      <c r="A69" s="34"/>
    </row>
    <row r="70" spans="1:1">
      <c r="A70" s="34"/>
    </row>
    <row r="71" spans="1:1">
      <c r="A71" s="34"/>
    </row>
    <row r="72" spans="1:1">
      <c r="A72" s="34"/>
    </row>
    <row r="73" spans="1:1">
      <c r="A73" s="34"/>
    </row>
    <row r="74" spans="1:1">
      <c r="A74" s="34"/>
    </row>
    <row r="75" spans="1:1">
      <c r="A75" s="34"/>
    </row>
    <row r="76" spans="1:1">
      <c r="A76" s="34"/>
    </row>
    <row r="77" spans="1:1">
      <c r="A77" s="34"/>
    </row>
    <row r="78" spans="1:1">
      <c r="A78" s="34"/>
    </row>
    <row r="79" spans="1:1">
      <c r="A79" s="34"/>
    </row>
    <row r="80" spans="1:1">
      <c r="A80" s="34"/>
    </row>
    <row r="81" spans="1:1">
      <c r="A81" s="34"/>
    </row>
    <row r="82" spans="1:1">
      <c r="A82" s="34"/>
    </row>
    <row r="83" spans="1:1">
      <c r="A83" s="34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L155"/>
  <sheetViews>
    <sheetView zoomScale="78" zoomScaleNormal="78" workbookViewId="0">
      <pane ySplit="4" topLeftCell="A5" activePane="bottomLeft" state="frozen"/>
      <selection pane="bottomLeft"/>
    </sheetView>
  </sheetViews>
  <sheetFormatPr defaultRowHeight="12.75"/>
  <cols>
    <col min="1" max="1" width="12.73046875" customWidth="1"/>
    <col min="2" max="2" width="15.265625" bestFit="1" customWidth="1"/>
    <col min="3" max="3" width="7.796875" customWidth="1"/>
    <col min="4" max="19" width="6.73046875" customWidth="1"/>
    <col min="20" max="28" width="6.53125" customWidth="1"/>
    <col min="29" max="29" width="6.19921875" customWidth="1"/>
    <col min="30" max="30" width="6.53125" bestFit="1" customWidth="1"/>
    <col min="31" max="31" width="3.46484375" customWidth="1"/>
    <col min="32" max="57" width="6.73046875" customWidth="1"/>
    <col min="58" max="58" width="11.265625" customWidth="1"/>
    <col min="59" max="59" width="9.46484375" customWidth="1"/>
    <col min="60" max="60" width="10.53125" customWidth="1"/>
    <col min="61" max="62" width="8.53125" bestFit="1" customWidth="1"/>
    <col min="63" max="63" width="8.265625" bestFit="1" customWidth="1"/>
    <col min="64" max="64" width="8.53125" bestFit="1" customWidth="1"/>
    <col min="65" max="65" width="9.265625" bestFit="1" customWidth="1"/>
    <col min="66" max="67" width="8.46484375" bestFit="1" customWidth="1"/>
    <col min="68" max="68" width="8.53125" bestFit="1" customWidth="1"/>
    <col min="69" max="69" width="7.796875" customWidth="1"/>
    <col min="70" max="70" width="7.796875" bestFit="1" customWidth="1"/>
    <col min="71" max="72" width="7.796875" customWidth="1"/>
    <col min="73" max="73" width="10.53125" customWidth="1"/>
    <col min="74" max="74" width="9.265625" bestFit="1" customWidth="1"/>
    <col min="75" max="75" width="8.53125" bestFit="1" customWidth="1"/>
    <col min="76" max="76" width="9.53125" bestFit="1" customWidth="1"/>
    <col min="77" max="77" width="8.796875" bestFit="1" customWidth="1"/>
    <col min="78" max="94" width="8.796875" customWidth="1"/>
    <col min="95" max="97" width="7.796875" customWidth="1"/>
    <col min="98" max="98" width="10.53125" customWidth="1"/>
    <col min="99" max="99" width="8.53125" bestFit="1" customWidth="1"/>
    <col min="100" max="100" width="9.53125" bestFit="1" customWidth="1"/>
    <col min="101" max="101" width="8.796875" bestFit="1" customWidth="1"/>
    <col min="102" max="108" width="7.796875" customWidth="1"/>
    <col min="109" max="130" width="9.73046875" customWidth="1"/>
    <col min="131" max="131" width="8.796875" customWidth="1"/>
    <col min="132" max="132" width="12" customWidth="1"/>
    <col min="133" max="134" width="8.53125" bestFit="1" customWidth="1"/>
    <col min="135" max="135" width="8.265625" bestFit="1" customWidth="1"/>
    <col min="136" max="136" width="8.46484375" bestFit="1" customWidth="1"/>
    <col min="137" max="137" width="8.53125" bestFit="1" customWidth="1"/>
    <col min="138" max="138" width="8.796875" bestFit="1" customWidth="1"/>
    <col min="139" max="139" width="7.796875" customWidth="1"/>
    <col min="140" max="140" width="8.796875" bestFit="1" customWidth="1"/>
    <col min="141" max="143" width="8.796875" customWidth="1"/>
    <col min="144" max="144" width="8.796875" bestFit="1" customWidth="1"/>
    <col min="145" max="145" width="8.53125" bestFit="1" customWidth="1"/>
    <col min="146" max="146" width="3" customWidth="1"/>
    <col min="151" max="152" width="12.46484375" bestFit="1" customWidth="1"/>
    <col min="157" max="157" width="12.46484375" bestFit="1" customWidth="1"/>
  </cols>
  <sheetData>
    <row r="1" spans="1:168" ht="15">
      <c r="A1" s="59" t="s">
        <v>232</v>
      </c>
      <c r="G1" s="81" t="s">
        <v>212</v>
      </c>
      <c r="BG1" s="59" t="s">
        <v>231</v>
      </c>
      <c r="BM1" s="81" t="s">
        <v>178</v>
      </c>
      <c r="CR1" s="75"/>
      <c r="CS1" s="123" t="s">
        <v>230</v>
      </c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EA1" s="59"/>
      <c r="EZ1" s="59"/>
    </row>
    <row r="2" spans="1:168" ht="15.4" thickBot="1">
      <c r="A2" s="2" t="s">
        <v>233</v>
      </c>
      <c r="G2" s="81"/>
      <c r="BG2" s="59"/>
      <c r="BM2" s="81"/>
      <c r="CR2" s="75"/>
      <c r="CS2" s="74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EA2" s="59"/>
      <c r="EZ2" s="59"/>
    </row>
    <row r="3" spans="1:168" ht="13.15">
      <c r="A3" s="17" t="s">
        <v>31</v>
      </c>
      <c r="C3" s="14" t="s">
        <v>138</v>
      </c>
      <c r="BG3" s="17"/>
      <c r="CR3" s="75"/>
      <c r="CS3" s="14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</row>
    <row r="4" spans="1:168" ht="13.5" thickBot="1">
      <c r="A4" s="2" t="s">
        <v>82</v>
      </c>
      <c r="B4" s="50" t="s">
        <v>10</v>
      </c>
      <c r="C4" s="6" t="s">
        <v>8</v>
      </c>
      <c r="D4" s="24" t="s">
        <v>228</v>
      </c>
      <c r="E4" s="24" t="s">
        <v>226</v>
      </c>
      <c r="F4" s="24" t="s">
        <v>227</v>
      </c>
      <c r="G4" s="24" t="s">
        <v>225</v>
      </c>
      <c r="H4" s="24" t="s">
        <v>48</v>
      </c>
      <c r="I4" s="24" t="s">
        <v>49</v>
      </c>
      <c r="J4" s="24" t="s">
        <v>30</v>
      </c>
      <c r="K4" s="24" t="s">
        <v>50</v>
      </c>
      <c r="L4" s="24" t="s">
        <v>28</v>
      </c>
      <c r="M4" s="24" t="s">
        <v>179</v>
      </c>
      <c r="N4" s="24" t="s">
        <v>83</v>
      </c>
      <c r="O4" s="24" t="s">
        <v>19</v>
      </c>
      <c r="P4" s="24" t="s">
        <v>207</v>
      </c>
      <c r="Q4" s="24" t="s">
        <v>137</v>
      </c>
      <c r="R4" s="24" t="s">
        <v>209</v>
      </c>
      <c r="S4" s="24" t="s">
        <v>103</v>
      </c>
      <c r="T4" s="24" t="s">
        <v>210</v>
      </c>
      <c r="U4" s="24" t="s">
        <v>211</v>
      </c>
      <c r="V4" s="28" t="s">
        <v>51</v>
      </c>
      <c r="W4" s="28" t="s">
        <v>52</v>
      </c>
      <c r="X4" s="28" t="s">
        <v>1</v>
      </c>
      <c r="Y4" s="28" t="s">
        <v>2</v>
      </c>
      <c r="Z4" s="28" t="s">
        <v>3</v>
      </c>
      <c r="AA4" s="28" t="s">
        <v>4</v>
      </c>
      <c r="AB4" s="28" t="s">
        <v>5</v>
      </c>
      <c r="AC4" s="28" t="s">
        <v>6</v>
      </c>
      <c r="AD4" s="28"/>
      <c r="AE4" s="28"/>
      <c r="AF4" s="24" t="str">
        <f>D4</f>
        <v>1BC</v>
      </c>
      <c r="AG4" s="24" t="str">
        <f t="shared" ref="AG4:AX4" si="0">E4</f>
        <v>2BC</v>
      </c>
      <c r="AH4" s="24" t="str">
        <f t="shared" si="0"/>
        <v>1LC</v>
      </c>
      <c r="AI4" s="24" t="str">
        <f t="shared" si="0"/>
        <v>2LC</v>
      </c>
      <c r="AJ4" s="24" t="str">
        <f t="shared" si="0"/>
        <v>NFT</v>
      </c>
      <c r="AK4" s="24" t="str">
        <f t="shared" si="0"/>
        <v>UMT</v>
      </c>
      <c r="AL4" s="24" t="str">
        <f t="shared" si="0"/>
        <v>LMT</v>
      </c>
      <c r="AM4" s="24" t="str">
        <f t="shared" si="0"/>
        <v>SWK</v>
      </c>
      <c r="AN4" s="24" t="str">
        <f t="shared" si="0"/>
        <v>TAN</v>
      </c>
      <c r="AO4" s="24" t="str">
        <f t="shared" si="0"/>
        <v>UMC</v>
      </c>
      <c r="AP4" s="24" t="str">
        <f t="shared" si="0"/>
        <v>LMC</v>
      </c>
      <c r="AQ4" s="24" t="str">
        <f t="shared" si="0"/>
        <v>ROZ</v>
      </c>
      <c r="AR4" s="24" t="str">
        <f t="shared" si="0"/>
        <v>LWC</v>
      </c>
      <c r="AS4" s="24" t="str">
        <f t="shared" si="0"/>
        <v>LNR</v>
      </c>
      <c r="AT4" s="24" t="str">
        <f t="shared" si="0"/>
        <v>AH1</v>
      </c>
      <c r="AU4" s="24" t="str">
        <f t="shared" si="0"/>
        <v>SUN</v>
      </c>
      <c r="AV4" s="24" t="str">
        <f t="shared" si="0"/>
        <v>SM1</v>
      </c>
      <c r="AW4" s="24" t="str">
        <f t="shared" si="0"/>
        <v>TP2</v>
      </c>
      <c r="AX4" s="24" t="str">
        <f t="shared" si="0"/>
        <v>TOP</v>
      </c>
      <c r="AY4" s="24" t="str">
        <f>W4</f>
        <v>SAT</v>
      </c>
      <c r="AZ4" s="24" t="str">
        <f t="shared" ref="AZ4" si="1">X4</f>
        <v>PRO</v>
      </c>
      <c r="BA4" s="24" t="str">
        <f t="shared" ref="BA4" si="2">Y4</f>
        <v>MCJ</v>
      </c>
      <c r="BB4" s="24" t="str">
        <f t="shared" ref="BB4" si="3">Z4</f>
        <v>JDJ</v>
      </c>
      <c r="BC4" s="24" t="str">
        <f t="shared" ref="BC4" si="4">AA4</f>
        <v>B2J</v>
      </c>
      <c r="BD4" s="24" t="str">
        <f t="shared" ref="BD4" si="5">AB4</f>
        <v>BCC</v>
      </c>
      <c r="BE4" s="24" t="str">
        <f t="shared" ref="BE4" si="6">AC4</f>
        <v>TWX</v>
      </c>
      <c r="BG4" s="77" t="s">
        <v>88</v>
      </c>
      <c r="BH4" s="61" t="s">
        <v>32</v>
      </c>
      <c r="BI4" s="14" t="s">
        <v>17</v>
      </c>
      <c r="BJ4" s="14" t="s">
        <v>142</v>
      </c>
      <c r="BK4" s="14" t="s">
        <v>129</v>
      </c>
      <c r="BL4" s="14" t="s">
        <v>130</v>
      </c>
      <c r="BM4" s="14" t="s">
        <v>124</v>
      </c>
      <c r="BN4" s="14" t="s">
        <v>141</v>
      </c>
      <c r="BO4" s="14" t="s">
        <v>125</v>
      </c>
      <c r="BP4" s="14" t="s">
        <v>16</v>
      </c>
      <c r="BQ4" s="14" t="s">
        <v>24</v>
      </c>
      <c r="BR4" s="14" t="s">
        <v>151</v>
      </c>
      <c r="BS4" s="14" t="s">
        <v>158</v>
      </c>
      <c r="BT4" s="14" t="s">
        <v>126</v>
      </c>
      <c r="BU4" s="14" t="s">
        <v>12</v>
      </c>
      <c r="BV4" s="14" t="s">
        <v>47</v>
      </c>
      <c r="BW4" s="14" t="s">
        <v>25</v>
      </c>
      <c r="BX4" s="14" t="s">
        <v>152</v>
      </c>
      <c r="BY4" s="14" t="s">
        <v>150</v>
      </c>
      <c r="BZ4" s="14" t="s">
        <v>131</v>
      </c>
      <c r="CA4" s="14" t="s">
        <v>11</v>
      </c>
      <c r="CB4" s="14" t="s">
        <v>132</v>
      </c>
      <c r="CC4" s="14" t="s">
        <v>18</v>
      </c>
      <c r="CD4" s="14"/>
      <c r="CE4" s="14"/>
      <c r="CF4" s="14"/>
      <c r="CG4" s="14"/>
      <c r="CH4" s="14"/>
      <c r="CI4" s="14"/>
      <c r="CJ4" s="14"/>
      <c r="CK4" s="14"/>
      <c r="CL4" s="14"/>
      <c r="CM4" s="14"/>
      <c r="CO4" s="14" t="s">
        <v>133</v>
      </c>
      <c r="CP4" s="14" t="s">
        <v>134</v>
      </c>
      <c r="CQ4" s="14" t="s">
        <v>135</v>
      </c>
      <c r="CR4" s="76"/>
      <c r="CS4" t="s">
        <v>88</v>
      </c>
      <c r="CT4" t="s">
        <v>32</v>
      </c>
      <c r="CU4" t="s">
        <v>17</v>
      </c>
      <c r="CV4" t="s">
        <v>142</v>
      </c>
      <c r="CW4" t="s">
        <v>129</v>
      </c>
      <c r="CX4" t="s">
        <v>130</v>
      </c>
      <c r="CY4" t="s">
        <v>124</v>
      </c>
      <c r="CZ4" t="s">
        <v>141</v>
      </c>
      <c r="DA4" t="s">
        <v>125</v>
      </c>
      <c r="DB4" t="s">
        <v>16</v>
      </c>
      <c r="DC4" t="s">
        <v>24</v>
      </c>
      <c r="DD4" t="s">
        <v>151</v>
      </c>
      <c r="DE4" t="s">
        <v>158</v>
      </c>
      <c r="DF4" t="s">
        <v>126</v>
      </c>
      <c r="DG4" t="s">
        <v>12</v>
      </c>
      <c r="DH4" t="s">
        <v>47</v>
      </c>
      <c r="DI4" t="s">
        <v>25</v>
      </c>
      <c r="DJ4" t="s">
        <v>152</v>
      </c>
      <c r="DK4" t="s">
        <v>150</v>
      </c>
      <c r="DL4" t="s">
        <v>131</v>
      </c>
      <c r="DM4" t="s">
        <v>11</v>
      </c>
      <c r="DN4" t="s">
        <v>132</v>
      </c>
      <c r="DO4" t="s">
        <v>18</v>
      </c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</row>
    <row r="5" spans="1:168" ht="13.15">
      <c r="A5" s="14">
        <v>2022</v>
      </c>
      <c r="B5" s="4" t="s">
        <v>17</v>
      </c>
      <c r="C5" s="4">
        <v>1141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>
        <v>61</v>
      </c>
      <c r="S5" s="51">
        <v>3</v>
      </c>
      <c r="T5" s="51"/>
      <c r="U5" s="51"/>
      <c r="V5" s="51">
        <v>4</v>
      </c>
      <c r="W5" s="51"/>
      <c r="X5" s="51">
        <v>40</v>
      </c>
      <c r="Y5" s="51">
        <v>9</v>
      </c>
      <c r="Z5" s="51">
        <v>8</v>
      </c>
      <c r="AA5" s="51">
        <v>3</v>
      </c>
      <c r="AB5" s="51">
        <v>16</v>
      </c>
      <c r="AC5" s="51">
        <v>1</v>
      </c>
      <c r="AD5" s="51">
        <f t="shared" ref="AD5:AD88" si="7">SUM(D5:AC5)</f>
        <v>145</v>
      </c>
      <c r="AE5" s="28"/>
      <c r="AF5" s="15" t="str">
        <f t="shared" ref="AF5" si="8">IF(D5=0,"",D5/$C5)</f>
        <v/>
      </c>
      <c r="AG5" s="15" t="str">
        <f t="shared" ref="AG5:AG33" si="9">IF(E5=0,"",E5/$C5)</f>
        <v/>
      </c>
      <c r="AH5" s="15" t="str">
        <f t="shared" ref="AH5:AH33" si="10">IF(F5=0,"",F5/$C5)</f>
        <v/>
      </c>
      <c r="AI5" s="15" t="str">
        <f t="shared" ref="AI5:AI33" si="11">IF(G5=0,"",G5/$C5)</f>
        <v/>
      </c>
      <c r="AJ5" s="15" t="str">
        <f t="shared" ref="AJ5:AJ33" si="12">IF(H5=0,"",H5/$C5)</f>
        <v/>
      </c>
      <c r="AK5" s="15" t="str">
        <f t="shared" ref="AK5:AK33" si="13">IF(I5=0,"",I5/$C5)</f>
        <v/>
      </c>
      <c r="AL5" s="15" t="str">
        <f t="shared" ref="AL5:AL33" si="14">IF(J5=0,"",J5/$C5)</f>
        <v/>
      </c>
      <c r="AM5" s="15" t="str">
        <f t="shared" ref="AM5:AM33" si="15">IF(K5=0,"",K5/$C5)</f>
        <v/>
      </c>
      <c r="AN5" s="15" t="str">
        <f t="shared" ref="AN5:AN33" si="16">IF(L5=0,"",L5/$C5)</f>
        <v/>
      </c>
      <c r="AO5" s="15" t="str">
        <f t="shared" ref="AO5:AO33" si="17">IF(M5=0,"",M5/$C5)</f>
        <v/>
      </c>
      <c r="AP5" s="15" t="str">
        <f t="shared" ref="AP5:AP33" si="18">IF(N5=0,"",N5/$C5)</f>
        <v/>
      </c>
      <c r="AQ5" s="15" t="str">
        <f t="shared" ref="AQ5:AQ33" si="19">IF(O5=0,"",O5/$C5)</f>
        <v/>
      </c>
      <c r="AR5" s="15" t="str">
        <f t="shared" ref="AR5:AR33" si="20">IF(P5=0,"",P5/$C5)</f>
        <v/>
      </c>
      <c r="AS5" s="15" t="str">
        <f t="shared" ref="AS5:AS33" si="21">IF(Q5=0,"",Q5/$C5)</f>
        <v/>
      </c>
      <c r="AT5" s="15">
        <f t="shared" ref="AT5:AT59" si="22">IF(R5=0,"",R5/$C5)</f>
        <v>5.3461875547765117E-2</v>
      </c>
      <c r="AU5" s="15">
        <f t="shared" ref="AU5:AU59" si="23">IF(S5=0,"",S5/$C5)</f>
        <v>2.6292725679228747E-3</v>
      </c>
      <c r="AV5" s="15" t="str">
        <f t="shared" ref="AV5:AV59" si="24">IF(T5=0,"",T5/$C5)</f>
        <v/>
      </c>
      <c r="AW5" s="15" t="str">
        <f t="shared" ref="AW5:AW59" si="25">IF(U5=0,"",U5/$C5)</f>
        <v/>
      </c>
      <c r="AX5" s="15">
        <f t="shared" ref="AX5:AX59" si="26">IF(V5=0,"",V5/$C5)</f>
        <v>3.5056967572304996E-3</v>
      </c>
      <c r="AY5" s="15" t="str">
        <f t="shared" ref="AY5:AY59" si="27">IF(W5=0,"",W5/$C5)</f>
        <v/>
      </c>
      <c r="AZ5" s="15">
        <f t="shared" ref="AZ5:AZ59" si="28">IF(X5=0,"",X5/$C5)</f>
        <v>3.5056967572304996E-2</v>
      </c>
      <c r="BA5" s="15">
        <f t="shared" ref="BA5:BA59" si="29">IF(Y5=0,"",Y5/$C5)</f>
        <v>7.8878177037686233E-3</v>
      </c>
      <c r="BB5" s="15">
        <f t="shared" ref="BB5:BB59" si="30">IF(Z5=0,"",Z5/$C5)</f>
        <v>7.0113935144609993E-3</v>
      </c>
      <c r="BC5" s="15">
        <f t="shared" ref="BC5:BC59" si="31">IF(AA5=0,"",AA5/$C5)</f>
        <v>2.6292725679228747E-3</v>
      </c>
      <c r="BD5" s="15">
        <f t="shared" ref="BD5:BD59" si="32">IF(AB5=0,"",AB5/$C5)</f>
        <v>1.4022787028921999E-2</v>
      </c>
      <c r="BE5" s="15">
        <f t="shared" ref="BE5:BE59" si="33">IF(AC5=0,"",AC5/$C5)</f>
        <v>8.7642418930762491E-4</v>
      </c>
      <c r="BF5" s="15">
        <f t="shared" ref="BF5:BF33" si="34">IF(AD5=0,"",AD5/$C5)</f>
        <v>0.12708150744960561</v>
      </c>
      <c r="BG5">
        <v>2022</v>
      </c>
      <c r="BH5" s="36">
        <v>44574</v>
      </c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>
        <v>3</v>
      </c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4"/>
      <c r="CO5" s="4"/>
      <c r="CP5" s="4"/>
      <c r="CQ5" s="4"/>
      <c r="CS5">
        <v>2022</v>
      </c>
      <c r="CT5" s="12">
        <v>44667</v>
      </c>
      <c r="DB5">
        <v>1</v>
      </c>
      <c r="EB5" s="36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90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</row>
    <row r="6" spans="1:168" ht="13.15">
      <c r="A6" s="14">
        <v>2022</v>
      </c>
      <c r="B6" s="4" t="s">
        <v>142</v>
      </c>
      <c r="C6" s="4">
        <v>263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>
        <v>16</v>
      </c>
      <c r="S6" s="51"/>
      <c r="T6" s="51"/>
      <c r="U6" s="51"/>
      <c r="V6" s="51">
        <v>1</v>
      </c>
      <c r="W6" s="51"/>
      <c r="X6" s="51">
        <v>3</v>
      </c>
      <c r="Y6" s="51"/>
      <c r="Z6" s="51"/>
      <c r="AA6" s="51"/>
      <c r="AB6" s="51">
        <v>4</v>
      </c>
      <c r="AC6" s="51">
        <v>1</v>
      </c>
      <c r="AD6" s="51">
        <f t="shared" si="7"/>
        <v>25</v>
      </c>
      <c r="AE6" s="23"/>
      <c r="AF6" s="15" t="str">
        <f t="shared" ref="AF6:AF16" si="35">IF(D6=0,"",D6/$C6)</f>
        <v/>
      </c>
      <c r="AG6" s="15" t="str">
        <f t="shared" si="9"/>
        <v/>
      </c>
      <c r="AH6" s="15" t="str">
        <f t="shared" si="10"/>
        <v/>
      </c>
      <c r="AI6" s="15" t="str">
        <f t="shared" si="11"/>
        <v/>
      </c>
      <c r="AJ6" s="15" t="str">
        <f t="shared" si="12"/>
        <v/>
      </c>
      <c r="AK6" s="15" t="str">
        <f t="shared" si="13"/>
        <v/>
      </c>
      <c r="AL6" s="15" t="str">
        <f t="shared" si="14"/>
        <v/>
      </c>
      <c r="AM6" s="15" t="str">
        <f t="shared" si="15"/>
        <v/>
      </c>
      <c r="AN6" s="15" t="str">
        <f t="shared" si="16"/>
        <v/>
      </c>
      <c r="AO6" s="15" t="str">
        <f t="shared" si="17"/>
        <v/>
      </c>
      <c r="AP6" s="15" t="str">
        <f t="shared" si="18"/>
        <v/>
      </c>
      <c r="AQ6" s="15" t="str">
        <f t="shared" si="19"/>
        <v/>
      </c>
      <c r="AR6" s="15" t="str">
        <f t="shared" si="20"/>
        <v/>
      </c>
      <c r="AS6" s="15" t="str">
        <f t="shared" si="21"/>
        <v/>
      </c>
      <c r="AT6" s="15">
        <f t="shared" si="22"/>
        <v>6.0836501901140684E-2</v>
      </c>
      <c r="AU6" s="15" t="str">
        <f t="shared" si="23"/>
        <v/>
      </c>
      <c r="AV6" s="15" t="str">
        <f t="shared" si="24"/>
        <v/>
      </c>
      <c r="AW6" s="15" t="str">
        <f t="shared" si="25"/>
        <v/>
      </c>
      <c r="AX6" s="15">
        <f t="shared" si="26"/>
        <v>3.8022813688212928E-3</v>
      </c>
      <c r="AY6" s="15" t="str">
        <f t="shared" si="27"/>
        <v/>
      </c>
      <c r="AZ6" s="15">
        <f t="shared" si="28"/>
        <v>1.1406844106463879E-2</v>
      </c>
      <c r="BA6" s="15" t="str">
        <f t="shared" si="29"/>
        <v/>
      </c>
      <c r="BB6" s="15" t="str">
        <f t="shared" si="30"/>
        <v/>
      </c>
      <c r="BC6" s="15" t="str">
        <f t="shared" si="31"/>
        <v/>
      </c>
      <c r="BD6" s="15">
        <f t="shared" si="32"/>
        <v>1.5209125475285171E-2</v>
      </c>
      <c r="BE6" s="15">
        <f t="shared" si="33"/>
        <v>3.8022813688212928E-3</v>
      </c>
      <c r="BF6" s="15">
        <f t="shared" si="34"/>
        <v>9.5057034220532313E-2</v>
      </c>
      <c r="BG6">
        <v>2022</v>
      </c>
      <c r="BH6" s="36">
        <v>44575</v>
      </c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>
        <v>4</v>
      </c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4"/>
      <c r="CO6" s="4"/>
      <c r="CP6" s="4"/>
      <c r="CQ6" s="4"/>
      <c r="CS6">
        <v>2022</v>
      </c>
      <c r="CT6" s="12">
        <v>44668</v>
      </c>
      <c r="DB6">
        <v>1</v>
      </c>
      <c r="EB6" s="36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90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</row>
    <row r="7" spans="1:168" ht="13.15">
      <c r="A7" s="14">
        <v>2022</v>
      </c>
      <c r="B7" s="4" t="s">
        <v>129</v>
      </c>
      <c r="C7" s="4">
        <v>300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>
        <v>1</v>
      </c>
      <c r="S7" s="51">
        <v>1</v>
      </c>
      <c r="T7" s="51"/>
      <c r="U7" s="51"/>
      <c r="V7" s="51"/>
      <c r="W7" s="51">
        <v>1</v>
      </c>
      <c r="X7" s="51">
        <v>5</v>
      </c>
      <c r="Y7" s="51">
        <v>1</v>
      </c>
      <c r="Z7" s="51">
        <v>2</v>
      </c>
      <c r="AA7" s="51"/>
      <c r="AB7" s="51">
        <v>4</v>
      </c>
      <c r="AC7" s="51"/>
      <c r="AD7" s="51">
        <f t="shared" si="7"/>
        <v>15</v>
      </c>
      <c r="AE7" s="23"/>
      <c r="AF7" s="15" t="str">
        <f t="shared" si="35"/>
        <v/>
      </c>
      <c r="AG7" s="15" t="str">
        <f t="shared" si="9"/>
        <v/>
      </c>
      <c r="AH7" s="15" t="str">
        <f t="shared" si="10"/>
        <v/>
      </c>
      <c r="AI7" s="15" t="str">
        <f t="shared" si="11"/>
        <v/>
      </c>
      <c r="AJ7" s="15" t="str">
        <f t="shared" si="12"/>
        <v/>
      </c>
      <c r="AK7" s="15" t="str">
        <f t="shared" si="13"/>
        <v/>
      </c>
      <c r="AL7" s="15" t="str">
        <f t="shared" si="14"/>
        <v/>
      </c>
      <c r="AM7" s="15" t="str">
        <f t="shared" si="15"/>
        <v/>
      </c>
      <c r="AN7" s="15" t="str">
        <f t="shared" si="16"/>
        <v/>
      </c>
      <c r="AO7" s="15" t="str">
        <f t="shared" si="17"/>
        <v/>
      </c>
      <c r="AP7" s="15" t="str">
        <f t="shared" si="18"/>
        <v/>
      </c>
      <c r="AQ7" s="15" t="str">
        <f t="shared" si="19"/>
        <v/>
      </c>
      <c r="AR7" s="15" t="str">
        <f t="shared" si="20"/>
        <v/>
      </c>
      <c r="AS7" s="15" t="str">
        <f t="shared" si="21"/>
        <v/>
      </c>
      <c r="AT7" s="15">
        <f t="shared" si="22"/>
        <v>3.3333333333333335E-3</v>
      </c>
      <c r="AU7" s="15">
        <f t="shared" si="23"/>
        <v>3.3333333333333335E-3</v>
      </c>
      <c r="AV7" s="15" t="str">
        <f t="shared" si="24"/>
        <v/>
      </c>
      <c r="AW7" s="15" t="str">
        <f t="shared" si="25"/>
        <v/>
      </c>
      <c r="AX7" s="15" t="str">
        <f t="shared" si="26"/>
        <v/>
      </c>
      <c r="AY7" s="15">
        <f t="shared" si="27"/>
        <v>3.3333333333333335E-3</v>
      </c>
      <c r="AZ7" s="15">
        <f t="shared" si="28"/>
        <v>1.6666666666666666E-2</v>
      </c>
      <c r="BA7" s="15">
        <f t="shared" si="29"/>
        <v>3.3333333333333335E-3</v>
      </c>
      <c r="BB7" s="15">
        <f t="shared" si="30"/>
        <v>6.6666666666666671E-3</v>
      </c>
      <c r="BC7" s="15" t="str">
        <f t="shared" si="31"/>
        <v/>
      </c>
      <c r="BD7" s="15">
        <f t="shared" si="32"/>
        <v>1.3333333333333334E-2</v>
      </c>
      <c r="BE7" s="15" t="str">
        <f t="shared" si="33"/>
        <v/>
      </c>
      <c r="BF7" s="15">
        <f t="shared" si="34"/>
        <v>0.05</v>
      </c>
      <c r="BG7">
        <v>2022</v>
      </c>
      <c r="BH7" s="36">
        <v>44576</v>
      </c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>
        <v>4</v>
      </c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4"/>
      <c r="CP7" s="4"/>
      <c r="CQ7" s="4"/>
      <c r="CS7" s="35">
        <v>2022</v>
      </c>
      <c r="CT7" s="36">
        <v>44669</v>
      </c>
      <c r="CU7" s="35">
        <v>1</v>
      </c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6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90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</row>
    <row r="8" spans="1:168" ht="13.15">
      <c r="A8" s="14">
        <v>2022</v>
      </c>
      <c r="B8" s="4" t="s">
        <v>221</v>
      </c>
      <c r="C8" s="4">
        <v>199</v>
      </c>
      <c r="D8" s="51">
        <v>5</v>
      </c>
      <c r="E8" s="51">
        <v>4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>
        <f t="shared" si="7"/>
        <v>9</v>
      </c>
      <c r="AE8" s="23"/>
      <c r="AF8" s="15">
        <f t="shared" si="35"/>
        <v>2.5125628140703519E-2</v>
      </c>
      <c r="AG8" s="15">
        <f t="shared" si="9"/>
        <v>2.0100502512562814E-2</v>
      </c>
      <c r="AH8" s="15" t="str">
        <f t="shared" si="10"/>
        <v/>
      </c>
      <c r="AI8" s="15" t="str">
        <f t="shared" si="11"/>
        <v/>
      </c>
      <c r="AJ8" s="15" t="str">
        <f t="shared" si="12"/>
        <v/>
      </c>
      <c r="AK8" s="15" t="str">
        <f t="shared" si="13"/>
        <v/>
      </c>
      <c r="AL8" s="15" t="str">
        <f t="shared" si="14"/>
        <v/>
      </c>
      <c r="AM8" s="15" t="str">
        <f t="shared" si="15"/>
        <v/>
      </c>
      <c r="AN8" s="15" t="str">
        <f t="shared" si="16"/>
        <v/>
      </c>
      <c r="AO8" s="15" t="str">
        <f t="shared" si="17"/>
        <v/>
      </c>
      <c r="AP8" s="15" t="str">
        <f t="shared" si="18"/>
        <v/>
      </c>
      <c r="AQ8" s="15" t="str">
        <f t="shared" si="19"/>
        <v/>
      </c>
      <c r="AR8" s="15" t="str">
        <f t="shared" si="20"/>
        <v/>
      </c>
      <c r="AS8" s="15" t="str">
        <f t="shared" si="21"/>
        <v/>
      </c>
      <c r="AT8" s="15" t="str">
        <f t="shared" si="22"/>
        <v/>
      </c>
      <c r="AU8" s="15" t="str">
        <f t="shared" si="23"/>
        <v/>
      </c>
      <c r="AV8" s="15" t="str">
        <f t="shared" si="24"/>
        <v/>
      </c>
      <c r="AW8" s="15" t="str">
        <f t="shared" si="25"/>
        <v/>
      </c>
      <c r="AX8" s="15" t="str">
        <f t="shared" si="26"/>
        <v/>
      </c>
      <c r="AY8" s="15" t="str">
        <f t="shared" si="27"/>
        <v/>
      </c>
      <c r="AZ8" s="15" t="str">
        <f t="shared" si="28"/>
        <v/>
      </c>
      <c r="BA8" s="15" t="str">
        <f t="shared" si="29"/>
        <v/>
      </c>
      <c r="BB8" s="15" t="str">
        <f t="shared" si="30"/>
        <v/>
      </c>
      <c r="BC8" s="15" t="str">
        <f t="shared" si="31"/>
        <v/>
      </c>
      <c r="BD8" s="15" t="str">
        <f t="shared" si="32"/>
        <v/>
      </c>
      <c r="BE8" s="15" t="str">
        <f t="shared" si="33"/>
        <v/>
      </c>
      <c r="BF8" s="15">
        <f t="shared" si="34"/>
        <v>4.5226130653266333E-2</v>
      </c>
      <c r="BG8">
        <v>2022</v>
      </c>
      <c r="BH8" s="36">
        <v>44577</v>
      </c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>
        <v>2</v>
      </c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4"/>
      <c r="CP8" s="4"/>
      <c r="CQ8" s="4"/>
      <c r="CS8" s="35">
        <v>2022</v>
      </c>
      <c r="CT8" s="36">
        <v>44675</v>
      </c>
      <c r="CU8" s="35"/>
      <c r="CV8" s="35"/>
      <c r="CW8" s="35"/>
      <c r="CX8" s="35"/>
      <c r="CY8" s="35"/>
      <c r="CZ8" s="35"/>
      <c r="DA8" s="35"/>
      <c r="DB8" s="35">
        <v>1</v>
      </c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>
        <v>1</v>
      </c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6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90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</row>
    <row r="9" spans="1:168" ht="13.15">
      <c r="A9" s="14">
        <v>2022</v>
      </c>
      <c r="B9" s="4" t="s">
        <v>130</v>
      </c>
      <c r="C9" s="4">
        <v>803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>
        <v>1</v>
      </c>
      <c r="T9" s="51"/>
      <c r="U9" s="51"/>
      <c r="V9" s="51">
        <v>1</v>
      </c>
      <c r="W9" s="51"/>
      <c r="X9" s="51">
        <v>8</v>
      </c>
      <c r="Y9" s="51"/>
      <c r="Z9" s="51">
        <v>3</v>
      </c>
      <c r="AA9" s="51">
        <v>1</v>
      </c>
      <c r="AB9" s="51">
        <v>5</v>
      </c>
      <c r="AC9" s="51">
        <v>2</v>
      </c>
      <c r="AD9" s="51">
        <f t="shared" si="7"/>
        <v>21</v>
      </c>
      <c r="AE9" s="23"/>
      <c r="AF9" s="15" t="str">
        <f t="shared" si="35"/>
        <v/>
      </c>
      <c r="AG9" s="15" t="str">
        <f t="shared" si="9"/>
        <v/>
      </c>
      <c r="AH9" s="15" t="str">
        <f t="shared" si="10"/>
        <v/>
      </c>
      <c r="AI9" s="15" t="str">
        <f t="shared" si="11"/>
        <v/>
      </c>
      <c r="AJ9" s="15" t="str">
        <f t="shared" si="12"/>
        <v/>
      </c>
      <c r="AK9" s="15" t="str">
        <f t="shared" si="13"/>
        <v/>
      </c>
      <c r="AL9" s="15" t="str">
        <f t="shared" si="14"/>
        <v/>
      </c>
      <c r="AM9" s="15" t="str">
        <f t="shared" si="15"/>
        <v/>
      </c>
      <c r="AN9" s="15" t="str">
        <f t="shared" si="16"/>
        <v/>
      </c>
      <c r="AO9" s="15" t="str">
        <f t="shared" si="17"/>
        <v/>
      </c>
      <c r="AP9" s="15" t="str">
        <f t="shared" si="18"/>
        <v/>
      </c>
      <c r="AQ9" s="15" t="str">
        <f t="shared" si="19"/>
        <v/>
      </c>
      <c r="AR9" s="15" t="str">
        <f t="shared" si="20"/>
        <v/>
      </c>
      <c r="AS9" s="15" t="str">
        <f t="shared" si="21"/>
        <v/>
      </c>
      <c r="AT9" s="15" t="str">
        <f t="shared" si="22"/>
        <v/>
      </c>
      <c r="AU9" s="15">
        <f t="shared" si="23"/>
        <v>1.2453300124533001E-3</v>
      </c>
      <c r="AV9" s="15" t="str">
        <f t="shared" si="24"/>
        <v/>
      </c>
      <c r="AW9" s="15" t="str">
        <f t="shared" si="25"/>
        <v/>
      </c>
      <c r="AX9" s="15">
        <f t="shared" si="26"/>
        <v>1.2453300124533001E-3</v>
      </c>
      <c r="AY9" s="15" t="str">
        <f t="shared" si="27"/>
        <v/>
      </c>
      <c r="AZ9" s="15">
        <f t="shared" si="28"/>
        <v>9.9626400996264009E-3</v>
      </c>
      <c r="BA9" s="15" t="str">
        <f t="shared" si="29"/>
        <v/>
      </c>
      <c r="BB9" s="15">
        <f t="shared" si="30"/>
        <v>3.7359900373599006E-3</v>
      </c>
      <c r="BC9" s="15">
        <f t="shared" si="31"/>
        <v>1.2453300124533001E-3</v>
      </c>
      <c r="BD9" s="15">
        <f t="shared" si="32"/>
        <v>6.2266500622665004E-3</v>
      </c>
      <c r="BE9" s="15">
        <f t="shared" si="33"/>
        <v>2.4906600249066002E-3</v>
      </c>
      <c r="BF9" s="15">
        <f t="shared" si="34"/>
        <v>2.6151930261519303E-2</v>
      </c>
      <c r="BG9">
        <v>2022</v>
      </c>
      <c r="BH9" s="36">
        <v>44578</v>
      </c>
      <c r="BI9" s="65"/>
      <c r="BJ9" s="65"/>
      <c r="BK9" s="65"/>
      <c r="BL9" s="65"/>
      <c r="BM9" s="65"/>
      <c r="BN9" s="65"/>
      <c r="BO9" s="65"/>
      <c r="BP9" s="65">
        <v>1</v>
      </c>
      <c r="BQ9" s="65"/>
      <c r="BR9" s="65"/>
      <c r="BS9" s="65"/>
      <c r="BT9" s="65"/>
      <c r="BU9" s="65">
        <v>4</v>
      </c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4"/>
      <c r="CP9" s="4"/>
      <c r="CQ9" s="4"/>
      <c r="CS9" s="35">
        <v>2022</v>
      </c>
      <c r="CT9" s="36">
        <v>44676</v>
      </c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>
        <v>1</v>
      </c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6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90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</row>
    <row r="10" spans="1:168" ht="13.15">
      <c r="A10" s="14">
        <v>2022</v>
      </c>
      <c r="B10" s="4" t="s">
        <v>127</v>
      </c>
      <c r="C10" s="4">
        <v>435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>
        <v>1</v>
      </c>
      <c r="AC10" s="51"/>
      <c r="AD10" s="51">
        <f t="shared" si="7"/>
        <v>1</v>
      </c>
      <c r="AE10" s="23"/>
      <c r="AF10" s="15" t="str">
        <f t="shared" si="35"/>
        <v/>
      </c>
      <c r="AG10" s="15" t="str">
        <f t="shared" si="9"/>
        <v/>
      </c>
      <c r="AH10" s="15" t="str">
        <f t="shared" si="10"/>
        <v/>
      </c>
      <c r="AI10" s="15" t="str">
        <f t="shared" si="11"/>
        <v/>
      </c>
      <c r="AJ10" s="15" t="str">
        <f t="shared" si="12"/>
        <v/>
      </c>
      <c r="AK10" s="15" t="str">
        <f t="shared" si="13"/>
        <v/>
      </c>
      <c r="AL10" s="15" t="str">
        <f t="shared" si="14"/>
        <v/>
      </c>
      <c r="AM10" s="15" t="str">
        <f t="shared" si="15"/>
        <v/>
      </c>
      <c r="AN10" s="15" t="str">
        <f t="shared" si="16"/>
        <v/>
      </c>
      <c r="AO10" s="15" t="str">
        <f t="shared" si="17"/>
        <v/>
      </c>
      <c r="AP10" s="15" t="str">
        <f t="shared" si="18"/>
        <v/>
      </c>
      <c r="AQ10" s="15" t="str">
        <f t="shared" si="19"/>
        <v/>
      </c>
      <c r="AR10" s="15" t="str">
        <f t="shared" si="20"/>
        <v/>
      </c>
      <c r="AS10" s="15" t="str">
        <f t="shared" si="21"/>
        <v/>
      </c>
      <c r="AT10" s="15" t="str">
        <f t="shared" si="22"/>
        <v/>
      </c>
      <c r="AU10" s="15" t="str">
        <f t="shared" si="23"/>
        <v/>
      </c>
      <c r="AV10" s="15" t="str">
        <f t="shared" si="24"/>
        <v/>
      </c>
      <c r="AW10" s="15" t="str">
        <f t="shared" si="25"/>
        <v/>
      </c>
      <c r="AX10" s="15" t="str">
        <f t="shared" si="26"/>
        <v/>
      </c>
      <c r="AY10" s="15" t="str">
        <f t="shared" si="27"/>
        <v/>
      </c>
      <c r="AZ10" s="15" t="str">
        <f t="shared" si="28"/>
        <v/>
      </c>
      <c r="BA10" s="15" t="str">
        <f t="shared" si="29"/>
        <v/>
      </c>
      <c r="BB10" s="15" t="str">
        <f t="shared" si="30"/>
        <v/>
      </c>
      <c r="BC10" s="15" t="str">
        <f t="shared" si="31"/>
        <v/>
      </c>
      <c r="BD10" s="15">
        <f t="shared" si="32"/>
        <v>2.2988505747126436E-3</v>
      </c>
      <c r="BE10" s="15" t="str">
        <f t="shared" si="33"/>
        <v/>
      </c>
      <c r="BF10" s="15">
        <f t="shared" si="34"/>
        <v>2.2988505747126436E-3</v>
      </c>
      <c r="BG10">
        <v>2022</v>
      </c>
      <c r="BH10" s="36">
        <v>44579</v>
      </c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>
        <v>5</v>
      </c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4"/>
      <c r="CP10" s="4"/>
      <c r="CQ10" s="4"/>
      <c r="CS10" s="35">
        <v>2022</v>
      </c>
      <c r="CT10" s="36">
        <v>44685</v>
      </c>
      <c r="CU10" s="35">
        <v>1</v>
      </c>
      <c r="CV10" s="35"/>
      <c r="CW10" s="35"/>
      <c r="CX10" s="35"/>
      <c r="CY10" s="35">
        <v>1</v>
      </c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6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90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</row>
    <row r="11" spans="1:168" ht="13.15">
      <c r="A11" s="14">
        <v>2022</v>
      </c>
      <c r="B11" s="4" t="s">
        <v>124</v>
      </c>
      <c r="C11" s="4">
        <v>376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>
        <v>1</v>
      </c>
      <c r="T11" s="51"/>
      <c r="U11" s="51"/>
      <c r="V11" s="51"/>
      <c r="W11" s="51">
        <v>1</v>
      </c>
      <c r="X11" s="51">
        <v>12</v>
      </c>
      <c r="Y11" s="51">
        <v>2</v>
      </c>
      <c r="Z11" s="51">
        <v>2</v>
      </c>
      <c r="AA11" s="51"/>
      <c r="AB11" s="51">
        <v>1</v>
      </c>
      <c r="AC11" s="51"/>
      <c r="AD11" s="51">
        <f t="shared" si="7"/>
        <v>19</v>
      </c>
      <c r="AE11" s="23"/>
      <c r="AF11" s="15" t="str">
        <f t="shared" si="35"/>
        <v/>
      </c>
      <c r="AG11" s="15" t="str">
        <f t="shared" si="9"/>
        <v/>
      </c>
      <c r="AH11" s="15" t="str">
        <f t="shared" si="10"/>
        <v/>
      </c>
      <c r="AI11" s="15" t="str">
        <f t="shared" si="11"/>
        <v/>
      </c>
      <c r="AJ11" s="15" t="str">
        <f t="shared" si="12"/>
        <v/>
      </c>
      <c r="AK11" s="15" t="str">
        <f t="shared" si="13"/>
        <v/>
      </c>
      <c r="AL11" s="15" t="str">
        <f t="shared" si="14"/>
        <v/>
      </c>
      <c r="AM11" s="15" t="str">
        <f t="shared" si="15"/>
        <v/>
      </c>
      <c r="AN11" s="15" t="str">
        <f t="shared" si="16"/>
        <v/>
      </c>
      <c r="AO11" s="15" t="str">
        <f t="shared" si="17"/>
        <v/>
      </c>
      <c r="AP11" s="15" t="str">
        <f t="shared" si="18"/>
        <v/>
      </c>
      <c r="AQ11" s="15" t="str">
        <f t="shared" si="19"/>
        <v/>
      </c>
      <c r="AR11" s="15" t="str">
        <f t="shared" si="20"/>
        <v/>
      </c>
      <c r="AS11" s="15" t="str">
        <f t="shared" si="21"/>
        <v/>
      </c>
      <c r="AT11" s="15" t="str">
        <f t="shared" si="22"/>
        <v/>
      </c>
      <c r="AU11" s="15">
        <f t="shared" si="23"/>
        <v>2.6595744680851063E-3</v>
      </c>
      <c r="AV11" s="15" t="str">
        <f t="shared" si="24"/>
        <v/>
      </c>
      <c r="AW11" s="15" t="str">
        <f t="shared" si="25"/>
        <v/>
      </c>
      <c r="AX11" s="15" t="str">
        <f t="shared" si="26"/>
        <v/>
      </c>
      <c r="AY11" s="15">
        <f t="shared" si="27"/>
        <v>2.6595744680851063E-3</v>
      </c>
      <c r="AZ11" s="15">
        <f t="shared" si="28"/>
        <v>3.1914893617021274E-2</v>
      </c>
      <c r="BA11" s="15">
        <f t="shared" si="29"/>
        <v>5.3191489361702126E-3</v>
      </c>
      <c r="BB11" s="15">
        <f t="shared" si="30"/>
        <v>5.3191489361702126E-3</v>
      </c>
      <c r="BC11" s="15" t="str">
        <f t="shared" si="31"/>
        <v/>
      </c>
      <c r="BD11" s="15">
        <f t="shared" si="32"/>
        <v>2.6595744680851063E-3</v>
      </c>
      <c r="BE11" s="15" t="str">
        <f t="shared" si="33"/>
        <v/>
      </c>
      <c r="BF11" s="15">
        <f t="shared" si="34"/>
        <v>5.0531914893617018E-2</v>
      </c>
      <c r="BG11">
        <v>2022</v>
      </c>
      <c r="BH11" s="36">
        <v>44580</v>
      </c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>
        <v>3</v>
      </c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4"/>
      <c r="CP11" s="4"/>
      <c r="CQ11" s="4"/>
      <c r="CS11" s="35">
        <v>2022</v>
      </c>
      <c r="CT11" s="36">
        <v>44686</v>
      </c>
      <c r="CU11" s="35">
        <v>2</v>
      </c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6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90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</row>
    <row r="12" spans="1:168" ht="13.15">
      <c r="A12" s="14">
        <v>2022</v>
      </c>
      <c r="B12" s="4" t="s">
        <v>154</v>
      </c>
      <c r="C12" s="4">
        <v>224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>
        <v>1</v>
      </c>
      <c r="T12" s="51"/>
      <c r="U12" s="51"/>
      <c r="V12" s="51"/>
      <c r="W12" s="51"/>
      <c r="X12" s="51">
        <v>4</v>
      </c>
      <c r="Y12" s="51">
        <v>1</v>
      </c>
      <c r="Z12" s="51">
        <v>1</v>
      </c>
      <c r="AA12" s="51"/>
      <c r="AB12" s="51">
        <v>3</v>
      </c>
      <c r="AC12" s="51"/>
      <c r="AD12" s="51">
        <f t="shared" si="7"/>
        <v>10</v>
      </c>
      <c r="AE12" s="23"/>
      <c r="AF12" s="15" t="str">
        <f t="shared" ref="AF12:AF13" si="36">IF(D12=0,"",D12/$C12)</f>
        <v/>
      </c>
      <c r="AG12" s="15" t="str">
        <f t="shared" si="9"/>
        <v/>
      </c>
      <c r="AH12" s="15" t="str">
        <f t="shared" si="10"/>
        <v/>
      </c>
      <c r="AI12" s="15" t="str">
        <f t="shared" si="11"/>
        <v/>
      </c>
      <c r="AJ12" s="15" t="str">
        <f t="shared" si="12"/>
        <v/>
      </c>
      <c r="AK12" s="15" t="str">
        <f t="shared" si="13"/>
        <v/>
      </c>
      <c r="AL12" s="15" t="str">
        <f t="shared" si="14"/>
        <v/>
      </c>
      <c r="AM12" s="15" t="str">
        <f t="shared" si="15"/>
        <v/>
      </c>
      <c r="AN12" s="15" t="str">
        <f t="shared" si="16"/>
        <v/>
      </c>
      <c r="AO12" s="15" t="str">
        <f t="shared" si="17"/>
        <v/>
      </c>
      <c r="AP12" s="15" t="str">
        <f t="shared" si="18"/>
        <v/>
      </c>
      <c r="AQ12" s="15" t="str">
        <f t="shared" si="19"/>
        <v/>
      </c>
      <c r="AR12" s="15" t="str">
        <f t="shared" si="20"/>
        <v/>
      </c>
      <c r="AS12" s="15" t="str">
        <f t="shared" si="21"/>
        <v/>
      </c>
      <c r="AT12" s="15" t="str">
        <f t="shared" si="22"/>
        <v/>
      </c>
      <c r="AU12" s="15">
        <f t="shared" si="23"/>
        <v>4.464285714285714E-3</v>
      </c>
      <c r="AV12" s="15" t="str">
        <f t="shared" si="24"/>
        <v/>
      </c>
      <c r="AW12" s="15" t="str">
        <f t="shared" si="25"/>
        <v/>
      </c>
      <c r="AX12" s="15" t="str">
        <f t="shared" si="26"/>
        <v/>
      </c>
      <c r="AY12" s="15" t="str">
        <f t="shared" si="27"/>
        <v/>
      </c>
      <c r="AZ12" s="15">
        <f t="shared" si="28"/>
        <v>1.7857142857142856E-2</v>
      </c>
      <c r="BA12" s="15">
        <f t="shared" si="29"/>
        <v>4.464285714285714E-3</v>
      </c>
      <c r="BB12" s="15">
        <f t="shared" si="30"/>
        <v>4.464285714285714E-3</v>
      </c>
      <c r="BC12" s="15" t="str">
        <f t="shared" si="31"/>
        <v/>
      </c>
      <c r="BD12" s="15">
        <f t="shared" si="32"/>
        <v>1.3392857142857142E-2</v>
      </c>
      <c r="BE12" s="15" t="str">
        <f t="shared" si="33"/>
        <v/>
      </c>
      <c r="BF12" s="15">
        <f t="shared" si="34"/>
        <v>4.4642857142857144E-2</v>
      </c>
      <c r="BG12">
        <v>2022</v>
      </c>
      <c r="BH12" s="36">
        <v>44581</v>
      </c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>
        <v>2</v>
      </c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35"/>
      <c r="CO12" s="4"/>
      <c r="CP12" s="4"/>
      <c r="CQ12" s="4"/>
      <c r="CS12" s="35">
        <v>2022</v>
      </c>
      <c r="CT12" s="36">
        <v>44687</v>
      </c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>
        <v>1</v>
      </c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6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90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</row>
    <row r="13" spans="1:168" ht="13.15">
      <c r="A13" s="14">
        <v>2022</v>
      </c>
      <c r="B13" s="4" t="s">
        <v>300</v>
      </c>
      <c r="C13" s="4">
        <v>77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>
        <f t="shared" si="7"/>
        <v>0</v>
      </c>
      <c r="AE13" s="23"/>
      <c r="AF13" s="15" t="str">
        <f t="shared" si="36"/>
        <v/>
      </c>
      <c r="AG13" s="15" t="str">
        <f t="shared" si="9"/>
        <v/>
      </c>
      <c r="AH13" s="15" t="str">
        <f t="shared" si="10"/>
        <v/>
      </c>
      <c r="AI13" s="15" t="str">
        <f t="shared" si="11"/>
        <v/>
      </c>
      <c r="AJ13" s="15" t="str">
        <f t="shared" si="12"/>
        <v/>
      </c>
      <c r="AK13" s="15" t="str">
        <f t="shared" si="13"/>
        <v/>
      </c>
      <c r="AL13" s="15" t="str">
        <f t="shared" si="14"/>
        <v/>
      </c>
      <c r="AM13" s="15" t="str">
        <f t="shared" si="15"/>
        <v/>
      </c>
      <c r="AN13" s="15" t="str">
        <f t="shared" si="16"/>
        <v/>
      </c>
      <c r="AO13" s="15" t="str">
        <f t="shared" si="17"/>
        <v/>
      </c>
      <c r="AP13" s="15" t="str">
        <f t="shared" si="18"/>
        <v/>
      </c>
      <c r="AQ13" s="15" t="str">
        <f t="shared" si="19"/>
        <v/>
      </c>
      <c r="AR13" s="15" t="str">
        <f t="shared" si="20"/>
        <v/>
      </c>
      <c r="AS13" s="15" t="str">
        <f t="shared" si="21"/>
        <v/>
      </c>
      <c r="AT13" s="15" t="str">
        <f t="shared" si="22"/>
        <v/>
      </c>
      <c r="AU13" s="15" t="str">
        <f t="shared" si="23"/>
        <v/>
      </c>
      <c r="AV13" s="15" t="str">
        <f t="shared" si="24"/>
        <v/>
      </c>
      <c r="AW13" s="15" t="str">
        <f t="shared" si="25"/>
        <v/>
      </c>
      <c r="AX13" s="15" t="str">
        <f t="shared" si="26"/>
        <v/>
      </c>
      <c r="AY13" s="15" t="str">
        <f t="shared" si="27"/>
        <v/>
      </c>
      <c r="AZ13" s="15" t="str">
        <f t="shared" si="28"/>
        <v/>
      </c>
      <c r="BA13" s="15" t="str">
        <f t="shared" si="29"/>
        <v/>
      </c>
      <c r="BB13" s="15" t="str">
        <f t="shared" si="30"/>
        <v/>
      </c>
      <c r="BC13" s="15" t="str">
        <f t="shared" si="31"/>
        <v/>
      </c>
      <c r="BD13" s="15" t="str">
        <f t="shared" si="32"/>
        <v/>
      </c>
      <c r="BE13" s="15" t="str">
        <f t="shared" si="33"/>
        <v/>
      </c>
      <c r="BF13" s="15" t="str">
        <f t="shared" si="34"/>
        <v/>
      </c>
      <c r="BG13">
        <v>2022</v>
      </c>
      <c r="BH13" s="36">
        <v>44582</v>
      </c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>
        <v>7</v>
      </c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35"/>
      <c r="CO13" s="4"/>
      <c r="CP13" s="4"/>
      <c r="CQ13" s="4"/>
      <c r="CS13" s="35">
        <v>2022</v>
      </c>
      <c r="CT13" s="36">
        <v>44688</v>
      </c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>
        <v>1</v>
      </c>
      <c r="DH13" s="35"/>
      <c r="DI13" s="35"/>
      <c r="DJ13" s="35"/>
      <c r="DK13" s="35">
        <v>1</v>
      </c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6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90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</row>
    <row r="14" spans="1:168" ht="13.15">
      <c r="A14" s="14">
        <v>2022</v>
      </c>
      <c r="B14" s="4" t="s">
        <v>294</v>
      </c>
      <c r="C14" s="4">
        <v>61</v>
      </c>
      <c r="D14" s="51"/>
      <c r="E14" s="51"/>
      <c r="F14" s="51"/>
      <c r="G14" s="51"/>
      <c r="H14" s="51"/>
      <c r="I14" s="51"/>
      <c r="J14" s="51"/>
      <c r="K14" s="51">
        <v>4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>
        <v>1</v>
      </c>
      <c r="AC14" s="51"/>
      <c r="AD14" s="51">
        <f t="shared" si="7"/>
        <v>5</v>
      </c>
      <c r="AE14" s="23"/>
      <c r="AF14" s="15" t="str">
        <f t="shared" si="35"/>
        <v/>
      </c>
      <c r="AG14" s="15" t="str">
        <f t="shared" si="9"/>
        <v/>
      </c>
      <c r="AH14" s="15" t="str">
        <f t="shared" si="10"/>
        <v/>
      </c>
      <c r="AI14" s="15" t="str">
        <f t="shared" si="11"/>
        <v/>
      </c>
      <c r="AJ14" s="15" t="str">
        <f t="shared" si="12"/>
        <v/>
      </c>
      <c r="AK14" s="15" t="str">
        <f t="shared" si="13"/>
        <v/>
      </c>
      <c r="AL14" s="15" t="str">
        <f t="shared" si="14"/>
        <v/>
      </c>
      <c r="AM14" s="15">
        <f t="shared" si="15"/>
        <v>6.5573770491803282E-2</v>
      </c>
      <c r="AN14" s="15" t="str">
        <f t="shared" si="16"/>
        <v/>
      </c>
      <c r="AO14" s="15" t="str">
        <f t="shared" si="17"/>
        <v/>
      </c>
      <c r="AP14" s="15" t="str">
        <f t="shared" si="18"/>
        <v/>
      </c>
      <c r="AQ14" s="15" t="str">
        <f t="shared" si="19"/>
        <v/>
      </c>
      <c r="AR14" s="15" t="str">
        <f t="shared" si="20"/>
        <v/>
      </c>
      <c r="AS14" s="15" t="str">
        <f t="shared" si="21"/>
        <v/>
      </c>
      <c r="AT14" s="15" t="str">
        <f t="shared" si="22"/>
        <v/>
      </c>
      <c r="AU14" s="15" t="str">
        <f t="shared" si="23"/>
        <v/>
      </c>
      <c r="AV14" s="15" t="str">
        <f t="shared" si="24"/>
        <v/>
      </c>
      <c r="AW14" s="15" t="str">
        <f t="shared" si="25"/>
        <v/>
      </c>
      <c r="AX14" s="15" t="str">
        <f t="shared" si="26"/>
        <v/>
      </c>
      <c r="AY14" s="15" t="str">
        <f t="shared" si="27"/>
        <v/>
      </c>
      <c r="AZ14" s="15" t="str">
        <f t="shared" si="28"/>
        <v/>
      </c>
      <c r="BA14" s="15" t="str">
        <f t="shared" si="29"/>
        <v/>
      </c>
      <c r="BB14" s="15" t="str">
        <f t="shared" si="30"/>
        <v/>
      </c>
      <c r="BC14" s="15" t="str">
        <f t="shared" si="31"/>
        <v/>
      </c>
      <c r="BD14" s="15">
        <f t="shared" si="32"/>
        <v>1.6393442622950821E-2</v>
      </c>
      <c r="BE14" s="15" t="str">
        <f t="shared" si="33"/>
        <v/>
      </c>
      <c r="BF14" s="15">
        <f t="shared" si="34"/>
        <v>8.1967213114754092E-2</v>
      </c>
      <c r="BG14">
        <v>2022</v>
      </c>
      <c r="BH14" s="36">
        <v>44583</v>
      </c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>
        <v>1</v>
      </c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35"/>
      <c r="CO14" s="4"/>
      <c r="CP14" s="4"/>
      <c r="CQ14" s="4"/>
      <c r="CS14" s="35">
        <v>2022</v>
      </c>
      <c r="CT14" s="36">
        <v>44689</v>
      </c>
      <c r="CU14" s="35"/>
      <c r="CV14" s="35">
        <v>1</v>
      </c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>
        <v>2</v>
      </c>
      <c r="DJ14" s="35">
        <v>1</v>
      </c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6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90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</row>
    <row r="15" spans="1:168" ht="13.15">
      <c r="A15" s="14">
        <v>2022</v>
      </c>
      <c r="B15" s="53" t="s">
        <v>246</v>
      </c>
      <c r="C15" s="53">
        <v>34</v>
      </c>
      <c r="D15" s="51"/>
      <c r="E15" s="51"/>
      <c r="F15" s="51"/>
      <c r="G15" s="51"/>
      <c r="H15" s="51"/>
      <c r="I15" s="51"/>
      <c r="J15" s="51">
        <v>1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>
        <v>1</v>
      </c>
      <c r="Y15" s="51"/>
      <c r="Z15" s="51"/>
      <c r="AA15" s="51"/>
      <c r="AB15" s="51"/>
      <c r="AC15" s="51">
        <v>1</v>
      </c>
      <c r="AD15" s="51">
        <f t="shared" si="7"/>
        <v>3</v>
      </c>
      <c r="AE15" s="43"/>
      <c r="AF15" s="15" t="str">
        <f t="shared" si="35"/>
        <v/>
      </c>
      <c r="AG15" s="15" t="str">
        <f t="shared" si="9"/>
        <v/>
      </c>
      <c r="AH15" s="15" t="str">
        <f t="shared" si="10"/>
        <v/>
      </c>
      <c r="AI15" s="15" t="str">
        <f t="shared" si="11"/>
        <v/>
      </c>
      <c r="AJ15" s="15" t="str">
        <f t="shared" si="12"/>
        <v/>
      </c>
      <c r="AK15" s="15" t="str">
        <f t="shared" si="13"/>
        <v/>
      </c>
      <c r="AL15" s="15">
        <f t="shared" si="14"/>
        <v>2.9411764705882353E-2</v>
      </c>
      <c r="AM15" s="15" t="str">
        <f t="shared" si="15"/>
        <v/>
      </c>
      <c r="AN15" s="15" t="str">
        <f t="shared" si="16"/>
        <v/>
      </c>
      <c r="AO15" s="15" t="str">
        <f t="shared" si="17"/>
        <v/>
      </c>
      <c r="AP15" s="15" t="str">
        <f t="shared" si="18"/>
        <v/>
      </c>
      <c r="AQ15" s="15" t="str">
        <f t="shared" si="19"/>
        <v/>
      </c>
      <c r="AR15" s="15" t="str">
        <f t="shared" si="20"/>
        <v/>
      </c>
      <c r="AS15" s="15" t="str">
        <f t="shared" si="21"/>
        <v/>
      </c>
      <c r="AT15" s="15" t="str">
        <f t="shared" si="22"/>
        <v/>
      </c>
      <c r="AU15" s="15" t="str">
        <f t="shared" si="23"/>
        <v/>
      </c>
      <c r="AV15" s="15" t="str">
        <f t="shared" si="24"/>
        <v/>
      </c>
      <c r="AW15" s="15" t="str">
        <f t="shared" si="25"/>
        <v/>
      </c>
      <c r="AX15" s="15" t="str">
        <f t="shared" si="26"/>
        <v/>
      </c>
      <c r="AY15" s="15" t="str">
        <f t="shared" si="27"/>
        <v/>
      </c>
      <c r="AZ15" s="15">
        <f t="shared" si="28"/>
        <v>2.9411764705882353E-2</v>
      </c>
      <c r="BA15" s="15" t="str">
        <f t="shared" si="29"/>
        <v/>
      </c>
      <c r="BB15" s="15" t="str">
        <f t="shared" si="30"/>
        <v/>
      </c>
      <c r="BC15" s="15" t="str">
        <f t="shared" si="31"/>
        <v/>
      </c>
      <c r="BD15" s="15" t="str">
        <f t="shared" si="32"/>
        <v/>
      </c>
      <c r="BE15" s="15">
        <f t="shared" si="33"/>
        <v>2.9411764705882353E-2</v>
      </c>
      <c r="BF15" s="15">
        <f t="shared" si="34"/>
        <v>8.8235294117647065E-2</v>
      </c>
      <c r="BG15">
        <v>2022</v>
      </c>
      <c r="BH15" s="36">
        <v>44584</v>
      </c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>
        <v>2</v>
      </c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35"/>
      <c r="CO15" s="4"/>
      <c r="CP15" s="4"/>
      <c r="CQ15" s="4"/>
      <c r="CS15" s="35">
        <v>2022</v>
      </c>
      <c r="CT15" s="36">
        <v>44690</v>
      </c>
      <c r="CU15" s="35">
        <v>1</v>
      </c>
      <c r="CV15" s="35"/>
      <c r="CW15" s="35"/>
      <c r="CX15" s="35"/>
      <c r="CY15" s="35"/>
      <c r="CZ15" s="35"/>
      <c r="DA15" s="35"/>
      <c r="DB15" s="35"/>
      <c r="DC15" s="35"/>
      <c r="DD15" s="35">
        <v>1</v>
      </c>
      <c r="DE15" s="35"/>
      <c r="DF15" s="35"/>
      <c r="DG15" s="35">
        <v>1</v>
      </c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6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90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</row>
    <row r="16" spans="1:168" ht="13.15">
      <c r="A16" s="44">
        <v>2022</v>
      </c>
      <c r="B16" s="53" t="s">
        <v>295</v>
      </c>
      <c r="C16" s="53">
        <v>36</v>
      </c>
      <c r="D16" s="51"/>
      <c r="E16" s="51"/>
      <c r="F16" s="51"/>
      <c r="G16" s="51"/>
      <c r="H16" s="51"/>
      <c r="I16" s="51"/>
      <c r="J16" s="51">
        <v>1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>
        <f t="shared" si="7"/>
        <v>1</v>
      </c>
      <c r="AE16" s="23"/>
      <c r="AF16" s="82" t="str">
        <f t="shared" si="35"/>
        <v/>
      </c>
      <c r="AG16" s="82" t="str">
        <f t="shared" si="9"/>
        <v/>
      </c>
      <c r="AH16" s="82" t="str">
        <f t="shared" si="10"/>
        <v/>
      </c>
      <c r="AI16" s="82" t="str">
        <f t="shared" si="11"/>
        <v/>
      </c>
      <c r="AJ16" s="82" t="str">
        <f t="shared" si="12"/>
        <v/>
      </c>
      <c r="AK16" s="82" t="str">
        <f t="shared" si="13"/>
        <v/>
      </c>
      <c r="AL16" s="82">
        <f t="shared" si="14"/>
        <v>2.7777777777777776E-2</v>
      </c>
      <c r="AM16" s="82" t="str">
        <f t="shared" si="15"/>
        <v/>
      </c>
      <c r="AN16" s="82" t="str">
        <f t="shared" si="16"/>
        <v/>
      </c>
      <c r="AO16" s="82" t="str">
        <f t="shared" si="17"/>
        <v/>
      </c>
      <c r="AP16" s="82" t="str">
        <f t="shared" si="18"/>
        <v/>
      </c>
      <c r="AQ16" s="82" t="str">
        <f t="shared" si="19"/>
        <v/>
      </c>
      <c r="AR16" s="82" t="str">
        <f t="shared" si="20"/>
        <v/>
      </c>
      <c r="AS16" s="82" t="str">
        <f t="shared" si="21"/>
        <v/>
      </c>
      <c r="AT16" s="82" t="str">
        <f t="shared" si="22"/>
        <v/>
      </c>
      <c r="AU16" s="82" t="str">
        <f t="shared" si="23"/>
        <v/>
      </c>
      <c r="AV16" s="82" t="str">
        <f t="shared" si="24"/>
        <v/>
      </c>
      <c r="AW16" s="82" t="str">
        <f t="shared" si="25"/>
        <v/>
      </c>
      <c r="AX16" s="82" t="str">
        <f t="shared" si="26"/>
        <v/>
      </c>
      <c r="AY16" s="82" t="str">
        <f t="shared" si="27"/>
        <v/>
      </c>
      <c r="AZ16" s="82" t="str">
        <f t="shared" si="28"/>
        <v/>
      </c>
      <c r="BA16" s="82" t="str">
        <f t="shared" si="29"/>
        <v/>
      </c>
      <c r="BB16" s="82" t="str">
        <f t="shared" si="30"/>
        <v/>
      </c>
      <c r="BC16" s="82" t="str">
        <f t="shared" si="31"/>
        <v/>
      </c>
      <c r="BD16" s="82" t="str">
        <f t="shared" si="32"/>
        <v/>
      </c>
      <c r="BE16" s="82" t="str">
        <f t="shared" si="33"/>
        <v/>
      </c>
      <c r="BF16" s="15">
        <f t="shared" si="34"/>
        <v>2.7777777777777776E-2</v>
      </c>
      <c r="BG16">
        <v>2022</v>
      </c>
      <c r="BH16" s="36">
        <v>44586</v>
      </c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>
        <v>1</v>
      </c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35"/>
      <c r="CO16" s="4"/>
      <c r="CP16" s="4"/>
      <c r="CQ16" s="4"/>
      <c r="CS16" s="35">
        <v>2022</v>
      </c>
      <c r="CT16" s="36">
        <v>44691</v>
      </c>
      <c r="CU16" s="35">
        <v>2</v>
      </c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6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90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</row>
    <row r="17" spans="1:168" ht="13.15">
      <c r="A17" s="44">
        <v>2022</v>
      </c>
      <c r="B17" s="53" t="s">
        <v>163</v>
      </c>
      <c r="C17" s="53">
        <v>200</v>
      </c>
      <c r="D17" s="51"/>
      <c r="E17" s="51"/>
      <c r="F17" s="51">
        <v>3</v>
      </c>
      <c r="G17" s="51">
        <v>9</v>
      </c>
      <c r="H17" s="51"/>
      <c r="I17" s="51"/>
      <c r="J17" s="51"/>
      <c r="K17" s="51"/>
      <c r="L17" s="51"/>
      <c r="M17" s="51"/>
      <c r="N17" s="51"/>
      <c r="O17" s="51">
        <v>1</v>
      </c>
      <c r="P17" s="51"/>
      <c r="Q17" s="51"/>
      <c r="R17" s="51"/>
      <c r="S17" s="51"/>
      <c r="T17" s="51"/>
      <c r="U17" s="51"/>
      <c r="V17" s="51"/>
      <c r="W17" s="51"/>
      <c r="X17" s="51">
        <v>1</v>
      </c>
      <c r="Y17" s="51"/>
      <c r="Z17" s="51"/>
      <c r="AA17" s="51"/>
      <c r="AB17" s="51"/>
      <c r="AC17" s="51"/>
      <c r="AD17" s="51">
        <f t="shared" si="7"/>
        <v>14</v>
      </c>
      <c r="AE17" s="23"/>
      <c r="AF17" s="82" t="str">
        <f t="shared" ref="AF17" si="37">IF(D17=0,"",D17/$C17)</f>
        <v/>
      </c>
      <c r="AG17" s="82" t="str">
        <f t="shared" si="9"/>
        <v/>
      </c>
      <c r="AH17" s="82">
        <f t="shared" si="10"/>
        <v>1.4999999999999999E-2</v>
      </c>
      <c r="AI17" s="82">
        <f t="shared" si="11"/>
        <v>4.4999999999999998E-2</v>
      </c>
      <c r="AJ17" s="82" t="str">
        <f t="shared" si="12"/>
        <v/>
      </c>
      <c r="AK17" s="82" t="str">
        <f t="shared" si="13"/>
        <v/>
      </c>
      <c r="AL17" s="82" t="str">
        <f t="shared" si="14"/>
        <v/>
      </c>
      <c r="AM17" s="82" t="str">
        <f t="shared" si="15"/>
        <v/>
      </c>
      <c r="AN17" s="82" t="str">
        <f t="shared" si="16"/>
        <v/>
      </c>
      <c r="AO17" s="82" t="str">
        <f t="shared" si="17"/>
        <v/>
      </c>
      <c r="AP17" s="82" t="str">
        <f t="shared" si="18"/>
        <v/>
      </c>
      <c r="AQ17" s="82">
        <f t="shared" si="19"/>
        <v>5.0000000000000001E-3</v>
      </c>
      <c r="AR17" s="82" t="str">
        <f t="shared" si="20"/>
        <v/>
      </c>
      <c r="AS17" s="82" t="str">
        <f t="shared" si="21"/>
        <v/>
      </c>
      <c r="AT17" s="82" t="str">
        <f t="shared" si="22"/>
        <v/>
      </c>
      <c r="AU17" s="82" t="str">
        <f t="shared" si="23"/>
        <v/>
      </c>
      <c r="AV17" s="82" t="str">
        <f t="shared" si="24"/>
        <v/>
      </c>
      <c r="AW17" s="82" t="str">
        <f t="shared" si="25"/>
        <v/>
      </c>
      <c r="AX17" s="82" t="str">
        <f t="shared" si="26"/>
        <v/>
      </c>
      <c r="AY17" s="82" t="str">
        <f t="shared" si="27"/>
        <v/>
      </c>
      <c r="AZ17" s="82">
        <f t="shared" si="28"/>
        <v>5.0000000000000001E-3</v>
      </c>
      <c r="BA17" s="82" t="str">
        <f t="shared" si="29"/>
        <v/>
      </c>
      <c r="BB17" s="82" t="str">
        <f t="shared" si="30"/>
        <v/>
      </c>
      <c r="BC17" s="82" t="str">
        <f t="shared" si="31"/>
        <v/>
      </c>
      <c r="BD17" s="82" t="str">
        <f t="shared" si="32"/>
        <v/>
      </c>
      <c r="BE17" s="82" t="str">
        <f t="shared" si="33"/>
        <v/>
      </c>
      <c r="BF17" s="15">
        <f t="shared" si="34"/>
        <v>7.0000000000000007E-2</v>
      </c>
      <c r="BG17">
        <v>2022</v>
      </c>
      <c r="BH17" s="36">
        <v>44589</v>
      </c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>
        <v>1</v>
      </c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35"/>
      <c r="CO17" s="4"/>
      <c r="CP17" s="4"/>
      <c r="CQ17" s="4"/>
      <c r="CS17" s="35">
        <v>2022</v>
      </c>
      <c r="CT17" s="36">
        <v>44692</v>
      </c>
      <c r="CU17" s="35"/>
      <c r="CV17" s="35"/>
      <c r="CW17" s="35"/>
      <c r="CX17" s="35"/>
      <c r="CY17" s="35"/>
      <c r="CZ17" s="35"/>
      <c r="DA17" s="35"/>
      <c r="DB17" s="35">
        <v>1</v>
      </c>
      <c r="DC17" s="35"/>
      <c r="DD17" s="35">
        <v>1</v>
      </c>
      <c r="DE17" s="35"/>
      <c r="DF17" s="35"/>
      <c r="DG17" s="35"/>
      <c r="DH17" s="35"/>
      <c r="DI17" s="35">
        <v>1</v>
      </c>
      <c r="DJ17" s="35"/>
      <c r="DK17" s="35"/>
      <c r="DL17" s="35">
        <v>1</v>
      </c>
      <c r="DM17" s="35">
        <v>1</v>
      </c>
      <c r="DN17" s="35">
        <v>1</v>
      </c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6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90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</row>
    <row r="18" spans="1:168" ht="13.15">
      <c r="A18" s="44">
        <v>2022</v>
      </c>
      <c r="B18" s="53" t="s">
        <v>289</v>
      </c>
      <c r="C18" s="71">
        <v>90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>
        <v>2</v>
      </c>
      <c r="Y18" s="51"/>
      <c r="Z18" s="51"/>
      <c r="AA18" s="51"/>
      <c r="AB18" s="51"/>
      <c r="AC18" s="51"/>
      <c r="AD18" s="51">
        <f t="shared" si="7"/>
        <v>2</v>
      </c>
      <c r="AE18" s="23"/>
      <c r="AF18" s="82" t="str">
        <f t="shared" ref="AF18:AF19" si="38">IF(D18=0,"",D18/$C18)</f>
        <v/>
      </c>
      <c r="AG18" s="82" t="str">
        <f t="shared" si="9"/>
        <v/>
      </c>
      <c r="AH18" s="82" t="str">
        <f t="shared" si="10"/>
        <v/>
      </c>
      <c r="AI18" s="82" t="str">
        <f t="shared" si="11"/>
        <v/>
      </c>
      <c r="AJ18" s="82" t="str">
        <f t="shared" si="12"/>
        <v/>
      </c>
      <c r="AK18" s="82" t="str">
        <f t="shared" si="13"/>
        <v/>
      </c>
      <c r="AL18" s="82" t="str">
        <f t="shared" si="14"/>
        <v/>
      </c>
      <c r="AM18" s="82" t="str">
        <f t="shared" si="15"/>
        <v/>
      </c>
      <c r="AN18" s="82" t="str">
        <f t="shared" si="16"/>
        <v/>
      </c>
      <c r="AO18" s="82" t="str">
        <f t="shared" si="17"/>
        <v/>
      </c>
      <c r="AP18" s="82" t="str">
        <f t="shared" si="18"/>
        <v/>
      </c>
      <c r="AQ18" s="82" t="str">
        <f t="shared" si="19"/>
        <v/>
      </c>
      <c r="AR18" s="82" t="str">
        <f t="shared" si="20"/>
        <v/>
      </c>
      <c r="AS18" s="82" t="str">
        <f t="shared" si="21"/>
        <v/>
      </c>
      <c r="AT18" s="82" t="str">
        <f t="shared" si="22"/>
        <v/>
      </c>
      <c r="AU18" s="82" t="str">
        <f t="shared" si="23"/>
        <v/>
      </c>
      <c r="AV18" s="82" t="str">
        <f t="shared" si="24"/>
        <v/>
      </c>
      <c r="AW18" s="82" t="str">
        <f t="shared" si="25"/>
        <v/>
      </c>
      <c r="AX18" s="82" t="str">
        <f t="shared" si="26"/>
        <v/>
      </c>
      <c r="AY18" s="82" t="str">
        <f t="shared" si="27"/>
        <v/>
      </c>
      <c r="AZ18" s="82">
        <f t="shared" si="28"/>
        <v>2.2222222222222223E-2</v>
      </c>
      <c r="BA18" s="82" t="str">
        <f t="shared" si="29"/>
        <v/>
      </c>
      <c r="BB18" s="82" t="str">
        <f t="shared" si="30"/>
        <v/>
      </c>
      <c r="BC18" s="82" t="str">
        <f t="shared" si="31"/>
        <v/>
      </c>
      <c r="BD18" s="82" t="str">
        <f t="shared" si="32"/>
        <v/>
      </c>
      <c r="BE18" s="82" t="str">
        <f t="shared" si="33"/>
        <v/>
      </c>
      <c r="BF18" s="15">
        <f t="shared" si="34"/>
        <v>2.2222222222222223E-2</v>
      </c>
      <c r="BG18">
        <v>2022</v>
      </c>
      <c r="BH18" s="36">
        <v>44590</v>
      </c>
      <c r="BI18" s="65">
        <v>1</v>
      </c>
      <c r="BJ18" s="65"/>
      <c r="BK18" s="65"/>
      <c r="BL18" s="65"/>
      <c r="BM18" s="65"/>
      <c r="BN18" s="65"/>
      <c r="BO18" s="65"/>
      <c r="BP18" s="65">
        <v>1</v>
      </c>
      <c r="BQ18" s="65"/>
      <c r="BR18" s="65"/>
      <c r="BS18" s="65"/>
      <c r="BT18" s="65"/>
      <c r="BU18" s="65">
        <v>1</v>
      </c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35"/>
      <c r="CO18" s="4"/>
      <c r="CP18" s="4"/>
      <c r="CQ18" s="4"/>
      <c r="CS18" s="35">
        <v>2022</v>
      </c>
      <c r="CT18" s="36">
        <v>44693</v>
      </c>
      <c r="CU18" s="35">
        <v>1</v>
      </c>
      <c r="CV18" s="35"/>
      <c r="CW18" s="35">
        <v>1</v>
      </c>
      <c r="CX18" s="35"/>
      <c r="CY18" s="35"/>
      <c r="CZ18" s="35"/>
      <c r="DA18" s="35"/>
      <c r="DB18" s="35">
        <v>1</v>
      </c>
      <c r="DC18" s="35"/>
      <c r="DD18" s="35">
        <v>2</v>
      </c>
      <c r="DE18" s="35"/>
      <c r="DF18" s="35">
        <v>1</v>
      </c>
      <c r="DG18" s="35">
        <v>1</v>
      </c>
      <c r="DH18" s="35">
        <v>1</v>
      </c>
      <c r="DI18" s="35"/>
      <c r="DJ18" s="35"/>
      <c r="DK18" s="35"/>
      <c r="DL18" s="35"/>
      <c r="DM18" s="35">
        <v>1</v>
      </c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6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90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</row>
    <row r="19" spans="1:168" ht="13.15">
      <c r="A19" s="44">
        <v>2022</v>
      </c>
      <c r="B19" s="53" t="s">
        <v>128</v>
      </c>
      <c r="C19" s="53">
        <v>999</v>
      </c>
      <c r="D19" s="51"/>
      <c r="E19" s="51"/>
      <c r="F19" s="51"/>
      <c r="G19" s="51"/>
      <c r="H19" s="51"/>
      <c r="I19" s="51"/>
      <c r="J19" s="51"/>
      <c r="K19" s="51"/>
      <c r="L19" s="51"/>
      <c r="M19" s="51">
        <v>65</v>
      </c>
      <c r="N19" s="51">
        <v>16</v>
      </c>
      <c r="O19" s="51">
        <v>2</v>
      </c>
      <c r="P19" s="51"/>
      <c r="Q19" s="51"/>
      <c r="R19" s="51"/>
      <c r="S19" s="51"/>
      <c r="T19" s="51"/>
      <c r="U19" s="51"/>
      <c r="V19" s="51"/>
      <c r="W19" s="51"/>
      <c r="X19" s="51">
        <v>7</v>
      </c>
      <c r="Y19" s="51">
        <v>4</v>
      </c>
      <c r="Z19" s="51">
        <v>5</v>
      </c>
      <c r="AA19" s="51"/>
      <c r="AB19" s="51">
        <v>8</v>
      </c>
      <c r="AC19" s="51"/>
      <c r="AD19" s="51">
        <f t="shared" si="7"/>
        <v>107</v>
      </c>
      <c r="AE19" s="23"/>
      <c r="AF19" s="82" t="str">
        <f t="shared" si="38"/>
        <v/>
      </c>
      <c r="AG19" s="82" t="str">
        <f t="shared" si="9"/>
        <v/>
      </c>
      <c r="AH19" s="82" t="str">
        <f t="shared" si="10"/>
        <v/>
      </c>
      <c r="AI19" s="82" t="str">
        <f t="shared" si="11"/>
        <v/>
      </c>
      <c r="AJ19" s="82" t="str">
        <f t="shared" si="12"/>
        <v/>
      </c>
      <c r="AK19" s="82" t="str">
        <f t="shared" si="13"/>
        <v/>
      </c>
      <c r="AL19" s="82" t="str">
        <f t="shared" si="14"/>
        <v/>
      </c>
      <c r="AM19" s="82" t="str">
        <f t="shared" si="15"/>
        <v/>
      </c>
      <c r="AN19" s="82" t="str">
        <f t="shared" si="16"/>
        <v/>
      </c>
      <c r="AO19" s="82">
        <f t="shared" si="17"/>
        <v>6.506506506506507E-2</v>
      </c>
      <c r="AP19" s="82">
        <f t="shared" si="18"/>
        <v>1.6016016016016016E-2</v>
      </c>
      <c r="AQ19" s="82">
        <f t="shared" si="19"/>
        <v>2.002002002002002E-3</v>
      </c>
      <c r="AR19" s="82" t="str">
        <f t="shared" si="20"/>
        <v/>
      </c>
      <c r="AS19" s="82" t="str">
        <f t="shared" si="21"/>
        <v/>
      </c>
      <c r="AT19" s="82" t="str">
        <f t="shared" si="22"/>
        <v/>
      </c>
      <c r="AU19" s="82" t="str">
        <f t="shared" si="23"/>
        <v/>
      </c>
      <c r="AV19" s="82" t="str">
        <f t="shared" si="24"/>
        <v/>
      </c>
      <c r="AW19" s="82" t="str">
        <f t="shared" si="25"/>
        <v/>
      </c>
      <c r="AX19" s="82" t="str">
        <f t="shared" si="26"/>
        <v/>
      </c>
      <c r="AY19" s="82" t="str">
        <f t="shared" si="27"/>
        <v/>
      </c>
      <c r="AZ19" s="82">
        <f t="shared" si="28"/>
        <v>7.0070070070070069E-3</v>
      </c>
      <c r="BA19" s="82">
        <f t="shared" si="29"/>
        <v>4.004004004004004E-3</v>
      </c>
      <c r="BB19" s="82">
        <f t="shared" si="30"/>
        <v>5.005005005005005E-3</v>
      </c>
      <c r="BC19" s="82" t="str">
        <f t="shared" si="31"/>
        <v/>
      </c>
      <c r="BD19" s="82">
        <f t="shared" si="32"/>
        <v>8.0080080080080079E-3</v>
      </c>
      <c r="BE19" s="82" t="str">
        <f t="shared" si="33"/>
        <v/>
      </c>
      <c r="BF19" s="15">
        <f t="shared" si="34"/>
        <v>0.10710710710710711</v>
      </c>
      <c r="BG19">
        <v>2022</v>
      </c>
      <c r="BH19" s="36">
        <v>44591</v>
      </c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>
        <v>1</v>
      </c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35"/>
      <c r="CO19" s="4"/>
      <c r="CP19" s="4"/>
      <c r="CQ19" s="4"/>
      <c r="CR19" s="35"/>
      <c r="CS19" s="35">
        <v>2022</v>
      </c>
      <c r="CT19" s="36">
        <v>44694</v>
      </c>
      <c r="CU19" s="35">
        <v>1</v>
      </c>
      <c r="CV19" s="35"/>
      <c r="CW19" s="35"/>
      <c r="CX19" s="35">
        <v>1</v>
      </c>
      <c r="CY19" s="35"/>
      <c r="CZ19" s="35"/>
      <c r="DA19" s="35"/>
      <c r="DB19" s="35">
        <v>4</v>
      </c>
      <c r="DC19" s="35"/>
      <c r="DD19" s="35"/>
      <c r="DE19" s="35"/>
      <c r="DF19" s="35">
        <v>1</v>
      </c>
      <c r="DG19" s="35"/>
      <c r="DH19" s="35"/>
      <c r="DI19" s="35">
        <v>3</v>
      </c>
      <c r="DJ19" s="35"/>
      <c r="DK19" s="35"/>
      <c r="DL19" s="35">
        <v>1</v>
      </c>
      <c r="DM19" s="35">
        <v>2</v>
      </c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6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90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</row>
    <row r="20" spans="1:168" ht="13.15">
      <c r="A20" s="44">
        <v>2022</v>
      </c>
      <c r="B20" s="53" t="s">
        <v>16</v>
      </c>
      <c r="C20" s="71">
        <v>3496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>
        <v>1</v>
      </c>
      <c r="T20" s="71"/>
      <c r="U20" s="71"/>
      <c r="V20" s="71">
        <v>3</v>
      </c>
      <c r="W20" s="71">
        <v>5</v>
      </c>
      <c r="X20" s="71">
        <v>30</v>
      </c>
      <c r="Y20" s="71">
        <v>5</v>
      </c>
      <c r="Z20" s="71">
        <v>9</v>
      </c>
      <c r="AA20" s="71">
        <v>4</v>
      </c>
      <c r="AB20" s="71">
        <v>25</v>
      </c>
      <c r="AC20" s="71">
        <v>3</v>
      </c>
      <c r="AD20" s="51">
        <f t="shared" si="7"/>
        <v>85</v>
      </c>
      <c r="AE20" s="51"/>
      <c r="AF20" s="82" t="str">
        <f t="shared" ref="AF20:AF33" si="39">IF(D20=0,"",D20/$C20)</f>
        <v/>
      </c>
      <c r="AG20" s="82" t="str">
        <f t="shared" si="9"/>
        <v/>
      </c>
      <c r="AH20" s="82" t="str">
        <f t="shared" si="10"/>
        <v/>
      </c>
      <c r="AI20" s="82" t="str">
        <f t="shared" si="11"/>
        <v/>
      </c>
      <c r="AJ20" s="82" t="str">
        <f t="shared" si="12"/>
        <v/>
      </c>
      <c r="AK20" s="82" t="str">
        <f t="shared" si="13"/>
        <v/>
      </c>
      <c r="AL20" s="82" t="str">
        <f t="shared" si="14"/>
        <v/>
      </c>
      <c r="AM20" s="82" t="str">
        <f t="shared" si="15"/>
        <v/>
      </c>
      <c r="AN20" s="82" t="str">
        <f t="shared" si="16"/>
        <v/>
      </c>
      <c r="AO20" s="82" t="str">
        <f t="shared" si="17"/>
        <v/>
      </c>
      <c r="AP20" s="82" t="str">
        <f t="shared" si="18"/>
        <v/>
      </c>
      <c r="AQ20" s="82" t="str">
        <f t="shared" si="19"/>
        <v/>
      </c>
      <c r="AR20" s="82" t="str">
        <f t="shared" si="20"/>
        <v/>
      </c>
      <c r="AS20" s="82" t="str">
        <f t="shared" si="21"/>
        <v/>
      </c>
      <c r="AT20" s="82" t="str">
        <f t="shared" si="22"/>
        <v/>
      </c>
      <c r="AU20" s="82">
        <f t="shared" si="23"/>
        <v>2.8604118993135012E-4</v>
      </c>
      <c r="AV20" s="82" t="str">
        <f t="shared" si="24"/>
        <v/>
      </c>
      <c r="AW20" s="82" t="str">
        <f t="shared" si="25"/>
        <v/>
      </c>
      <c r="AX20" s="82">
        <f t="shared" si="26"/>
        <v>8.5812356979405029E-4</v>
      </c>
      <c r="AY20" s="82">
        <f t="shared" si="27"/>
        <v>1.4302059496567505E-3</v>
      </c>
      <c r="AZ20" s="82">
        <f t="shared" si="28"/>
        <v>8.5812356979405036E-3</v>
      </c>
      <c r="BA20" s="82">
        <f t="shared" si="29"/>
        <v>1.4302059496567505E-3</v>
      </c>
      <c r="BB20" s="82">
        <f t="shared" si="30"/>
        <v>2.574370709382151E-3</v>
      </c>
      <c r="BC20" s="82">
        <f t="shared" si="31"/>
        <v>1.1441647597254005E-3</v>
      </c>
      <c r="BD20" s="82">
        <f t="shared" si="32"/>
        <v>7.1510297482837533E-3</v>
      </c>
      <c r="BE20" s="82">
        <f t="shared" si="33"/>
        <v>8.5812356979405029E-4</v>
      </c>
      <c r="BF20" s="15">
        <f t="shared" si="34"/>
        <v>2.4313501144164761E-2</v>
      </c>
      <c r="BG20">
        <v>2022</v>
      </c>
      <c r="BH20" s="36">
        <v>44594</v>
      </c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>
        <v>1</v>
      </c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35"/>
      <c r="CO20" s="4"/>
      <c r="CP20" s="4"/>
      <c r="CQ20" s="4"/>
      <c r="CR20" s="35"/>
      <c r="CS20" s="35">
        <v>2022</v>
      </c>
      <c r="CT20" s="36">
        <v>44695</v>
      </c>
      <c r="CU20" s="35">
        <v>3</v>
      </c>
      <c r="CV20" s="35"/>
      <c r="CW20" s="35">
        <v>2</v>
      </c>
      <c r="CX20" s="35"/>
      <c r="CY20" s="35"/>
      <c r="CZ20" s="35"/>
      <c r="DA20" s="35"/>
      <c r="DB20" s="35">
        <v>2</v>
      </c>
      <c r="DC20" s="35">
        <v>1</v>
      </c>
      <c r="DD20" s="35"/>
      <c r="DE20" s="35"/>
      <c r="DF20" s="35"/>
      <c r="DG20" s="35"/>
      <c r="DH20" s="35">
        <v>1</v>
      </c>
      <c r="DI20" s="35"/>
      <c r="DJ20" s="35"/>
      <c r="DK20" s="35"/>
      <c r="DL20" s="35"/>
      <c r="DM20" s="35">
        <v>1</v>
      </c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6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90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</row>
    <row r="21" spans="1:168" ht="13.15">
      <c r="A21" s="124">
        <v>2022</v>
      </c>
      <c r="B21" s="71" t="s">
        <v>24</v>
      </c>
      <c r="C21" s="71">
        <v>970</v>
      </c>
      <c r="D21" s="71"/>
      <c r="E21" s="71"/>
      <c r="F21" s="71"/>
      <c r="G21" s="71"/>
      <c r="H21" s="71"/>
      <c r="I21" s="71"/>
      <c r="J21" s="71">
        <v>25</v>
      </c>
      <c r="K21" s="71"/>
      <c r="L21" s="71"/>
      <c r="M21" s="71"/>
      <c r="N21" s="71"/>
      <c r="O21" s="71">
        <v>3</v>
      </c>
      <c r="P21" s="71"/>
      <c r="Q21" s="71"/>
      <c r="R21" s="71"/>
      <c r="S21" s="71"/>
      <c r="T21" s="71"/>
      <c r="U21" s="71"/>
      <c r="V21" s="71">
        <v>1</v>
      </c>
      <c r="W21" s="71"/>
      <c r="X21" s="71">
        <v>14</v>
      </c>
      <c r="Y21" s="71">
        <v>2</v>
      </c>
      <c r="Z21" s="71">
        <v>3</v>
      </c>
      <c r="AA21" s="71"/>
      <c r="AB21" s="71">
        <v>8</v>
      </c>
      <c r="AC21" s="71"/>
      <c r="AD21" s="51">
        <f t="shared" si="7"/>
        <v>56</v>
      </c>
      <c r="AE21" s="23"/>
      <c r="AF21" s="82" t="str">
        <f t="shared" si="39"/>
        <v/>
      </c>
      <c r="AG21" s="82" t="str">
        <f t="shared" si="9"/>
        <v/>
      </c>
      <c r="AH21" s="82" t="str">
        <f t="shared" si="10"/>
        <v/>
      </c>
      <c r="AI21" s="82" t="str">
        <f t="shared" si="11"/>
        <v/>
      </c>
      <c r="AJ21" s="82" t="str">
        <f t="shared" si="12"/>
        <v/>
      </c>
      <c r="AK21" s="82" t="str">
        <f t="shared" si="13"/>
        <v/>
      </c>
      <c r="AL21" s="82">
        <f t="shared" si="14"/>
        <v>2.5773195876288658E-2</v>
      </c>
      <c r="AM21" s="82" t="str">
        <f t="shared" si="15"/>
        <v/>
      </c>
      <c r="AN21" s="82" t="str">
        <f t="shared" si="16"/>
        <v/>
      </c>
      <c r="AO21" s="82" t="str">
        <f t="shared" si="17"/>
        <v/>
      </c>
      <c r="AP21" s="82" t="str">
        <f t="shared" si="18"/>
        <v/>
      </c>
      <c r="AQ21" s="82">
        <f t="shared" si="19"/>
        <v>3.092783505154639E-3</v>
      </c>
      <c r="AR21" s="82" t="str">
        <f t="shared" si="20"/>
        <v/>
      </c>
      <c r="AS21" s="82" t="str">
        <f t="shared" si="21"/>
        <v/>
      </c>
      <c r="AT21" s="82" t="str">
        <f t="shared" si="22"/>
        <v/>
      </c>
      <c r="AU21" s="82" t="str">
        <f t="shared" si="23"/>
        <v/>
      </c>
      <c r="AV21" s="82" t="str">
        <f t="shared" si="24"/>
        <v/>
      </c>
      <c r="AW21" s="82" t="str">
        <f t="shared" si="25"/>
        <v/>
      </c>
      <c r="AX21" s="82">
        <f t="shared" si="26"/>
        <v>1.0309278350515464E-3</v>
      </c>
      <c r="AY21" s="82" t="str">
        <f t="shared" si="27"/>
        <v/>
      </c>
      <c r="AZ21" s="82">
        <f t="shared" si="28"/>
        <v>1.443298969072165E-2</v>
      </c>
      <c r="BA21" s="82">
        <f t="shared" si="29"/>
        <v>2.0618556701030928E-3</v>
      </c>
      <c r="BB21" s="82">
        <f t="shared" si="30"/>
        <v>3.092783505154639E-3</v>
      </c>
      <c r="BC21" s="82" t="str">
        <f t="shared" si="31"/>
        <v/>
      </c>
      <c r="BD21" s="82">
        <f t="shared" si="32"/>
        <v>8.2474226804123713E-3</v>
      </c>
      <c r="BE21" s="82" t="str">
        <f t="shared" si="33"/>
        <v/>
      </c>
      <c r="BF21" s="15">
        <f t="shared" si="34"/>
        <v>5.7731958762886601E-2</v>
      </c>
      <c r="BG21">
        <v>2022</v>
      </c>
      <c r="BH21" s="36">
        <v>44595</v>
      </c>
      <c r="BI21" s="65">
        <v>1</v>
      </c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>
        <v>1</v>
      </c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35"/>
      <c r="CO21" s="4"/>
      <c r="CP21" s="4"/>
      <c r="CQ21" s="4"/>
      <c r="CR21" s="35"/>
      <c r="CS21" s="35">
        <v>2022</v>
      </c>
      <c r="CT21" s="36">
        <v>44696</v>
      </c>
      <c r="CU21" s="35">
        <v>1</v>
      </c>
      <c r="CV21" s="35"/>
      <c r="CW21" s="35">
        <v>1</v>
      </c>
      <c r="CX21" s="35"/>
      <c r="CY21" s="35"/>
      <c r="CZ21" s="35"/>
      <c r="DA21" s="35"/>
      <c r="DB21" s="35">
        <v>4</v>
      </c>
      <c r="DC21" s="35">
        <v>2</v>
      </c>
      <c r="DD21" s="35">
        <v>1</v>
      </c>
      <c r="DE21" s="35"/>
      <c r="DF21" s="35">
        <v>3</v>
      </c>
      <c r="DG21" s="35">
        <v>2</v>
      </c>
      <c r="DH21" s="35">
        <v>1</v>
      </c>
      <c r="DI21" s="35">
        <v>2</v>
      </c>
      <c r="DJ21" s="35">
        <v>2</v>
      </c>
      <c r="DK21" s="35">
        <v>4</v>
      </c>
      <c r="DL21" s="35">
        <v>1</v>
      </c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6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90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</row>
    <row r="22" spans="1:168" ht="13.15">
      <c r="A22" s="14">
        <v>2022</v>
      </c>
      <c r="B22" s="53" t="s">
        <v>151</v>
      </c>
      <c r="C22" s="71">
        <v>600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>
        <v>2</v>
      </c>
      <c r="T22" s="71"/>
      <c r="U22" s="71"/>
      <c r="V22" s="71"/>
      <c r="W22" s="71"/>
      <c r="X22" s="71">
        <v>5</v>
      </c>
      <c r="Y22" s="71">
        <v>3</v>
      </c>
      <c r="Z22" s="71">
        <v>1</v>
      </c>
      <c r="AA22" s="71"/>
      <c r="AB22" s="71">
        <v>8</v>
      </c>
      <c r="AC22" s="71">
        <v>2</v>
      </c>
      <c r="AD22" s="51">
        <f t="shared" si="7"/>
        <v>21</v>
      </c>
      <c r="AF22" s="82" t="str">
        <f t="shared" si="39"/>
        <v/>
      </c>
      <c r="AG22" s="82" t="str">
        <f t="shared" si="9"/>
        <v/>
      </c>
      <c r="AH22" s="82" t="str">
        <f t="shared" si="10"/>
        <v/>
      </c>
      <c r="AI22" s="82" t="str">
        <f t="shared" si="11"/>
        <v/>
      </c>
      <c r="AJ22" s="82" t="str">
        <f t="shared" si="12"/>
        <v/>
      </c>
      <c r="AK22" s="82" t="str">
        <f t="shared" si="13"/>
        <v/>
      </c>
      <c r="AL22" s="82" t="str">
        <f t="shared" si="14"/>
        <v/>
      </c>
      <c r="AM22" s="82" t="str">
        <f t="shared" si="15"/>
        <v/>
      </c>
      <c r="AN22" s="82" t="str">
        <f t="shared" si="16"/>
        <v/>
      </c>
      <c r="AO22" s="82" t="str">
        <f t="shared" si="17"/>
        <v/>
      </c>
      <c r="AP22" s="82" t="str">
        <f t="shared" si="18"/>
        <v/>
      </c>
      <c r="AQ22" s="82" t="str">
        <f t="shared" si="19"/>
        <v/>
      </c>
      <c r="AR22" s="82" t="str">
        <f t="shared" si="20"/>
        <v/>
      </c>
      <c r="AS22" s="82" t="str">
        <f t="shared" si="21"/>
        <v/>
      </c>
      <c r="AT22" s="82" t="str">
        <f t="shared" si="22"/>
        <v/>
      </c>
      <c r="AU22" s="82">
        <f t="shared" si="23"/>
        <v>3.3333333333333335E-3</v>
      </c>
      <c r="AV22" s="82" t="str">
        <f t="shared" si="24"/>
        <v/>
      </c>
      <c r="AW22" s="82" t="str">
        <f t="shared" si="25"/>
        <v/>
      </c>
      <c r="AX22" s="82" t="str">
        <f t="shared" si="26"/>
        <v/>
      </c>
      <c r="AY22" s="82" t="str">
        <f t="shared" si="27"/>
        <v/>
      </c>
      <c r="AZ22" s="82">
        <f t="shared" si="28"/>
        <v>8.3333333333333332E-3</v>
      </c>
      <c r="BA22" s="82">
        <f t="shared" si="29"/>
        <v>5.0000000000000001E-3</v>
      </c>
      <c r="BB22" s="82">
        <f t="shared" si="30"/>
        <v>1.6666666666666668E-3</v>
      </c>
      <c r="BC22" s="82" t="str">
        <f t="shared" si="31"/>
        <v/>
      </c>
      <c r="BD22" s="82">
        <f t="shared" si="32"/>
        <v>1.3333333333333334E-2</v>
      </c>
      <c r="BE22" s="82">
        <f t="shared" si="33"/>
        <v>3.3333333333333335E-3</v>
      </c>
      <c r="BF22" s="15">
        <f t="shared" si="34"/>
        <v>3.5000000000000003E-2</v>
      </c>
      <c r="BG22">
        <v>2022</v>
      </c>
      <c r="BH22" s="36">
        <v>44596</v>
      </c>
      <c r="BI22" s="65">
        <v>1</v>
      </c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35"/>
      <c r="CO22" s="4"/>
      <c r="CP22" s="4"/>
      <c r="CQ22" s="4"/>
      <c r="CR22" s="35"/>
      <c r="CS22" s="35">
        <v>2022</v>
      </c>
      <c r="CT22" s="36">
        <v>44697</v>
      </c>
      <c r="CU22" s="35">
        <v>2</v>
      </c>
      <c r="CV22" s="35"/>
      <c r="CW22" s="35"/>
      <c r="CX22" s="35"/>
      <c r="CY22" s="35"/>
      <c r="CZ22" s="35"/>
      <c r="DA22" s="35"/>
      <c r="DB22" s="35">
        <v>2</v>
      </c>
      <c r="DC22" s="35">
        <v>1</v>
      </c>
      <c r="DD22" s="35"/>
      <c r="DE22" s="35"/>
      <c r="DF22" s="35"/>
      <c r="DG22" s="35"/>
      <c r="DH22" s="35">
        <v>1</v>
      </c>
      <c r="DI22" s="35"/>
      <c r="DJ22" s="35">
        <v>2</v>
      </c>
      <c r="DK22" s="35">
        <v>2</v>
      </c>
      <c r="DL22" s="35"/>
      <c r="DM22" s="35">
        <v>1</v>
      </c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6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90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</row>
    <row r="23" spans="1:168" ht="13.15">
      <c r="A23" s="14">
        <v>2022</v>
      </c>
      <c r="B23" s="53" t="s">
        <v>164</v>
      </c>
      <c r="C23" s="71">
        <v>300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>
        <v>1</v>
      </c>
      <c r="Y23" s="71">
        <v>1</v>
      </c>
      <c r="Z23" s="71"/>
      <c r="AA23" s="71"/>
      <c r="AB23" s="71">
        <v>2</v>
      </c>
      <c r="AC23" s="71"/>
      <c r="AD23" s="51">
        <f t="shared" si="7"/>
        <v>4</v>
      </c>
      <c r="AF23" s="82" t="str">
        <f t="shared" si="39"/>
        <v/>
      </c>
      <c r="AG23" s="82" t="str">
        <f t="shared" si="9"/>
        <v/>
      </c>
      <c r="AH23" s="82" t="str">
        <f t="shared" si="10"/>
        <v/>
      </c>
      <c r="AI23" s="82" t="str">
        <f t="shared" si="11"/>
        <v/>
      </c>
      <c r="AJ23" s="82" t="str">
        <f t="shared" si="12"/>
        <v/>
      </c>
      <c r="AK23" s="82" t="str">
        <f t="shared" si="13"/>
        <v/>
      </c>
      <c r="AL23" s="82" t="str">
        <f t="shared" si="14"/>
        <v/>
      </c>
      <c r="AM23" s="82" t="str">
        <f t="shared" si="15"/>
        <v/>
      </c>
      <c r="AN23" s="82" t="str">
        <f t="shared" si="16"/>
        <v/>
      </c>
      <c r="AO23" s="82" t="str">
        <f t="shared" si="17"/>
        <v/>
      </c>
      <c r="AP23" s="82" t="str">
        <f t="shared" si="18"/>
        <v/>
      </c>
      <c r="AQ23" s="82" t="str">
        <f t="shared" si="19"/>
        <v/>
      </c>
      <c r="AR23" s="82" t="str">
        <f t="shared" si="20"/>
        <v/>
      </c>
      <c r="AS23" s="82" t="str">
        <f t="shared" si="21"/>
        <v/>
      </c>
      <c r="AT23" s="82" t="str">
        <f t="shared" si="22"/>
        <v/>
      </c>
      <c r="AU23" s="82" t="str">
        <f t="shared" si="23"/>
        <v/>
      </c>
      <c r="AV23" s="82" t="str">
        <f t="shared" si="24"/>
        <v/>
      </c>
      <c r="AW23" s="82" t="str">
        <f t="shared" si="25"/>
        <v/>
      </c>
      <c r="AX23" s="82" t="str">
        <f t="shared" si="26"/>
        <v/>
      </c>
      <c r="AY23" s="82" t="str">
        <f t="shared" si="27"/>
        <v/>
      </c>
      <c r="AZ23" s="82">
        <f t="shared" si="28"/>
        <v>3.3333333333333335E-3</v>
      </c>
      <c r="BA23" s="82">
        <f t="shared" si="29"/>
        <v>3.3333333333333335E-3</v>
      </c>
      <c r="BB23" s="82" t="str">
        <f t="shared" si="30"/>
        <v/>
      </c>
      <c r="BC23" s="82" t="str">
        <f t="shared" si="31"/>
        <v/>
      </c>
      <c r="BD23" s="82">
        <f t="shared" si="32"/>
        <v>6.6666666666666671E-3</v>
      </c>
      <c r="BE23" s="82" t="str">
        <f t="shared" si="33"/>
        <v/>
      </c>
      <c r="BF23" s="15">
        <f t="shared" si="34"/>
        <v>1.3333333333333334E-2</v>
      </c>
      <c r="BG23">
        <v>2022</v>
      </c>
      <c r="BH23" s="36">
        <v>44598</v>
      </c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>
        <v>2</v>
      </c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35"/>
      <c r="CO23" s="4"/>
      <c r="CP23" s="4"/>
      <c r="CQ23" s="4"/>
      <c r="CR23" s="35"/>
      <c r="CS23" s="35">
        <v>2022</v>
      </c>
      <c r="CT23" s="36">
        <v>44698</v>
      </c>
      <c r="CU23" s="35"/>
      <c r="CV23" s="35"/>
      <c r="CW23" s="35"/>
      <c r="CX23" s="35">
        <v>1</v>
      </c>
      <c r="CY23" s="35"/>
      <c r="CZ23" s="35"/>
      <c r="DA23" s="35"/>
      <c r="DB23" s="35"/>
      <c r="DC23" s="35">
        <v>1</v>
      </c>
      <c r="DD23" s="35"/>
      <c r="DE23" s="35"/>
      <c r="DF23" s="35"/>
      <c r="DG23" s="35"/>
      <c r="DH23" s="35">
        <v>1</v>
      </c>
      <c r="DI23" s="35">
        <v>1</v>
      </c>
      <c r="DJ23" s="35"/>
      <c r="DK23" s="35"/>
      <c r="DL23" s="35"/>
      <c r="DM23" s="35"/>
      <c r="DN23" s="35"/>
      <c r="DO23" s="35">
        <v>1</v>
      </c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6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90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</row>
    <row r="24" spans="1:168" ht="13.15">
      <c r="A24" s="14">
        <v>2022</v>
      </c>
      <c r="B24" s="53" t="s">
        <v>160</v>
      </c>
      <c r="C24" s="71">
        <v>100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>
        <v>1</v>
      </c>
      <c r="AA24" s="71"/>
      <c r="AB24" s="71"/>
      <c r="AC24" s="71"/>
      <c r="AD24" s="51">
        <f t="shared" si="7"/>
        <v>1</v>
      </c>
      <c r="AF24" s="82" t="str">
        <f t="shared" si="39"/>
        <v/>
      </c>
      <c r="AG24" s="82" t="str">
        <f t="shared" si="9"/>
        <v/>
      </c>
      <c r="AH24" s="82" t="str">
        <f t="shared" si="10"/>
        <v/>
      </c>
      <c r="AI24" s="82" t="str">
        <f t="shared" si="11"/>
        <v/>
      </c>
      <c r="AJ24" s="82" t="str">
        <f t="shared" si="12"/>
        <v/>
      </c>
      <c r="AK24" s="82" t="str">
        <f t="shared" si="13"/>
        <v/>
      </c>
      <c r="AL24" s="82" t="str">
        <f t="shared" si="14"/>
        <v/>
      </c>
      <c r="AM24" s="82" t="str">
        <f t="shared" si="15"/>
        <v/>
      </c>
      <c r="AN24" s="82" t="str">
        <f t="shared" si="16"/>
        <v/>
      </c>
      <c r="AO24" s="82" t="str">
        <f t="shared" si="17"/>
        <v/>
      </c>
      <c r="AP24" s="82" t="str">
        <f t="shared" si="18"/>
        <v/>
      </c>
      <c r="AQ24" s="82" t="str">
        <f t="shared" si="19"/>
        <v/>
      </c>
      <c r="AR24" s="82" t="str">
        <f t="shared" si="20"/>
        <v/>
      </c>
      <c r="AS24" s="82" t="str">
        <f t="shared" si="21"/>
        <v/>
      </c>
      <c r="AT24" s="82" t="str">
        <f t="shared" si="22"/>
        <v/>
      </c>
      <c r="AU24" s="82" t="str">
        <f t="shared" si="23"/>
        <v/>
      </c>
      <c r="AV24" s="82" t="str">
        <f t="shared" si="24"/>
        <v/>
      </c>
      <c r="AW24" s="82" t="str">
        <f t="shared" si="25"/>
        <v/>
      </c>
      <c r="AX24" s="82" t="str">
        <f t="shared" si="26"/>
        <v/>
      </c>
      <c r="AY24" s="82" t="str">
        <f t="shared" si="27"/>
        <v/>
      </c>
      <c r="AZ24" s="82" t="str">
        <f t="shared" si="28"/>
        <v/>
      </c>
      <c r="BA24" s="82" t="str">
        <f t="shared" si="29"/>
        <v/>
      </c>
      <c r="BB24" s="82">
        <f t="shared" si="30"/>
        <v>0.01</v>
      </c>
      <c r="BC24" s="82" t="str">
        <f t="shared" si="31"/>
        <v/>
      </c>
      <c r="BD24" s="82" t="str">
        <f t="shared" si="32"/>
        <v/>
      </c>
      <c r="BE24" s="82" t="str">
        <f t="shared" si="33"/>
        <v/>
      </c>
      <c r="BF24" s="15">
        <f t="shared" si="34"/>
        <v>0.01</v>
      </c>
      <c r="BG24">
        <v>2022</v>
      </c>
      <c r="BH24" s="36">
        <v>44599</v>
      </c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>
        <v>1</v>
      </c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35"/>
      <c r="CO24" s="4"/>
      <c r="CP24" s="4"/>
      <c r="CQ24" s="4"/>
      <c r="CR24" s="35"/>
      <c r="CS24" s="35">
        <v>2022</v>
      </c>
      <c r="CT24" s="36">
        <v>44699</v>
      </c>
      <c r="CU24" s="35">
        <v>1</v>
      </c>
      <c r="CV24" s="35"/>
      <c r="CW24" s="35"/>
      <c r="CX24" s="35"/>
      <c r="CY24" s="35"/>
      <c r="CZ24" s="35"/>
      <c r="DA24" s="35"/>
      <c r="DB24" s="35">
        <v>1</v>
      </c>
      <c r="DC24" s="35"/>
      <c r="DD24" s="35"/>
      <c r="DE24" s="35"/>
      <c r="DF24" s="35"/>
      <c r="DG24" s="35"/>
      <c r="DH24" s="35"/>
      <c r="DI24" s="35"/>
      <c r="DJ24" s="35"/>
      <c r="DK24" s="35"/>
      <c r="DL24" s="35">
        <v>1</v>
      </c>
      <c r="DM24" s="35">
        <v>1</v>
      </c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6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90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</row>
    <row r="25" spans="1:168" ht="12.75" customHeight="1">
      <c r="A25" s="14">
        <v>2022</v>
      </c>
      <c r="B25" s="53" t="s">
        <v>158</v>
      </c>
      <c r="C25" s="71">
        <v>200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>
        <v>1</v>
      </c>
      <c r="AC25" s="71"/>
      <c r="AD25" s="51">
        <f t="shared" si="7"/>
        <v>1</v>
      </c>
      <c r="AF25" s="82" t="str">
        <f t="shared" si="39"/>
        <v/>
      </c>
      <c r="AG25" s="82" t="str">
        <f t="shared" si="9"/>
        <v/>
      </c>
      <c r="AH25" s="82" t="str">
        <f t="shared" si="10"/>
        <v/>
      </c>
      <c r="AI25" s="82" t="str">
        <f t="shared" si="11"/>
        <v/>
      </c>
      <c r="AJ25" s="82" t="str">
        <f t="shared" si="12"/>
        <v/>
      </c>
      <c r="AK25" s="82" t="str">
        <f t="shared" si="13"/>
        <v/>
      </c>
      <c r="AL25" s="82" t="str">
        <f t="shared" si="14"/>
        <v/>
      </c>
      <c r="AM25" s="82" t="str">
        <f t="shared" si="15"/>
        <v/>
      </c>
      <c r="AN25" s="82" t="str">
        <f t="shared" si="16"/>
        <v/>
      </c>
      <c r="AO25" s="82" t="str">
        <f t="shared" si="17"/>
        <v/>
      </c>
      <c r="AP25" s="82" t="str">
        <f t="shared" si="18"/>
        <v/>
      </c>
      <c r="AQ25" s="82" t="str">
        <f t="shared" si="19"/>
        <v/>
      </c>
      <c r="AR25" s="82" t="str">
        <f t="shared" si="20"/>
        <v/>
      </c>
      <c r="AS25" s="82" t="str">
        <f t="shared" si="21"/>
        <v/>
      </c>
      <c r="AT25" s="82" t="str">
        <f t="shared" si="22"/>
        <v/>
      </c>
      <c r="AU25" s="82" t="str">
        <f t="shared" si="23"/>
        <v/>
      </c>
      <c r="AV25" s="82" t="str">
        <f t="shared" si="24"/>
        <v/>
      </c>
      <c r="AW25" s="82" t="str">
        <f t="shared" si="25"/>
        <v/>
      </c>
      <c r="AX25" s="82" t="str">
        <f t="shared" si="26"/>
        <v/>
      </c>
      <c r="AY25" s="82" t="str">
        <f t="shared" si="27"/>
        <v/>
      </c>
      <c r="AZ25" s="82" t="str">
        <f t="shared" si="28"/>
        <v/>
      </c>
      <c r="BA25" s="82" t="str">
        <f t="shared" si="29"/>
        <v/>
      </c>
      <c r="BB25" s="82" t="str">
        <f t="shared" si="30"/>
        <v/>
      </c>
      <c r="BC25" s="82" t="str">
        <f t="shared" si="31"/>
        <v/>
      </c>
      <c r="BD25" s="82">
        <f t="shared" si="32"/>
        <v>5.0000000000000001E-3</v>
      </c>
      <c r="BE25" s="82" t="str">
        <f t="shared" si="33"/>
        <v/>
      </c>
      <c r="BF25" s="15">
        <f t="shared" si="34"/>
        <v>5.0000000000000001E-3</v>
      </c>
      <c r="BG25">
        <v>2022</v>
      </c>
      <c r="BH25" s="36">
        <v>44601</v>
      </c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>
        <v>1</v>
      </c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35"/>
      <c r="CO25" s="4"/>
      <c r="CP25" s="4"/>
      <c r="CQ25" s="4"/>
      <c r="CR25" s="35"/>
      <c r="CS25" s="35">
        <v>2022</v>
      </c>
      <c r="CT25" s="36">
        <v>44700</v>
      </c>
      <c r="CU25" s="35"/>
      <c r="CV25" s="35"/>
      <c r="CW25" s="35"/>
      <c r="CX25" s="35"/>
      <c r="CY25" s="35"/>
      <c r="CZ25" s="35"/>
      <c r="DA25" s="35"/>
      <c r="DB25" s="35"/>
      <c r="DC25" s="35"/>
      <c r="DD25" s="35">
        <v>1</v>
      </c>
      <c r="DE25" s="35"/>
      <c r="DF25" s="35">
        <v>1</v>
      </c>
      <c r="DG25" s="35"/>
      <c r="DH25" s="35">
        <v>1</v>
      </c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6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90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</row>
    <row r="26" spans="1:168" ht="13.15">
      <c r="A26" s="14">
        <v>2022</v>
      </c>
      <c r="B26" s="53" t="s">
        <v>126</v>
      </c>
      <c r="C26" s="71">
        <v>1006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>
        <v>1</v>
      </c>
      <c r="T26" s="71"/>
      <c r="U26" s="71"/>
      <c r="V26" s="71"/>
      <c r="W26" s="71">
        <v>1</v>
      </c>
      <c r="X26" s="71">
        <v>3</v>
      </c>
      <c r="Y26" s="71">
        <v>1</v>
      </c>
      <c r="Z26" s="71">
        <v>1</v>
      </c>
      <c r="AA26" s="71">
        <v>1</v>
      </c>
      <c r="AB26" s="71">
        <v>5</v>
      </c>
      <c r="AC26" s="71">
        <v>2</v>
      </c>
      <c r="AD26" s="51">
        <f t="shared" si="7"/>
        <v>15</v>
      </c>
      <c r="AF26" s="82" t="str">
        <f t="shared" si="39"/>
        <v/>
      </c>
      <c r="AG26" s="82" t="str">
        <f t="shared" si="9"/>
        <v/>
      </c>
      <c r="AH26" s="82" t="str">
        <f t="shared" si="10"/>
        <v/>
      </c>
      <c r="AI26" s="82" t="str">
        <f t="shared" si="11"/>
        <v/>
      </c>
      <c r="AJ26" s="82" t="str">
        <f t="shared" si="12"/>
        <v/>
      </c>
      <c r="AK26" s="82" t="str">
        <f t="shared" si="13"/>
        <v/>
      </c>
      <c r="AL26" s="82" t="str">
        <f t="shared" si="14"/>
        <v/>
      </c>
      <c r="AM26" s="82" t="str">
        <f t="shared" si="15"/>
        <v/>
      </c>
      <c r="AN26" s="82" t="str">
        <f t="shared" si="16"/>
        <v/>
      </c>
      <c r="AO26" s="82" t="str">
        <f t="shared" si="17"/>
        <v/>
      </c>
      <c r="AP26" s="82" t="str">
        <f t="shared" si="18"/>
        <v/>
      </c>
      <c r="AQ26" s="82" t="str">
        <f t="shared" si="19"/>
        <v/>
      </c>
      <c r="AR26" s="82" t="str">
        <f t="shared" si="20"/>
        <v/>
      </c>
      <c r="AS26" s="82" t="str">
        <f t="shared" si="21"/>
        <v/>
      </c>
      <c r="AT26" s="82" t="str">
        <f t="shared" si="22"/>
        <v/>
      </c>
      <c r="AU26" s="82">
        <f t="shared" si="23"/>
        <v>9.9403578528827028E-4</v>
      </c>
      <c r="AV26" s="82" t="str">
        <f t="shared" si="24"/>
        <v/>
      </c>
      <c r="AW26" s="82" t="str">
        <f t="shared" si="25"/>
        <v/>
      </c>
      <c r="AX26" s="82" t="str">
        <f t="shared" si="26"/>
        <v/>
      </c>
      <c r="AY26" s="82">
        <f t="shared" si="27"/>
        <v>9.9403578528827028E-4</v>
      </c>
      <c r="AZ26" s="82">
        <f t="shared" si="28"/>
        <v>2.982107355864811E-3</v>
      </c>
      <c r="BA26" s="82">
        <f t="shared" si="29"/>
        <v>9.9403578528827028E-4</v>
      </c>
      <c r="BB26" s="82">
        <f t="shared" si="30"/>
        <v>9.9403578528827028E-4</v>
      </c>
      <c r="BC26" s="82">
        <f t="shared" si="31"/>
        <v>9.9403578528827028E-4</v>
      </c>
      <c r="BD26" s="82">
        <f t="shared" si="32"/>
        <v>4.970178926441352E-3</v>
      </c>
      <c r="BE26" s="82">
        <f t="shared" si="33"/>
        <v>1.9880715705765406E-3</v>
      </c>
      <c r="BF26" s="15">
        <f t="shared" si="34"/>
        <v>1.4910536779324055E-2</v>
      </c>
      <c r="BG26">
        <v>2022</v>
      </c>
      <c r="BH26" s="36">
        <v>44603</v>
      </c>
      <c r="BI26" s="65">
        <v>1</v>
      </c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35"/>
      <c r="CO26" s="4"/>
      <c r="CP26" s="4"/>
      <c r="CQ26" s="4"/>
      <c r="CR26" s="35"/>
      <c r="CS26" s="35">
        <v>2022</v>
      </c>
      <c r="CT26" s="36">
        <v>44701</v>
      </c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>
        <v>1</v>
      </c>
      <c r="DH26" s="35"/>
      <c r="DI26" s="35">
        <v>1</v>
      </c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6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90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</row>
    <row r="27" spans="1:168" ht="13.15">
      <c r="A27" s="14">
        <v>2022</v>
      </c>
      <c r="B27" s="53" t="s">
        <v>12</v>
      </c>
      <c r="C27" s="71">
        <v>1032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>
        <v>1</v>
      </c>
      <c r="S27" s="71"/>
      <c r="T27" s="71"/>
      <c r="U27" s="71"/>
      <c r="V27" s="71"/>
      <c r="W27" s="71">
        <v>252</v>
      </c>
      <c r="X27" s="71">
        <v>57</v>
      </c>
      <c r="Y27" s="71">
        <v>3</v>
      </c>
      <c r="Z27" s="71">
        <v>5</v>
      </c>
      <c r="AA27" s="71">
        <v>3</v>
      </c>
      <c r="AB27" s="71">
        <v>11</v>
      </c>
      <c r="AC27" s="71">
        <v>2</v>
      </c>
      <c r="AD27" s="51">
        <f t="shared" si="7"/>
        <v>334</v>
      </c>
      <c r="AF27" s="82" t="str">
        <f t="shared" si="39"/>
        <v/>
      </c>
      <c r="AG27" s="82" t="str">
        <f t="shared" si="9"/>
        <v/>
      </c>
      <c r="AH27" s="82" t="str">
        <f t="shared" si="10"/>
        <v/>
      </c>
      <c r="AI27" s="82" t="str">
        <f t="shared" si="11"/>
        <v/>
      </c>
      <c r="AJ27" s="82" t="str">
        <f t="shared" si="12"/>
        <v/>
      </c>
      <c r="AK27" s="82" t="str">
        <f t="shared" si="13"/>
        <v/>
      </c>
      <c r="AL27" s="82" t="str">
        <f t="shared" si="14"/>
        <v/>
      </c>
      <c r="AM27" s="82" t="str">
        <f t="shared" si="15"/>
        <v/>
      </c>
      <c r="AN27" s="82" t="str">
        <f t="shared" si="16"/>
        <v/>
      </c>
      <c r="AO27" s="82" t="str">
        <f t="shared" si="17"/>
        <v/>
      </c>
      <c r="AP27" s="82" t="str">
        <f t="shared" si="18"/>
        <v/>
      </c>
      <c r="AQ27" s="82" t="str">
        <f t="shared" si="19"/>
        <v/>
      </c>
      <c r="AR27" s="82" t="str">
        <f t="shared" si="20"/>
        <v/>
      </c>
      <c r="AS27" s="82" t="str">
        <f t="shared" si="21"/>
        <v/>
      </c>
      <c r="AT27" s="82">
        <f t="shared" si="22"/>
        <v>9.6899224806201549E-4</v>
      </c>
      <c r="AU27" s="82" t="str">
        <f t="shared" si="23"/>
        <v/>
      </c>
      <c r="AV27" s="82" t="str">
        <f t="shared" si="24"/>
        <v/>
      </c>
      <c r="AW27" s="82" t="str">
        <f t="shared" si="25"/>
        <v/>
      </c>
      <c r="AX27" s="82" t="str">
        <f t="shared" si="26"/>
        <v/>
      </c>
      <c r="AY27" s="82">
        <f t="shared" si="27"/>
        <v>0.2441860465116279</v>
      </c>
      <c r="AZ27" s="82">
        <f t="shared" si="28"/>
        <v>5.5232558139534885E-2</v>
      </c>
      <c r="BA27" s="82">
        <f t="shared" si="29"/>
        <v>2.9069767441860465E-3</v>
      </c>
      <c r="BB27" s="82">
        <f t="shared" si="30"/>
        <v>4.8449612403100775E-3</v>
      </c>
      <c r="BC27" s="82">
        <f t="shared" si="31"/>
        <v>2.9069767441860465E-3</v>
      </c>
      <c r="BD27" s="82">
        <f t="shared" si="32"/>
        <v>1.065891472868217E-2</v>
      </c>
      <c r="BE27" s="82">
        <f t="shared" si="33"/>
        <v>1.937984496124031E-3</v>
      </c>
      <c r="BF27" s="15">
        <f t="shared" si="34"/>
        <v>0.3236434108527132</v>
      </c>
      <c r="BG27">
        <v>2022</v>
      </c>
      <c r="BH27" s="36">
        <v>44607</v>
      </c>
      <c r="BI27" s="65">
        <v>1</v>
      </c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35"/>
      <c r="CO27" s="4"/>
      <c r="CP27" s="4"/>
      <c r="CQ27" s="4"/>
      <c r="CR27" s="35"/>
      <c r="CS27" s="35">
        <v>2022</v>
      </c>
      <c r="CT27" s="36">
        <v>44702</v>
      </c>
      <c r="CU27" s="35"/>
      <c r="CV27" s="35">
        <v>2</v>
      </c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>
        <v>1</v>
      </c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6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90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</row>
    <row r="28" spans="1:168" ht="13.15">
      <c r="A28" s="14">
        <v>2022</v>
      </c>
      <c r="B28" s="53" t="s">
        <v>47</v>
      </c>
      <c r="C28" s="71">
        <v>1049</v>
      </c>
      <c r="D28" s="71"/>
      <c r="E28" s="71"/>
      <c r="F28" s="71"/>
      <c r="G28" s="71"/>
      <c r="H28" s="71"/>
      <c r="I28" s="71"/>
      <c r="J28" s="71"/>
      <c r="K28" s="71">
        <v>108</v>
      </c>
      <c r="L28" s="71"/>
      <c r="M28" s="71"/>
      <c r="N28" s="71"/>
      <c r="O28" s="71">
        <v>5</v>
      </c>
      <c r="P28" s="71"/>
      <c r="Q28" s="71"/>
      <c r="R28" s="71"/>
      <c r="S28" s="71">
        <v>1</v>
      </c>
      <c r="T28" s="71"/>
      <c r="U28" s="71"/>
      <c r="V28" s="71"/>
      <c r="W28" s="71"/>
      <c r="X28" s="71">
        <v>8</v>
      </c>
      <c r="Y28" s="71">
        <v>8</v>
      </c>
      <c r="Z28" s="71">
        <v>3</v>
      </c>
      <c r="AA28" s="71"/>
      <c r="AB28" s="71">
        <v>14</v>
      </c>
      <c r="AC28" s="71"/>
      <c r="AD28" s="51">
        <f t="shared" si="7"/>
        <v>147</v>
      </c>
      <c r="AF28" s="82" t="str">
        <f t="shared" si="39"/>
        <v/>
      </c>
      <c r="AG28" s="82" t="str">
        <f t="shared" si="9"/>
        <v/>
      </c>
      <c r="AH28" s="82" t="str">
        <f t="shared" si="10"/>
        <v/>
      </c>
      <c r="AI28" s="82" t="str">
        <f t="shared" si="11"/>
        <v/>
      </c>
      <c r="AJ28" s="82" t="str">
        <f t="shared" si="12"/>
        <v/>
      </c>
      <c r="AK28" s="82" t="str">
        <f t="shared" si="13"/>
        <v/>
      </c>
      <c r="AL28" s="82" t="str">
        <f t="shared" si="14"/>
        <v/>
      </c>
      <c r="AM28" s="82">
        <f t="shared" si="15"/>
        <v>0.10295519542421354</v>
      </c>
      <c r="AN28" s="82" t="str">
        <f t="shared" si="16"/>
        <v/>
      </c>
      <c r="AO28" s="82" t="str">
        <f t="shared" si="17"/>
        <v/>
      </c>
      <c r="AP28" s="82" t="str">
        <f t="shared" si="18"/>
        <v/>
      </c>
      <c r="AQ28" s="82">
        <f t="shared" si="19"/>
        <v>4.7664442326024788E-3</v>
      </c>
      <c r="AR28" s="82" t="str">
        <f t="shared" si="20"/>
        <v/>
      </c>
      <c r="AS28" s="82" t="str">
        <f t="shared" si="21"/>
        <v/>
      </c>
      <c r="AT28" s="82" t="str">
        <f t="shared" si="22"/>
        <v/>
      </c>
      <c r="AU28" s="82">
        <f t="shared" si="23"/>
        <v>9.5328884652049568E-4</v>
      </c>
      <c r="AV28" s="82" t="str">
        <f t="shared" si="24"/>
        <v/>
      </c>
      <c r="AW28" s="82" t="str">
        <f t="shared" si="25"/>
        <v/>
      </c>
      <c r="AX28" s="82" t="str">
        <f t="shared" si="26"/>
        <v/>
      </c>
      <c r="AY28" s="82" t="str">
        <f t="shared" si="27"/>
        <v/>
      </c>
      <c r="AZ28" s="82">
        <f t="shared" si="28"/>
        <v>7.6263107721639654E-3</v>
      </c>
      <c r="BA28" s="82">
        <f t="shared" si="29"/>
        <v>7.6263107721639654E-3</v>
      </c>
      <c r="BB28" s="82">
        <f t="shared" si="30"/>
        <v>2.859866539561487E-3</v>
      </c>
      <c r="BC28" s="82" t="str">
        <f t="shared" si="31"/>
        <v/>
      </c>
      <c r="BD28" s="82">
        <f t="shared" si="32"/>
        <v>1.334604385128694E-2</v>
      </c>
      <c r="BE28" s="82" t="str">
        <f t="shared" si="33"/>
        <v/>
      </c>
      <c r="BF28" s="15">
        <f t="shared" si="34"/>
        <v>0.14013346043851288</v>
      </c>
      <c r="BG28">
        <v>2022</v>
      </c>
      <c r="BH28" s="36">
        <v>44620</v>
      </c>
      <c r="BI28" s="65"/>
      <c r="BJ28" s="65"/>
      <c r="BK28" s="65"/>
      <c r="BL28" s="65"/>
      <c r="BM28" s="65"/>
      <c r="BN28" s="65"/>
      <c r="BO28" s="65"/>
      <c r="BP28" s="65">
        <v>1</v>
      </c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35"/>
      <c r="CO28" s="4"/>
      <c r="CP28" s="4"/>
      <c r="CQ28" s="4"/>
      <c r="CR28" s="35"/>
      <c r="CS28" s="35">
        <v>2022</v>
      </c>
      <c r="CT28" s="36">
        <v>44703</v>
      </c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>
        <v>1</v>
      </c>
      <c r="DI28" s="35"/>
      <c r="DJ28" s="35"/>
      <c r="DK28" s="35"/>
      <c r="DL28" s="35">
        <v>1</v>
      </c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6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90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</row>
    <row r="29" spans="1:168" ht="13.15">
      <c r="A29" s="14">
        <v>2022</v>
      </c>
      <c r="B29" s="53" t="s">
        <v>23</v>
      </c>
      <c r="C29" s="71">
        <v>1000</v>
      </c>
      <c r="D29" s="71"/>
      <c r="E29" s="71"/>
      <c r="F29" s="71"/>
      <c r="G29" s="71"/>
      <c r="H29" s="71"/>
      <c r="I29" s="71"/>
      <c r="J29" s="71"/>
      <c r="K29" s="71"/>
      <c r="L29" s="71">
        <v>65</v>
      </c>
      <c r="M29" s="71"/>
      <c r="N29" s="71"/>
      <c r="O29" s="71">
        <v>1</v>
      </c>
      <c r="P29" s="71"/>
      <c r="Q29" s="71"/>
      <c r="R29" s="71"/>
      <c r="S29" s="71">
        <v>1</v>
      </c>
      <c r="T29" s="71"/>
      <c r="U29" s="71"/>
      <c r="V29" s="71"/>
      <c r="W29" s="71"/>
      <c r="X29" s="71">
        <v>7</v>
      </c>
      <c r="Y29" s="71">
        <v>5</v>
      </c>
      <c r="Z29" s="71">
        <v>7</v>
      </c>
      <c r="AA29" s="71">
        <v>3</v>
      </c>
      <c r="AB29" s="71">
        <v>5</v>
      </c>
      <c r="AC29" s="71">
        <v>3</v>
      </c>
      <c r="AD29" s="51">
        <f t="shared" si="7"/>
        <v>97</v>
      </c>
      <c r="AF29" s="82" t="str">
        <f t="shared" ref="AF29:AF31" si="40">IF(D29=0,"",D29/$C29)</f>
        <v/>
      </c>
      <c r="AG29" s="82" t="str">
        <f t="shared" ref="AG29:AG31" si="41">IF(E29=0,"",E29/$C29)</f>
        <v/>
      </c>
      <c r="AH29" s="82" t="str">
        <f t="shared" ref="AH29:AH31" si="42">IF(F29=0,"",F29/$C29)</f>
        <v/>
      </c>
      <c r="AI29" s="82" t="str">
        <f t="shared" ref="AI29:AI31" si="43">IF(G29=0,"",G29/$C29)</f>
        <v/>
      </c>
      <c r="AJ29" s="82" t="str">
        <f t="shared" ref="AJ29:AJ31" si="44">IF(H29=0,"",H29/$C29)</f>
        <v/>
      </c>
      <c r="AK29" s="82" t="str">
        <f t="shared" ref="AK29:AK31" si="45">IF(I29=0,"",I29/$C29)</f>
        <v/>
      </c>
      <c r="AL29" s="82" t="str">
        <f t="shared" ref="AL29:AL31" si="46">IF(J29=0,"",J29/$C29)</f>
        <v/>
      </c>
      <c r="AM29" s="82" t="str">
        <f t="shared" ref="AM29:AM31" si="47">IF(K29=0,"",K29/$C29)</f>
        <v/>
      </c>
      <c r="AN29" s="82">
        <f t="shared" ref="AN29:AN31" si="48">IF(L29=0,"",L29/$C29)</f>
        <v>6.5000000000000002E-2</v>
      </c>
      <c r="AO29" s="82" t="str">
        <f t="shared" ref="AO29:AO31" si="49">IF(M29=0,"",M29/$C29)</f>
        <v/>
      </c>
      <c r="AP29" s="82" t="str">
        <f t="shared" ref="AP29:AP31" si="50">IF(N29=0,"",N29/$C29)</f>
        <v/>
      </c>
      <c r="AQ29" s="82">
        <f t="shared" ref="AQ29:AQ31" si="51">IF(O29=0,"",O29/$C29)</f>
        <v>1E-3</v>
      </c>
      <c r="AR29" s="82" t="str">
        <f t="shared" ref="AR29:AR31" si="52">IF(P29=0,"",P29/$C29)</f>
        <v/>
      </c>
      <c r="AS29" s="82" t="str">
        <f t="shared" ref="AS29:AS31" si="53">IF(Q29=0,"",Q29/$C29)</f>
        <v/>
      </c>
      <c r="AT29" s="82" t="str">
        <f t="shared" si="22"/>
        <v/>
      </c>
      <c r="AU29" s="82">
        <f t="shared" si="23"/>
        <v>1E-3</v>
      </c>
      <c r="AV29" s="82" t="str">
        <f t="shared" si="24"/>
        <v/>
      </c>
      <c r="AW29" s="82" t="str">
        <f t="shared" si="25"/>
        <v/>
      </c>
      <c r="AX29" s="82" t="str">
        <f t="shared" si="26"/>
        <v/>
      </c>
      <c r="AY29" s="82" t="str">
        <f t="shared" si="27"/>
        <v/>
      </c>
      <c r="AZ29" s="82">
        <f t="shared" si="28"/>
        <v>7.0000000000000001E-3</v>
      </c>
      <c r="BA29" s="82">
        <f t="shared" si="29"/>
        <v>5.0000000000000001E-3</v>
      </c>
      <c r="BB29" s="82">
        <f t="shared" si="30"/>
        <v>7.0000000000000001E-3</v>
      </c>
      <c r="BC29" s="82">
        <f t="shared" si="31"/>
        <v>3.0000000000000001E-3</v>
      </c>
      <c r="BD29" s="82">
        <f t="shared" si="32"/>
        <v>5.0000000000000001E-3</v>
      </c>
      <c r="BE29" s="82">
        <f t="shared" si="33"/>
        <v>3.0000000000000001E-3</v>
      </c>
      <c r="BF29" s="15">
        <f t="shared" ref="BF29:BF31" si="54">IF(AD29=0,"",AD29/$C29)</f>
        <v>9.7000000000000003E-2</v>
      </c>
      <c r="BG29">
        <v>2022</v>
      </c>
      <c r="BH29" s="36">
        <v>44622</v>
      </c>
      <c r="BI29" s="65">
        <v>1</v>
      </c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35"/>
      <c r="CO29" s="4"/>
      <c r="CP29" s="4"/>
      <c r="CQ29" s="4"/>
      <c r="CR29" s="35"/>
      <c r="CS29" s="35">
        <v>2022</v>
      </c>
      <c r="CT29" s="36">
        <v>44704</v>
      </c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6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90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</row>
    <row r="30" spans="1:168" ht="13.15">
      <c r="A30" s="14">
        <v>2022</v>
      </c>
      <c r="B30" s="53" t="s">
        <v>25</v>
      </c>
      <c r="C30" s="71">
        <v>960</v>
      </c>
      <c r="D30" s="71"/>
      <c r="E30" s="71"/>
      <c r="F30" s="71"/>
      <c r="G30" s="71"/>
      <c r="H30" s="71"/>
      <c r="I30" s="71"/>
      <c r="J30" s="71">
        <v>44</v>
      </c>
      <c r="K30" s="71">
        <v>1</v>
      </c>
      <c r="L30" s="71"/>
      <c r="M30" s="71"/>
      <c r="N30" s="71"/>
      <c r="O30" s="71">
        <v>7</v>
      </c>
      <c r="P30" s="71"/>
      <c r="Q30" s="71"/>
      <c r="R30" s="71"/>
      <c r="S30" s="71"/>
      <c r="T30" s="71"/>
      <c r="U30" s="71"/>
      <c r="V30" s="71"/>
      <c r="W30" s="71"/>
      <c r="X30" s="71">
        <v>10</v>
      </c>
      <c r="Y30" s="71">
        <v>2</v>
      </c>
      <c r="Z30" s="71"/>
      <c r="AA30" s="71"/>
      <c r="AB30" s="71">
        <v>14</v>
      </c>
      <c r="AC30" s="71">
        <v>4</v>
      </c>
      <c r="AD30" s="51">
        <f t="shared" si="7"/>
        <v>82</v>
      </c>
      <c r="AF30" s="82" t="str">
        <f t="shared" si="40"/>
        <v/>
      </c>
      <c r="AG30" s="82" t="str">
        <f t="shared" si="41"/>
        <v/>
      </c>
      <c r="AH30" s="82" t="str">
        <f t="shared" si="42"/>
        <v/>
      </c>
      <c r="AI30" s="82" t="str">
        <f t="shared" si="43"/>
        <v/>
      </c>
      <c r="AJ30" s="82" t="str">
        <f t="shared" si="44"/>
        <v/>
      </c>
      <c r="AK30" s="82" t="str">
        <f t="shared" si="45"/>
        <v/>
      </c>
      <c r="AL30" s="82">
        <f t="shared" si="46"/>
        <v>4.583333333333333E-2</v>
      </c>
      <c r="AM30" s="82">
        <f t="shared" si="47"/>
        <v>1.0416666666666667E-3</v>
      </c>
      <c r="AN30" s="82" t="str">
        <f t="shared" si="48"/>
        <v/>
      </c>
      <c r="AO30" s="82" t="str">
        <f t="shared" si="49"/>
        <v/>
      </c>
      <c r="AP30" s="82" t="str">
        <f t="shared" si="50"/>
        <v/>
      </c>
      <c r="AQ30" s="82">
        <f t="shared" si="51"/>
        <v>7.2916666666666668E-3</v>
      </c>
      <c r="AR30" s="82" t="str">
        <f t="shared" si="52"/>
        <v/>
      </c>
      <c r="AS30" s="82" t="str">
        <f t="shared" si="53"/>
        <v/>
      </c>
      <c r="AT30" s="82" t="str">
        <f t="shared" si="22"/>
        <v/>
      </c>
      <c r="AU30" s="82" t="str">
        <f t="shared" si="23"/>
        <v/>
      </c>
      <c r="AV30" s="82" t="str">
        <f t="shared" si="24"/>
        <v/>
      </c>
      <c r="AW30" s="82" t="str">
        <f t="shared" si="25"/>
        <v/>
      </c>
      <c r="AX30" s="82" t="str">
        <f t="shared" si="26"/>
        <v/>
      </c>
      <c r="AY30" s="82" t="str">
        <f t="shared" si="27"/>
        <v/>
      </c>
      <c r="AZ30" s="82">
        <f t="shared" si="28"/>
        <v>1.0416666666666666E-2</v>
      </c>
      <c r="BA30" s="82">
        <f t="shared" si="29"/>
        <v>2.0833333333333333E-3</v>
      </c>
      <c r="BB30" s="82" t="str">
        <f t="shared" si="30"/>
        <v/>
      </c>
      <c r="BC30" s="82" t="str">
        <f t="shared" si="31"/>
        <v/>
      </c>
      <c r="BD30" s="82">
        <f t="shared" si="32"/>
        <v>1.4583333333333334E-2</v>
      </c>
      <c r="BE30" s="82">
        <f t="shared" si="33"/>
        <v>4.1666666666666666E-3</v>
      </c>
      <c r="BF30" s="15">
        <f t="shared" si="54"/>
        <v>8.5416666666666669E-2</v>
      </c>
      <c r="BG30">
        <v>2022</v>
      </c>
      <c r="BH30" s="36">
        <v>44626</v>
      </c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>
        <v>1</v>
      </c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35"/>
      <c r="CO30" s="4"/>
      <c r="CP30" s="4"/>
      <c r="CQ30" s="4"/>
      <c r="CR30" s="35"/>
      <c r="CS30" s="35">
        <v>2022</v>
      </c>
      <c r="CT30" s="36">
        <v>44705</v>
      </c>
      <c r="CU30" s="35">
        <v>1</v>
      </c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6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90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</row>
    <row r="31" spans="1:168" ht="13.15">
      <c r="A31" s="14">
        <v>2022</v>
      </c>
      <c r="B31" s="53" t="s">
        <v>152</v>
      </c>
      <c r="C31" s="71">
        <v>998</v>
      </c>
      <c r="D31" s="71"/>
      <c r="E31" s="71"/>
      <c r="F31" s="71"/>
      <c r="G31" s="71"/>
      <c r="H31" s="71"/>
      <c r="I31" s="71"/>
      <c r="J31" s="71">
        <v>39</v>
      </c>
      <c r="K31" s="71"/>
      <c r="L31" s="71"/>
      <c r="M31" s="71"/>
      <c r="N31" s="71"/>
      <c r="O31" s="71">
        <v>3</v>
      </c>
      <c r="P31" s="71"/>
      <c r="Q31" s="71"/>
      <c r="R31" s="71"/>
      <c r="S31" s="71"/>
      <c r="T31" s="71"/>
      <c r="U31" s="71"/>
      <c r="V31" s="71"/>
      <c r="W31" s="71"/>
      <c r="X31" s="71">
        <v>8</v>
      </c>
      <c r="Y31" s="71">
        <v>3</v>
      </c>
      <c r="Z31" s="71">
        <v>6</v>
      </c>
      <c r="AA31" s="71">
        <v>1</v>
      </c>
      <c r="AB31" s="71">
        <v>10</v>
      </c>
      <c r="AC31" s="71">
        <v>1</v>
      </c>
      <c r="AD31" s="51">
        <f t="shared" si="7"/>
        <v>71</v>
      </c>
      <c r="AF31" s="82" t="str">
        <f t="shared" si="40"/>
        <v/>
      </c>
      <c r="AG31" s="82" t="str">
        <f t="shared" si="41"/>
        <v/>
      </c>
      <c r="AH31" s="82" t="str">
        <f t="shared" si="42"/>
        <v/>
      </c>
      <c r="AI31" s="82" t="str">
        <f t="shared" si="43"/>
        <v/>
      </c>
      <c r="AJ31" s="82" t="str">
        <f t="shared" si="44"/>
        <v/>
      </c>
      <c r="AK31" s="82" t="str">
        <f t="shared" si="45"/>
        <v/>
      </c>
      <c r="AL31" s="82">
        <f t="shared" si="46"/>
        <v>3.9078156312625248E-2</v>
      </c>
      <c r="AM31" s="82" t="str">
        <f t="shared" si="47"/>
        <v/>
      </c>
      <c r="AN31" s="82" t="str">
        <f t="shared" si="48"/>
        <v/>
      </c>
      <c r="AO31" s="82" t="str">
        <f t="shared" si="49"/>
        <v/>
      </c>
      <c r="AP31" s="82" t="str">
        <f t="shared" si="50"/>
        <v/>
      </c>
      <c r="AQ31" s="82">
        <f t="shared" si="51"/>
        <v>3.0060120240480962E-3</v>
      </c>
      <c r="AR31" s="82" t="str">
        <f t="shared" si="52"/>
        <v/>
      </c>
      <c r="AS31" s="82" t="str">
        <f t="shared" si="53"/>
        <v/>
      </c>
      <c r="AT31" s="82" t="str">
        <f t="shared" si="22"/>
        <v/>
      </c>
      <c r="AU31" s="82" t="str">
        <f t="shared" si="23"/>
        <v/>
      </c>
      <c r="AV31" s="82" t="str">
        <f t="shared" si="24"/>
        <v/>
      </c>
      <c r="AW31" s="82" t="str">
        <f t="shared" si="25"/>
        <v/>
      </c>
      <c r="AX31" s="82" t="str">
        <f t="shared" si="26"/>
        <v/>
      </c>
      <c r="AY31" s="82" t="str">
        <f t="shared" si="27"/>
        <v/>
      </c>
      <c r="AZ31" s="82">
        <f t="shared" si="28"/>
        <v>8.0160320641282558E-3</v>
      </c>
      <c r="BA31" s="82">
        <f t="shared" si="29"/>
        <v>3.0060120240480962E-3</v>
      </c>
      <c r="BB31" s="82">
        <f t="shared" si="30"/>
        <v>6.0120240480961923E-3</v>
      </c>
      <c r="BC31" s="82">
        <f t="shared" si="31"/>
        <v>1.002004008016032E-3</v>
      </c>
      <c r="BD31" s="82">
        <f t="shared" si="32"/>
        <v>1.002004008016032E-2</v>
      </c>
      <c r="BE31" s="82">
        <f t="shared" si="33"/>
        <v>1.002004008016032E-3</v>
      </c>
      <c r="BF31" s="15">
        <f t="shared" si="54"/>
        <v>7.1142284569138278E-2</v>
      </c>
      <c r="BG31">
        <v>2022</v>
      </c>
      <c r="BH31" s="36">
        <v>44627</v>
      </c>
      <c r="BI31" s="65"/>
      <c r="BJ31" s="65"/>
      <c r="BK31" s="65"/>
      <c r="BL31" s="65"/>
      <c r="BM31" s="65">
        <v>1</v>
      </c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35"/>
      <c r="CO31" s="4"/>
      <c r="CP31" s="4"/>
      <c r="CQ31" s="4"/>
      <c r="CR31" s="35"/>
      <c r="CS31" s="35">
        <v>2022</v>
      </c>
      <c r="CT31" s="36">
        <v>44706</v>
      </c>
      <c r="CU31" s="35">
        <v>1</v>
      </c>
      <c r="CV31" s="35"/>
      <c r="CW31" s="35"/>
      <c r="CX31" s="35">
        <v>1</v>
      </c>
      <c r="CY31" s="35"/>
      <c r="CZ31" s="35"/>
      <c r="DA31" s="35"/>
      <c r="DB31" s="35"/>
      <c r="DC31" s="35">
        <v>1</v>
      </c>
      <c r="DD31" s="35"/>
      <c r="DE31" s="35"/>
      <c r="DF31" s="35"/>
      <c r="DG31" s="35">
        <v>2</v>
      </c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6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90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</row>
    <row r="32" spans="1:168" ht="13.15">
      <c r="A32" s="14">
        <v>2022</v>
      </c>
      <c r="B32" s="53" t="s">
        <v>150</v>
      </c>
      <c r="C32" s="71">
        <v>899</v>
      </c>
      <c r="D32" s="71"/>
      <c r="E32" s="71"/>
      <c r="F32" s="71"/>
      <c r="G32" s="71"/>
      <c r="H32" s="71"/>
      <c r="I32" s="71"/>
      <c r="J32" s="71">
        <v>18</v>
      </c>
      <c r="K32" s="71"/>
      <c r="L32" s="71"/>
      <c r="M32" s="71"/>
      <c r="N32" s="71"/>
      <c r="O32" s="71">
        <v>5</v>
      </c>
      <c r="P32" s="71"/>
      <c r="Q32" s="71"/>
      <c r="R32" s="71"/>
      <c r="S32" s="71"/>
      <c r="T32" s="71"/>
      <c r="U32" s="71"/>
      <c r="V32" s="71"/>
      <c r="W32" s="71"/>
      <c r="X32" s="71">
        <v>7</v>
      </c>
      <c r="Y32" s="71">
        <v>2</v>
      </c>
      <c r="Z32" s="71">
        <v>2</v>
      </c>
      <c r="AA32" s="71">
        <v>1</v>
      </c>
      <c r="AB32" s="71">
        <v>9</v>
      </c>
      <c r="AC32" s="71">
        <v>1</v>
      </c>
      <c r="AD32" s="51">
        <f t="shared" si="7"/>
        <v>45</v>
      </c>
      <c r="AF32" s="82" t="str">
        <f t="shared" si="39"/>
        <v/>
      </c>
      <c r="AG32" s="82" t="str">
        <f t="shared" si="9"/>
        <v/>
      </c>
      <c r="AH32" s="82" t="str">
        <f t="shared" si="10"/>
        <v/>
      </c>
      <c r="AI32" s="82" t="str">
        <f t="shared" si="11"/>
        <v/>
      </c>
      <c r="AJ32" s="82" t="str">
        <f t="shared" si="12"/>
        <v/>
      </c>
      <c r="AK32" s="82" t="str">
        <f t="shared" si="13"/>
        <v/>
      </c>
      <c r="AL32" s="82">
        <f t="shared" si="14"/>
        <v>2.0022246941045607E-2</v>
      </c>
      <c r="AM32" s="82" t="str">
        <f t="shared" si="15"/>
        <v/>
      </c>
      <c r="AN32" s="82" t="str">
        <f t="shared" si="16"/>
        <v/>
      </c>
      <c r="AO32" s="82" t="str">
        <f t="shared" si="17"/>
        <v/>
      </c>
      <c r="AP32" s="82" t="str">
        <f t="shared" si="18"/>
        <v/>
      </c>
      <c r="AQ32" s="82">
        <f t="shared" si="19"/>
        <v>5.5617352614015575E-3</v>
      </c>
      <c r="AR32" s="82" t="str">
        <f t="shared" si="20"/>
        <v/>
      </c>
      <c r="AS32" s="82" t="str">
        <f t="shared" si="21"/>
        <v/>
      </c>
      <c r="AT32" s="82" t="str">
        <f t="shared" si="22"/>
        <v/>
      </c>
      <c r="AU32" s="82" t="str">
        <f t="shared" si="23"/>
        <v/>
      </c>
      <c r="AV32" s="82" t="str">
        <f t="shared" si="24"/>
        <v/>
      </c>
      <c r="AW32" s="82" t="str">
        <f t="shared" si="25"/>
        <v/>
      </c>
      <c r="AX32" s="82" t="str">
        <f t="shared" si="26"/>
        <v/>
      </c>
      <c r="AY32" s="82" t="str">
        <f t="shared" si="27"/>
        <v/>
      </c>
      <c r="AZ32" s="82">
        <f t="shared" si="28"/>
        <v>7.7864293659621799E-3</v>
      </c>
      <c r="BA32" s="82">
        <f t="shared" si="29"/>
        <v>2.2246941045606229E-3</v>
      </c>
      <c r="BB32" s="82">
        <f t="shared" si="30"/>
        <v>2.2246941045606229E-3</v>
      </c>
      <c r="BC32" s="82">
        <f t="shared" si="31"/>
        <v>1.1123470522803114E-3</v>
      </c>
      <c r="BD32" s="82">
        <f t="shared" si="32"/>
        <v>1.0011123470522803E-2</v>
      </c>
      <c r="BE32" s="82">
        <f t="shared" si="33"/>
        <v>1.1123470522803114E-3</v>
      </c>
      <c r="BF32" s="15">
        <f t="shared" si="34"/>
        <v>5.0055617352614018E-2</v>
      </c>
      <c r="BG32">
        <v>2022</v>
      </c>
      <c r="BH32" s="36">
        <v>44633</v>
      </c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>
        <v>1</v>
      </c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35"/>
      <c r="CO32" s="4"/>
      <c r="CP32" s="4"/>
      <c r="CQ32" s="4"/>
      <c r="CR32" s="35"/>
      <c r="CS32" s="35">
        <v>2022</v>
      </c>
      <c r="CT32" s="36">
        <v>44707</v>
      </c>
      <c r="CU32" s="35"/>
      <c r="CV32" s="35">
        <v>1</v>
      </c>
      <c r="CW32" s="35"/>
      <c r="CX32" s="35"/>
      <c r="CY32" s="35"/>
      <c r="CZ32" s="35"/>
      <c r="DA32" s="35"/>
      <c r="DB32" s="35">
        <v>1</v>
      </c>
      <c r="DC32" s="35"/>
      <c r="DD32" s="35">
        <v>1</v>
      </c>
      <c r="DE32" s="35"/>
      <c r="DF32" s="35"/>
      <c r="DG32" s="35">
        <v>1</v>
      </c>
      <c r="DH32" s="35">
        <v>1</v>
      </c>
      <c r="DI32" s="35">
        <v>2</v>
      </c>
      <c r="DJ32" s="35">
        <v>1</v>
      </c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6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</row>
    <row r="33" spans="1:168" ht="13.15">
      <c r="A33" s="14">
        <v>2022</v>
      </c>
      <c r="B33" s="53" t="s">
        <v>131</v>
      </c>
      <c r="C33" s="71">
        <v>1393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>
        <v>2</v>
      </c>
      <c r="W33" s="71">
        <v>2</v>
      </c>
      <c r="X33" s="71">
        <v>7</v>
      </c>
      <c r="Y33" s="71">
        <v>5</v>
      </c>
      <c r="Z33" s="71">
        <v>3</v>
      </c>
      <c r="AA33" s="71"/>
      <c r="AB33" s="71">
        <v>8</v>
      </c>
      <c r="AC33" s="71">
        <v>3</v>
      </c>
      <c r="AD33" s="51">
        <f t="shared" si="7"/>
        <v>30</v>
      </c>
      <c r="AF33" s="82" t="str">
        <f t="shared" si="39"/>
        <v/>
      </c>
      <c r="AG33" s="82" t="str">
        <f t="shared" si="9"/>
        <v/>
      </c>
      <c r="AH33" s="82" t="str">
        <f t="shared" si="10"/>
        <v/>
      </c>
      <c r="AI33" s="82" t="str">
        <f t="shared" si="11"/>
        <v/>
      </c>
      <c r="AJ33" s="82" t="str">
        <f t="shared" si="12"/>
        <v/>
      </c>
      <c r="AK33" s="82" t="str">
        <f t="shared" si="13"/>
        <v/>
      </c>
      <c r="AL33" s="82" t="str">
        <f t="shared" si="14"/>
        <v/>
      </c>
      <c r="AM33" s="82" t="str">
        <f t="shared" si="15"/>
        <v/>
      </c>
      <c r="AN33" s="82" t="str">
        <f t="shared" si="16"/>
        <v/>
      </c>
      <c r="AO33" s="82" t="str">
        <f t="shared" si="17"/>
        <v/>
      </c>
      <c r="AP33" s="82" t="str">
        <f t="shared" si="18"/>
        <v/>
      </c>
      <c r="AQ33" s="82" t="str">
        <f t="shared" si="19"/>
        <v/>
      </c>
      <c r="AR33" s="82" t="str">
        <f t="shared" si="20"/>
        <v/>
      </c>
      <c r="AS33" s="82" t="str">
        <f t="shared" si="21"/>
        <v/>
      </c>
      <c r="AT33" s="82" t="str">
        <f t="shared" si="22"/>
        <v/>
      </c>
      <c r="AU33" s="82" t="str">
        <f t="shared" si="23"/>
        <v/>
      </c>
      <c r="AV33" s="82" t="str">
        <f t="shared" si="24"/>
        <v/>
      </c>
      <c r="AW33" s="82" t="str">
        <f t="shared" si="25"/>
        <v/>
      </c>
      <c r="AX33" s="82">
        <f t="shared" si="26"/>
        <v>1.4357501794687725E-3</v>
      </c>
      <c r="AY33" s="82">
        <f t="shared" si="27"/>
        <v>1.4357501794687725E-3</v>
      </c>
      <c r="AZ33" s="82">
        <f t="shared" si="28"/>
        <v>5.0251256281407036E-3</v>
      </c>
      <c r="BA33" s="82">
        <f t="shared" si="29"/>
        <v>3.5893754486719309E-3</v>
      </c>
      <c r="BB33" s="82">
        <f t="shared" si="30"/>
        <v>2.1536252692031586E-3</v>
      </c>
      <c r="BC33" s="82" t="str">
        <f t="shared" si="31"/>
        <v/>
      </c>
      <c r="BD33" s="82">
        <f t="shared" si="32"/>
        <v>5.7430007178750899E-3</v>
      </c>
      <c r="BE33" s="82">
        <f t="shared" si="33"/>
        <v>2.1536252692031586E-3</v>
      </c>
      <c r="BF33" s="15">
        <f t="shared" si="34"/>
        <v>2.1536252692031587E-2</v>
      </c>
      <c r="BG33">
        <v>2022</v>
      </c>
      <c r="BH33" s="36">
        <v>44634</v>
      </c>
      <c r="BI33" s="65"/>
      <c r="BJ33" s="65"/>
      <c r="BK33" s="65">
        <v>1</v>
      </c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>
        <v>1</v>
      </c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35"/>
      <c r="CO33" s="4"/>
      <c r="CP33" s="4"/>
      <c r="CQ33" s="4"/>
      <c r="CR33" s="35"/>
      <c r="CS33" s="35">
        <v>2022</v>
      </c>
      <c r="CT33" s="36">
        <v>44708</v>
      </c>
      <c r="CU33" s="35">
        <v>1</v>
      </c>
      <c r="CV33" s="35"/>
      <c r="CW33" s="35"/>
      <c r="CX33" s="35"/>
      <c r="CY33" s="35"/>
      <c r="CZ33" s="35"/>
      <c r="DA33" s="35"/>
      <c r="DB33" s="35">
        <v>2</v>
      </c>
      <c r="DC33" s="35">
        <v>1</v>
      </c>
      <c r="DD33" s="35"/>
      <c r="DE33" s="35"/>
      <c r="DF33" s="35"/>
      <c r="DG33" s="35"/>
      <c r="DH33" s="35">
        <v>1</v>
      </c>
      <c r="DI33" s="35"/>
      <c r="DJ33" s="35">
        <v>1</v>
      </c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6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</row>
    <row r="34" spans="1:168" ht="13.15">
      <c r="A34" s="14">
        <v>2022</v>
      </c>
      <c r="B34" s="53" t="s">
        <v>11</v>
      </c>
      <c r="C34" s="71">
        <v>788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>
        <v>4</v>
      </c>
      <c r="U34" s="71">
        <v>112</v>
      </c>
      <c r="V34" s="71">
        <v>22</v>
      </c>
      <c r="W34" s="71"/>
      <c r="X34" s="71">
        <v>13</v>
      </c>
      <c r="Y34" s="71">
        <v>4</v>
      </c>
      <c r="Z34" s="71"/>
      <c r="AA34" s="71"/>
      <c r="AB34" s="71">
        <v>11</v>
      </c>
      <c r="AC34" s="71"/>
      <c r="AD34" s="51">
        <f t="shared" si="7"/>
        <v>166</v>
      </c>
      <c r="AF34" s="82" t="str">
        <f t="shared" ref="AF34:AF43" si="55">IF(D34=0,"",D34/$C34)</f>
        <v/>
      </c>
      <c r="AG34" s="82" t="str">
        <f t="shared" ref="AG34:AG43" si="56">IF(E34=0,"",E34/$C34)</f>
        <v/>
      </c>
      <c r="AH34" s="82" t="str">
        <f t="shared" ref="AH34:AH43" si="57">IF(F34=0,"",F34/$C34)</f>
        <v/>
      </c>
      <c r="AI34" s="82" t="str">
        <f t="shared" ref="AI34:AI43" si="58">IF(G34=0,"",G34/$C34)</f>
        <v/>
      </c>
      <c r="AJ34" s="82" t="str">
        <f t="shared" ref="AJ34:AJ43" si="59">IF(H34=0,"",H34/$C34)</f>
        <v/>
      </c>
      <c r="AK34" s="82" t="str">
        <f t="shared" ref="AK34:AK43" si="60">IF(I34=0,"",I34/$C34)</f>
        <v/>
      </c>
      <c r="AL34" s="82" t="str">
        <f t="shared" ref="AL34:AL43" si="61">IF(J34=0,"",J34/$C34)</f>
        <v/>
      </c>
      <c r="AM34" s="82" t="str">
        <f t="shared" ref="AM34:AM43" si="62">IF(K34=0,"",K34/$C34)</f>
        <v/>
      </c>
      <c r="AN34" s="82" t="str">
        <f t="shared" ref="AN34:AN43" si="63">IF(L34=0,"",L34/$C34)</f>
        <v/>
      </c>
      <c r="AO34" s="82" t="str">
        <f t="shared" ref="AO34:AO43" si="64">IF(M34=0,"",M34/$C34)</f>
        <v/>
      </c>
      <c r="AP34" s="82" t="str">
        <f t="shared" ref="AP34:AP43" si="65">IF(N34=0,"",N34/$C34)</f>
        <v/>
      </c>
      <c r="AQ34" s="82" t="str">
        <f t="shared" ref="AQ34:AQ43" si="66">IF(O34=0,"",O34/$C34)</f>
        <v/>
      </c>
      <c r="AR34" s="82" t="str">
        <f t="shared" ref="AR34:AR43" si="67">IF(P34=0,"",P34/$C34)</f>
        <v/>
      </c>
      <c r="AS34" s="82" t="str">
        <f t="shared" ref="AS34:AS43" si="68">IF(Q34=0,"",Q34/$C34)</f>
        <v/>
      </c>
      <c r="AT34" s="82" t="str">
        <f t="shared" si="22"/>
        <v/>
      </c>
      <c r="AU34" s="82" t="str">
        <f t="shared" si="23"/>
        <v/>
      </c>
      <c r="AV34" s="82">
        <f t="shared" si="24"/>
        <v>5.076142131979695E-3</v>
      </c>
      <c r="AW34" s="82">
        <f t="shared" si="25"/>
        <v>0.14213197969543148</v>
      </c>
      <c r="AX34" s="82">
        <f t="shared" si="26"/>
        <v>2.7918781725888325E-2</v>
      </c>
      <c r="AY34" s="82" t="str">
        <f t="shared" si="27"/>
        <v/>
      </c>
      <c r="AZ34" s="82">
        <f t="shared" si="28"/>
        <v>1.6497461928934011E-2</v>
      </c>
      <c r="BA34" s="82">
        <f t="shared" si="29"/>
        <v>5.076142131979695E-3</v>
      </c>
      <c r="BB34" s="82" t="str">
        <f t="shared" si="30"/>
        <v/>
      </c>
      <c r="BC34" s="82" t="str">
        <f t="shared" si="31"/>
        <v/>
      </c>
      <c r="BD34" s="82">
        <f t="shared" si="32"/>
        <v>1.3959390862944163E-2</v>
      </c>
      <c r="BE34" s="82" t="str">
        <f t="shared" si="33"/>
        <v/>
      </c>
      <c r="BF34" s="15">
        <f t="shared" ref="BF34:BF43" si="69">IF(AD34=0,"",AD34/$C34)</f>
        <v>0.21065989847715735</v>
      </c>
      <c r="BG34">
        <v>2022</v>
      </c>
      <c r="BH34" s="36">
        <v>44637</v>
      </c>
      <c r="BI34" s="65">
        <v>1</v>
      </c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35"/>
      <c r="CO34" s="4"/>
      <c r="CP34" s="4"/>
      <c r="CQ34" s="4"/>
      <c r="CR34" s="35"/>
      <c r="CS34" s="35">
        <v>2022</v>
      </c>
      <c r="CT34" s="36">
        <v>44709</v>
      </c>
      <c r="CU34" s="35"/>
      <c r="CV34" s="35"/>
      <c r="CW34" s="35"/>
      <c r="CX34" s="35"/>
      <c r="CY34" s="35"/>
      <c r="CZ34" s="35"/>
      <c r="DA34" s="35"/>
      <c r="DB34" s="35">
        <v>2</v>
      </c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>
        <v>1</v>
      </c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6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</row>
    <row r="35" spans="1:168" ht="13.15">
      <c r="A35" s="14">
        <v>2022</v>
      </c>
      <c r="B35" s="53" t="s">
        <v>274</v>
      </c>
      <c r="C35" s="71">
        <v>200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>
        <v>2</v>
      </c>
      <c r="Y35" s="71">
        <v>1</v>
      </c>
      <c r="Z35" s="71">
        <v>1</v>
      </c>
      <c r="AA35" s="71"/>
      <c r="AB35" s="71">
        <v>1</v>
      </c>
      <c r="AC35" s="71"/>
      <c r="AD35" s="51">
        <f t="shared" si="7"/>
        <v>5</v>
      </c>
      <c r="AF35" s="82" t="str">
        <f t="shared" si="55"/>
        <v/>
      </c>
      <c r="AG35" s="82" t="str">
        <f t="shared" si="56"/>
        <v/>
      </c>
      <c r="AH35" s="82" t="str">
        <f t="shared" si="57"/>
        <v/>
      </c>
      <c r="AI35" s="82" t="str">
        <f t="shared" si="58"/>
        <v/>
      </c>
      <c r="AJ35" s="82" t="str">
        <f t="shared" si="59"/>
        <v/>
      </c>
      <c r="AK35" s="82" t="str">
        <f t="shared" si="60"/>
        <v/>
      </c>
      <c r="AL35" s="82" t="str">
        <f t="shared" si="61"/>
        <v/>
      </c>
      <c r="AM35" s="82" t="str">
        <f t="shared" si="62"/>
        <v/>
      </c>
      <c r="AN35" s="82" t="str">
        <f t="shared" si="63"/>
        <v/>
      </c>
      <c r="AO35" s="82" t="str">
        <f t="shared" si="64"/>
        <v/>
      </c>
      <c r="AP35" s="82" t="str">
        <f t="shared" si="65"/>
        <v/>
      </c>
      <c r="AQ35" s="82" t="str">
        <f t="shared" si="66"/>
        <v/>
      </c>
      <c r="AR35" s="82" t="str">
        <f t="shared" si="67"/>
        <v/>
      </c>
      <c r="AS35" s="82" t="str">
        <f t="shared" si="68"/>
        <v/>
      </c>
      <c r="AT35" s="82" t="str">
        <f t="shared" si="22"/>
        <v/>
      </c>
      <c r="AU35" s="82" t="str">
        <f t="shared" si="23"/>
        <v/>
      </c>
      <c r="AV35" s="82" t="str">
        <f t="shared" si="24"/>
        <v/>
      </c>
      <c r="AW35" s="82" t="str">
        <f t="shared" si="25"/>
        <v/>
      </c>
      <c r="AX35" s="82" t="str">
        <f t="shared" si="26"/>
        <v/>
      </c>
      <c r="AY35" s="82" t="str">
        <f t="shared" si="27"/>
        <v/>
      </c>
      <c r="AZ35" s="82">
        <f t="shared" si="28"/>
        <v>0.01</v>
      </c>
      <c r="BA35" s="82">
        <f t="shared" si="29"/>
        <v>5.0000000000000001E-3</v>
      </c>
      <c r="BB35" s="82">
        <f t="shared" si="30"/>
        <v>5.0000000000000001E-3</v>
      </c>
      <c r="BC35" s="82" t="str">
        <f t="shared" si="31"/>
        <v/>
      </c>
      <c r="BD35" s="82">
        <f t="shared" si="32"/>
        <v>5.0000000000000001E-3</v>
      </c>
      <c r="BE35" s="82" t="str">
        <f t="shared" si="33"/>
        <v/>
      </c>
      <c r="BF35" s="15">
        <f t="shared" si="69"/>
        <v>2.5000000000000001E-2</v>
      </c>
      <c r="BG35">
        <v>2022</v>
      </c>
      <c r="BH35" s="36">
        <v>44638</v>
      </c>
      <c r="BI35" s="65">
        <v>1</v>
      </c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35"/>
      <c r="CO35" s="4"/>
      <c r="CP35" s="4"/>
      <c r="CQ35" s="4"/>
      <c r="CR35" s="35"/>
      <c r="CS35" s="35">
        <v>2022</v>
      </c>
      <c r="CT35" s="36">
        <v>44710</v>
      </c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>
        <v>3</v>
      </c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6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</row>
    <row r="36" spans="1:168" ht="13.15">
      <c r="A36" s="14">
        <v>2022</v>
      </c>
      <c r="B36" s="53" t="s">
        <v>202</v>
      </c>
      <c r="C36" s="71">
        <v>400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>
        <v>1</v>
      </c>
      <c r="Y36" s="71"/>
      <c r="Z36" s="71"/>
      <c r="AA36" s="71"/>
      <c r="AB36" s="71"/>
      <c r="AC36" s="71"/>
      <c r="AD36" s="51">
        <f t="shared" si="7"/>
        <v>1</v>
      </c>
      <c r="AF36" s="82" t="str">
        <f t="shared" ref="AF36:AF38" si="70">IF(D36=0,"",D36/$C36)</f>
        <v/>
      </c>
      <c r="AG36" s="82" t="str">
        <f t="shared" ref="AG36:AG38" si="71">IF(E36=0,"",E36/$C36)</f>
        <v/>
      </c>
      <c r="AH36" s="82" t="str">
        <f t="shared" ref="AH36:AH38" si="72">IF(F36=0,"",F36/$C36)</f>
        <v/>
      </c>
      <c r="AI36" s="82" t="str">
        <f t="shared" ref="AI36:AI38" si="73">IF(G36=0,"",G36/$C36)</f>
        <v/>
      </c>
      <c r="AJ36" s="82" t="str">
        <f t="shared" ref="AJ36:AJ38" si="74">IF(H36=0,"",H36/$C36)</f>
        <v/>
      </c>
      <c r="AK36" s="82" t="str">
        <f t="shared" ref="AK36:AK38" si="75">IF(I36=0,"",I36/$C36)</f>
        <v/>
      </c>
      <c r="AL36" s="82" t="str">
        <f t="shared" ref="AL36:AL38" si="76">IF(J36=0,"",J36/$C36)</f>
        <v/>
      </c>
      <c r="AM36" s="82" t="str">
        <f t="shared" ref="AM36:AM38" si="77">IF(K36=0,"",K36/$C36)</f>
        <v/>
      </c>
      <c r="AN36" s="82" t="str">
        <f t="shared" ref="AN36:AN38" si="78">IF(L36=0,"",L36/$C36)</f>
        <v/>
      </c>
      <c r="AO36" s="82" t="str">
        <f t="shared" ref="AO36:AO38" si="79">IF(M36=0,"",M36/$C36)</f>
        <v/>
      </c>
      <c r="AP36" s="82" t="str">
        <f t="shared" ref="AP36:AP38" si="80">IF(N36=0,"",N36/$C36)</f>
        <v/>
      </c>
      <c r="AQ36" s="82" t="str">
        <f t="shared" ref="AQ36:AQ38" si="81">IF(O36=0,"",O36/$C36)</f>
        <v/>
      </c>
      <c r="AR36" s="82" t="str">
        <f t="shared" ref="AR36:AR38" si="82">IF(P36=0,"",P36/$C36)</f>
        <v/>
      </c>
      <c r="AS36" s="82" t="str">
        <f t="shared" ref="AS36:AS38" si="83">IF(Q36=0,"",Q36/$C36)</f>
        <v/>
      </c>
      <c r="AT36" s="82" t="str">
        <f t="shared" si="22"/>
        <v/>
      </c>
      <c r="AU36" s="82" t="str">
        <f t="shared" si="23"/>
        <v/>
      </c>
      <c r="AV36" s="82" t="str">
        <f t="shared" si="24"/>
        <v/>
      </c>
      <c r="AW36" s="82" t="str">
        <f t="shared" si="25"/>
        <v/>
      </c>
      <c r="AX36" s="82" t="str">
        <f t="shared" si="26"/>
        <v/>
      </c>
      <c r="AY36" s="82" t="str">
        <f t="shared" si="27"/>
        <v/>
      </c>
      <c r="AZ36" s="82">
        <f t="shared" si="28"/>
        <v>2.5000000000000001E-3</v>
      </c>
      <c r="BA36" s="82" t="str">
        <f t="shared" si="29"/>
        <v/>
      </c>
      <c r="BB36" s="82" t="str">
        <f t="shared" si="30"/>
        <v/>
      </c>
      <c r="BC36" s="82" t="str">
        <f t="shared" si="31"/>
        <v/>
      </c>
      <c r="BD36" s="82" t="str">
        <f t="shared" si="32"/>
        <v/>
      </c>
      <c r="BE36" s="82" t="str">
        <f t="shared" si="33"/>
        <v/>
      </c>
      <c r="BF36" s="15">
        <f t="shared" ref="BF36:BF38" si="84">IF(AD36=0,"",AD36/$C36)</f>
        <v>2.5000000000000001E-3</v>
      </c>
      <c r="BG36">
        <v>2022</v>
      </c>
      <c r="BH36" s="36">
        <v>44641</v>
      </c>
      <c r="BI36" s="65"/>
      <c r="BJ36" s="65"/>
      <c r="BK36" s="65"/>
      <c r="BL36" s="65">
        <v>1</v>
      </c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35"/>
      <c r="CO36" s="4"/>
      <c r="CP36" s="4"/>
      <c r="CQ36" s="4"/>
      <c r="CR36" s="35"/>
      <c r="CS36" s="35">
        <v>2022</v>
      </c>
      <c r="CT36" s="36">
        <v>44711</v>
      </c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>
        <v>1</v>
      </c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6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</row>
    <row r="37" spans="1:168" ht="13.15">
      <c r="A37" s="14">
        <v>2022</v>
      </c>
      <c r="B37" s="53" t="s">
        <v>157</v>
      </c>
      <c r="C37" s="71">
        <v>107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>
        <v>1</v>
      </c>
      <c r="T37" s="71"/>
      <c r="U37" s="71"/>
      <c r="V37" s="71"/>
      <c r="W37" s="71"/>
      <c r="X37" s="71"/>
      <c r="Y37" s="71"/>
      <c r="Z37" s="71">
        <v>1</v>
      </c>
      <c r="AA37" s="71"/>
      <c r="AB37" s="71"/>
      <c r="AC37" s="71"/>
      <c r="AD37" s="51">
        <f t="shared" si="7"/>
        <v>2</v>
      </c>
      <c r="AF37" s="82" t="str">
        <f t="shared" si="70"/>
        <v/>
      </c>
      <c r="AG37" s="82" t="str">
        <f t="shared" si="71"/>
        <v/>
      </c>
      <c r="AH37" s="82" t="str">
        <f t="shared" si="72"/>
        <v/>
      </c>
      <c r="AI37" s="82" t="str">
        <f t="shared" si="73"/>
        <v/>
      </c>
      <c r="AJ37" s="82" t="str">
        <f t="shared" si="74"/>
        <v/>
      </c>
      <c r="AK37" s="82" t="str">
        <f t="shared" si="75"/>
        <v/>
      </c>
      <c r="AL37" s="82" t="str">
        <f t="shared" si="76"/>
        <v/>
      </c>
      <c r="AM37" s="82" t="str">
        <f t="shared" si="77"/>
        <v/>
      </c>
      <c r="AN37" s="82" t="str">
        <f t="shared" si="78"/>
        <v/>
      </c>
      <c r="AO37" s="82" t="str">
        <f t="shared" si="79"/>
        <v/>
      </c>
      <c r="AP37" s="82" t="str">
        <f t="shared" si="80"/>
        <v/>
      </c>
      <c r="AQ37" s="82" t="str">
        <f t="shared" si="81"/>
        <v/>
      </c>
      <c r="AR37" s="82" t="str">
        <f t="shared" si="82"/>
        <v/>
      </c>
      <c r="AS37" s="82" t="str">
        <f t="shared" si="83"/>
        <v/>
      </c>
      <c r="AT37" s="82" t="str">
        <f t="shared" si="22"/>
        <v/>
      </c>
      <c r="AU37" s="82">
        <f t="shared" si="23"/>
        <v>9.3457943925233638E-3</v>
      </c>
      <c r="AV37" s="82" t="str">
        <f t="shared" si="24"/>
        <v/>
      </c>
      <c r="AW37" s="82" t="str">
        <f t="shared" si="25"/>
        <v/>
      </c>
      <c r="AX37" s="82" t="str">
        <f t="shared" si="26"/>
        <v/>
      </c>
      <c r="AY37" s="82" t="str">
        <f t="shared" si="27"/>
        <v/>
      </c>
      <c r="AZ37" s="82" t="str">
        <f t="shared" si="28"/>
        <v/>
      </c>
      <c r="BA37" s="82" t="str">
        <f t="shared" si="29"/>
        <v/>
      </c>
      <c r="BB37" s="82">
        <f t="shared" si="30"/>
        <v>9.3457943925233638E-3</v>
      </c>
      <c r="BC37" s="82" t="str">
        <f t="shared" si="31"/>
        <v/>
      </c>
      <c r="BD37" s="82" t="str">
        <f t="shared" si="32"/>
        <v/>
      </c>
      <c r="BE37" s="82" t="str">
        <f t="shared" si="33"/>
        <v/>
      </c>
      <c r="BF37" s="15">
        <f t="shared" si="84"/>
        <v>1.8691588785046728E-2</v>
      </c>
      <c r="BG37">
        <v>2022</v>
      </c>
      <c r="BH37" s="36">
        <v>44644</v>
      </c>
      <c r="BI37" s="65"/>
      <c r="BJ37" s="65"/>
      <c r="BK37" s="65">
        <v>1</v>
      </c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35"/>
      <c r="CO37" s="4"/>
      <c r="CP37" s="4"/>
      <c r="CQ37" s="4"/>
      <c r="CR37" s="35"/>
      <c r="CS37" s="35">
        <v>2022</v>
      </c>
      <c r="CT37" s="36">
        <v>44712</v>
      </c>
      <c r="CU37" s="35"/>
      <c r="CV37" s="35"/>
      <c r="CW37" s="35"/>
      <c r="CX37" s="35"/>
      <c r="CY37" s="35"/>
      <c r="CZ37" s="35"/>
      <c r="DA37" s="35"/>
      <c r="DB37" s="35">
        <v>1</v>
      </c>
      <c r="DC37" s="35">
        <v>1</v>
      </c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6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</row>
    <row r="38" spans="1:168" ht="13.15">
      <c r="A38" s="14">
        <v>2022</v>
      </c>
      <c r="B38" s="53" t="s">
        <v>296</v>
      </c>
      <c r="C38" s="71">
        <v>89</v>
      </c>
      <c r="D38" s="71"/>
      <c r="E38" s="71"/>
      <c r="F38" s="71"/>
      <c r="G38" s="71"/>
      <c r="H38" s="71"/>
      <c r="I38" s="71"/>
      <c r="J38" s="71"/>
      <c r="K38" s="71">
        <v>4</v>
      </c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51">
        <f t="shared" si="7"/>
        <v>4</v>
      </c>
      <c r="AF38" s="82" t="str">
        <f t="shared" si="70"/>
        <v/>
      </c>
      <c r="AG38" s="82" t="str">
        <f t="shared" si="71"/>
        <v/>
      </c>
      <c r="AH38" s="82" t="str">
        <f t="shared" si="72"/>
        <v/>
      </c>
      <c r="AI38" s="82" t="str">
        <f t="shared" si="73"/>
        <v/>
      </c>
      <c r="AJ38" s="82" t="str">
        <f t="shared" si="74"/>
        <v/>
      </c>
      <c r="AK38" s="82" t="str">
        <f t="shared" si="75"/>
        <v/>
      </c>
      <c r="AL38" s="82" t="str">
        <f t="shared" si="76"/>
        <v/>
      </c>
      <c r="AM38" s="82">
        <f t="shared" si="77"/>
        <v>4.49438202247191E-2</v>
      </c>
      <c r="AN38" s="82" t="str">
        <f t="shared" si="78"/>
        <v/>
      </c>
      <c r="AO38" s="82" t="str">
        <f t="shared" si="79"/>
        <v/>
      </c>
      <c r="AP38" s="82" t="str">
        <f t="shared" si="80"/>
        <v/>
      </c>
      <c r="AQ38" s="82" t="str">
        <f t="shared" si="81"/>
        <v/>
      </c>
      <c r="AR38" s="82" t="str">
        <f t="shared" si="82"/>
        <v/>
      </c>
      <c r="AS38" s="82" t="str">
        <f t="shared" si="83"/>
        <v/>
      </c>
      <c r="AT38" s="82" t="str">
        <f t="shared" si="22"/>
        <v/>
      </c>
      <c r="AU38" s="82" t="str">
        <f t="shared" si="23"/>
        <v/>
      </c>
      <c r="AV38" s="82" t="str">
        <f t="shared" si="24"/>
        <v/>
      </c>
      <c r="AW38" s="82" t="str">
        <f t="shared" si="25"/>
        <v/>
      </c>
      <c r="AX38" s="82" t="str">
        <f t="shared" si="26"/>
        <v/>
      </c>
      <c r="AY38" s="82" t="str">
        <f t="shared" si="27"/>
        <v/>
      </c>
      <c r="AZ38" s="82" t="str">
        <f t="shared" si="28"/>
        <v/>
      </c>
      <c r="BA38" s="82" t="str">
        <f t="shared" si="29"/>
        <v/>
      </c>
      <c r="BB38" s="82" t="str">
        <f t="shared" si="30"/>
        <v/>
      </c>
      <c r="BC38" s="82" t="str">
        <f t="shared" si="31"/>
        <v/>
      </c>
      <c r="BD38" s="82" t="str">
        <f t="shared" si="32"/>
        <v/>
      </c>
      <c r="BE38" s="82" t="str">
        <f t="shared" si="33"/>
        <v/>
      </c>
      <c r="BF38" s="15">
        <f t="shared" si="84"/>
        <v>4.49438202247191E-2</v>
      </c>
      <c r="BG38">
        <v>2022</v>
      </c>
      <c r="BH38" s="36">
        <v>44645</v>
      </c>
      <c r="BI38" s="65">
        <v>1</v>
      </c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35"/>
      <c r="CO38" s="4"/>
      <c r="CP38" s="4"/>
      <c r="CQ38" s="4"/>
      <c r="CR38" s="35"/>
      <c r="CS38" s="35">
        <v>2022</v>
      </c>
      <c r="CT38" s="36">
        <v>44713</v>
      </c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>
        <v>1</v>
      </c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6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</row>
    <row r="39" spans="1:168" ht="13.15">
      <c r="A39" s="14">
        <v>2022</v>
      </c>
      <c r="B39" s="53" t="s">
        <v>132</v>
      </c>
      <c r="C39" s="71">
        <v>300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>
        <v>1</v>
      </c>
      <c r="Z39" s="71"/>
      <c r="AA39" s="71"/>
      <c r="AB39" s="71">
        <v>3</v>
      </c>
      <c r="AC39" s="71">
        <v>1</v>
      </c>
      <c r="AD39" s="51">
        <f t="shared" si="7"/>
        <v>5</v>
      </c>
      <c r="AF39" s="82" t="str">
        <f t="shared" ref="AF39" si="85">IF(D39=0,"",D39/$C39)</f>
        <v/>
      </c>
      <c r="AG39" s="82" t="str">
        <f t="shared" ref="AG39" si="86">IF(E39=0,"",E39/$C39)</f>
        <v/>
      </c>
      <c r="AH39" s="82" t="str">
        <f t="shared" ref="AH39" si="87">IF(F39=0,"",F39/$C39)</f>
        <v/>
      </c>
      <c r="AI39" s="82" t="str">
        <f t="shared" ref="AI39" si="88">IF(G39=0,"",G39/$C39)</f>
        <v/>
      </c>
      <c r="AJ39" s="82" t="str">
        <f t="shared" ref="AJ39" si="89">IF(H39=0,"",H39/$C39)</f>
        <v/>
      </c>
      <c r="AK39" s="82" t="str">
        <f t="shared" ref="AK39" si="90">IF(I39=0,"",I39/$C39)</f>
        <v/>
      </c>
      <c r="AL39" s="82" t="str">
        <f t="shared" ref="AL39" si="91">IF(J39=0,"",J39/$C39)</f>
        <v/>
      </c>
      <c r="AM39" s="82" t="str">
        <f t="shared" ref="AM39" si="92">IF(K39=0,"",K39/$C39)</f>
        <v/>
      </c>
      <c r="AN39" s="82" t="str">
        <f t="shared" ref="AN39" si="93">IF(L39=0,"",L39/$C39)</f>
        <v/>
      </c>
      <c r="AO39" s="82" t="str">
        <f t="shared" ref="AO39" si="94">IF(M39=0,"",M39/$C39)</f>
        <v/>
      </c>
      <c r="AP39" s="82" t="str">
        <f t="shared" ref="AP39" si="95">IF(N39=0,"",N39/$C39)</f>
        <v/>
      </c>
      <c r="AQ39" s="82" t="str">
        <f t="shared" ref="AQ39" si="96">IF(O39=0,"",O39/$C39)</f>
        <v/>
      </c>
      <c r="AR39" s="82" t="str">
        <f t="shared" ref="AR39" si="97">IF(P39=0,"",P39/$C39)</f>
        <v/>
      </c>
      <c r="AS39" s="82" t="str">
        <f t="shared" ref="AS39" si="98">IF(Q39=0,"",Q39/$C39)</f>
        <v/>
      </c>
      <c r="AT39" s="82" t="str">
        <f t="shared" si="22"/>
        <v/>
      </c>
      <c r="AU39" s="82" t="str">
        <f t="shared" si="23"/>
        <v/>
      </c>
      <c r="AV39" s="82" t="str">
        <f t="shared" si="24"/>
        <v/>
      </c>
      <c r="AW39" s="82" t="str">
        <f t="shared" si="25"/>
        <v/>
      </c>
      <c r="AX39" s="82" t="str">
        <f t="shared" si="26"/>
        <v/>
      </c>
      <c r="AY39" s="82" t="str">
        <f t="shared" si="27"/>
        <v/>
      </c>
      <c r="AZ39" s="82" t="str">
        <f t="shared" si="28"/>
        <v/>
      </c>
      <c r="BA39" s="82">
        <f t="shared" si="29"/>
        <v>3.3333333333333335E-3</v>
      </c>
      <c r="BB39" s="82" t="str">
        <f t="shared" si="30"/>
        <v/>
      </c>
      <c r="BC39" s="82" t="str">
        <f t="shared" si="31"/>
        <v/>
      </c>
      <c r="BD39" s="82">
        <f t="shared" si="32"/>
        <v>0.01</v>
      </c>
      <c r="BE39" s="82">
        <f t="shared" si="33"/>
        <v>3.3333333333333335E-3</v>
      </c>
      <c r="BF39" s="15">
        <f t="shared" ref="BF39" si="99">IF(AD39=0,"",AD39/$C39)</f>
        <v>1.6666666666666666E-2</v>
      </c>
      <c r="BG39">
        <v>2022</v>
      </c>
      <c r="BH39" s="36">
        <v>44648</v>
      </c>
      <c r="BI39" s="65"/>
      <c r="BJ39" s="65"/>
      <c r="BK39" s="65"/>
      <c r="BL39" s="65"/>
      <c r="BM39" s="65">
        <v>1</v>
      </c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35"/>
      <c r="CO39" s="4"/>
      <c r="CP39" s="4"/>
      <c r="CQ39" s="4"/>
      <c r="CR39" s="35"/>
      <c r="CS39" s="35">
        <v>2022</v>
      </c>
      <c r="CT39" s="36">
        <v>44714</v>
      </c>
      <c r="CU39" s="35"/>
      <c r="CV39" s="35"/>
      <c r="CW39" s="35"/>
      <c r="CX39" s="35"/>
      <c r="CY39" s="35"/>
      <c r="CZ39" s="35"/>
      <c r="DA39" s="35"/>
      <c r="DB39" s="35">
        <v>1</v>
      </c>
      <c r="DC39" s="35"/>
      <c r="DD39" s="35"/>
      <c r="DE39" s="35">
        <v>1</v>
      </c>
      <c r="DF39" s="35"/>
      <c r="DG39" s="35"/>
      <c r="DH39" s="35"/>
      <c r="DI39" s="35">
        <v>1</v>
      </c>
      <c r="DJ39" s="35">
        <v>1</v>
      </c>
      <c r="DK39" s="35"/>
      <c r="DL39" s="35">
        <v>1</v>
      </c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6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</row>
    <row r="40" spans="1:168" ht="13.15">
      <c r="A40" s="14">
        <v>2022</v>
      </c>
      <c r="B40" s="53" t="s">
        <v>18</v>
      </c>
      <c r="C40" s="71">
        <v>3799</v>
      </c>
      <c r="D40" s="71"/>
      <c r="E40" s="71">
        <v>1</v>
      </c>
      <c r="F40" s="71"/>
      <c r="G40" s="71"/>
      <c r="H40" s="71"/>
      <c r="I40" s="71"/>
      <c r="J40" s="71">
        <v>2</v>
      </c>
      <c r="K40" s="71"/>
      <c r="L40" s="71"/>
      <c r="M40" s="71"/>
      <c r="N40" s="71"/>
      <c r="O40" s="71">
        <v>4</v>
      </c>
      <c r="P40" s="71"/>
      <c r="Q40" s="71"/>
      <c r="R40" s="71"/>
      <c r="S40" s="71"/>
      <c r="T40" s="71"/>
      <c r="U40" s="71"/>
      <c r="V40" s="71"/>
      <c r="W40" s="71"/>
      <c r="X40" s="71">
        <v>2</v>
      </c>
      <c r="Y40" s="71">
        <v>2</v>
      </c>
      <c r="Z40" s="71">
        <v>2</v>
      </c>
      <c r="AA40" s="71"/>
      <c r="AB40" s="71">
        <v>2</v>
      </c>
      <c r="AC40" s="71"/>
      <c r="AD40" s="51">
        <f t="shared" si="7"/>
        <v>15</v>
      </c>
      <c r="AF40" s="82" t="str">
        <f>IF(D40=0,"",D40/$C40)</f>
        <v/>
      </c>
      <c r="AG40" s="82">
        <f t="shared" si="56"/>
        <v>2.6322716504343247E-4</v>
      </c>
      <c r="AH40" s="82" t="str">
        <f t="shared" si="57"/>
        <v/>
      </c>
      <c r="AI40" s="82" t="str">
        <f t="shared" si="58"/>
        <v/>
      </c>
      <c r="AJ40" s="82" t="str">
        <f t="shared" si="59"/>
        <v/>
      </c>
      <c r="AK40" s="82" t="str">
        <f t="shared" si="60"/>
        <v/>
      </c>
      <c r="AL40" s="82">
        <f t="shared" si="61"/>
        <v>5.2645433008686494E-4</v>
      </c>
      <c r="AM40" s="82" t="str">
        <f t="shared" si="62"/>
        <v/>
      </c>
      <c r="AN40" s="82" t="str">
        <f t="shared" si="63"/>
        <v/>
      </c>
      <c r="AO40" s="82" t="str">
        <f t="shared" si="64"/>
        <v/>
      </c>
      <c r="AP40" s="82" t="str">
        <f t="shared" si="65"/>
        <v/>
      </c>
      <c r="AQ40" s="82">
        <f t="shared" si="66"/>
        <v>1.0529086601737299E-3</v>
      </c>
      <c r="AR40" s="82" t="str">
        <f t="shared" si="67"/>
        <v/>
      </c>
      <c r="AS40" s="82" t="str">
        <f t="shared" si="68"/>
        <v/>
      </c>
      <c r="AT40" s="82" t="str">
        <f t="shared" si="22"/>
        <v/>
      </c>
      <c r="AU40" s="82" t="str">
        <f t="shared" si="23"/>
        <v/>
      </c>
      <c r="AV40" s="82" t="str">
        <f t="shared" si="24"/>
        <v/>
      </c>
      <c r="AW40" s="82" t="str">
        <f t="shared" si="25"/>
        <v/>
      </c>
      <c r="AX40" s="82" t="str">
        <f t="shared" si="26"/>
        <v/>
      </c>
      <c r="AY40" s="82" t="str">
        <f t="shared" si="27"/>
        <v/>
      </c>
      <c r="AZ40" s="82">
        <f t="shared" si="28"/>
        <v>5.2645433008686494E-4</v>
      </c>
      <c r="BA40" s="82">
        <f t="shared" si="29"/>
        <v>5.2645433008686494E-4</v>
      </c>
      <c r="BB40" s="82">
        <f t="shared" si="30"/>
        <v>5.2645433008686494E-4</v>
      </c>
      <c r="BC40" s="82" t="str">
        <f t="shared" si="31"/>
        <v/>
      </c>
      <c r="BD40" s="82">
        <f t="shared" si="32"/>
        <v>5.2645433008686494E-4</v>
      </c>
      <c r="BE40" s="82" t="str">
        <f t="shared" si="33"/>
        <v/>
      </c>
      <c r="BF40" s="15">
        <f t="shared" si="69"/>
        <v>3.9484074756514871E-3</v>
      </c>
      <c r="BG40">
        <v>2022</v>
      </c>
      <c r="BH40" s="36">
        <v>44651</v>
      </c>
      <c r="BI40" s="65"/>
      <c r="BJ40" s="65"/>
      <c r="BK40" s="65"/>
      <c r="BL40" s="65"/>
      <c r="BM40" s="65"/>
      <c r="BN40" s="65"/>
      <c r="BO40" s="65"/>
      <c r="BP40" s="65"/>
      <c r="BQ40" s="65">
        <v>1</v>
      </c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35"/>
      <c r="CO40" s="4"/>
      <c r="CP40" s="4"/>
      <c r="CQ40" s="4"/>
      <c r="CR40" s="35"/>
      <c r="CS40" s="35">
        <v>2022</v>
      </c>
      <c r="CT40" s="36">
        <v>44715</v>
      </c>
      <c r="CU40" s="35"/>
      <c r="CV40" s="35"/>
      <c r="CW40" s="35"/>
      <c r="CX40" s="35">
        <v>1</v>
      </c>
      <c r="CY40" s="35"/>
      <c r="CZ40" s="35"/>
      <c r="DA40" s="35"/>
      <c r="DB40" s="35">
        <v>1</v>
      </c>
      <c r="DC40" s="35"/>
      <c r="DD40" s="35"/>
      <c r="DE40" s="35"/>
      <c r="DF40" s="35"/>
      <c r="DG40" s="35">
        <v>1</v>
      </c>
      <c r="DH40" s="35">
        <v>2</v>
      </c>
      <c r="DI40" s="35">
        <v>1</v>
      </c>
      <c r="DJ40" s="35">
        <v>2</v>
      </c>
      <c r="DK40" s="35">
        <v>1</v>
      </c>
      <c r="DL40" s="35">
        <v>1</v>
      </c>
      <c r="DM40" s="35"/>
      <c r="DN40" s="35">
        <v>1</v>
      </c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6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</row>
    <row r="41" spans="1:168" ht="13.15">
      <c r="A41" s="14">
        <v>2021</v>
      </c>
      <c r="B41" s="53" t="s">
        <v>17</v>
      </c>
      <c r="C41" s="71">
        <v>675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>
        <v>2</v>
      </c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51">
        <f t="shared" si="7"/>
        <v>2</v>
      </c>
      <c r="AF41" s="82" t="str">
        <f t="shared" ref="AF41" si="100">IF(D41=0,"",D41/$C41)</f>
        <v/>
      </c>
      <c r="AG41" s="82" t="str">
        <f t="shared" ref="AG41" si="101">IF(E41=0,"",E41/$C41)</f>
        <v/>
      </c>
      <c r="AH41" s="82" t="str">
        <f t="shared" ref="AH41" si="102">IF(F41=0,"",F41/$C41)</f>
        <v/>
      </c>
      <c r="AI41" s="82" t="str">
        <f t="shared" ref="AI41" si="103">IF(G41=0,"",G41/$C41)</f>
        <v/>
      </c>
      <c r="AJ41" s="82" t="str">
        <f t="shared" ref="AJ41" si="104">IF(H41=0,"",H41/$C41)</f>
        <v/>
      </c>
      <c r="AK41" s="82" t="str">
        <f t="shared" ref="AK41" si="105">IF(I41=0,"",I41/$C41)</f>
        <v/>
      </c>
      <c r="AL41" s="82" t="str">
        <f t="shared" ref="AL41" si="106">IF(J41=0,"",J41/$C41)</f>
        <v/>
      </c>
      <c r="AM41" s="82" t="str">
        <f t="shared" ref="AM41" si="107">IF(K41=0,"",K41/$C41)</f>
        <v/>
      </c>
      <c r="AN41" s="82" t="str">
        <f t="shared" ref="AN41" si="108">IF(L41=0,"",L41/$C41)</f>
        <v/>
      </c>
      <c r="AO41" s="82" t="str">
        <f t="shared" ref="AO41" si="109">IF(M41=0,"",M41/$C41)</f>
        <v/>
      </c>
      <c r="AP41" s="82" t="str">
        <f t="shared" ref="AP41" si="110">IF(N41=0,"",N41/$C41)</f>
        <v/>
      </c>
      <c r="AQ41" s="82" t="str">
        <f t="shared" ref="AQ41" si="111">IF(O41=0,"",O41/$C41)</f>
        <v/>
      </c>
      <c r="AR41" s="82" t="str">
        <f t="shared" ref="AR41" si="112">IF(P41=0,"",P41/$C41)</f>
        <v/>
      </c>
      <c r="AS41" s="82" t="str">
        <f t="shared" ref="AS41" si="113">IF(Q41=0,"",Q41/$C41)</f>
        <v/>
      </c>
      <c r="AT41" s="82">
        <f t="shared" si="22"/>
        <v>2.9629629629629628E-3</v>
      </c>
      <c r="AU41" s="82" t="str">
        <f t="shared" si="23"/>
        <v/>
      </c>
      <c r="AV41" s="82" t="str">
        <f t="shared" si="24"/>
        <v/>
      </c>
      <c r="AW41" s="82" t="str">
        <f t="shared" si="25"/>
        <v/>
      </c>
      <c r="AX41" s="82" t="str">
        <f t="shared" si="26"/>
        <v/>
      </c>
      <c r="AY41" s="82" t="str">
        <f t="shared" si="27"/>
        <v/>
      </c>
      <c r="AZ41" s="82" t="str">
        <f t="shared" si="28"/>
        <v/>
      </c>
      <c r="BA41" s="82" t="str">
        <f t="shared" si="29"/>
        <v/>
      </c>
      <c r="BB41" s="82" t="str">
        <f t="shared" si="30"/>
        <v/>
      </c>
      <c r="BC41" s="82" t="str">
        <f t="shared" si="31"/>
        <v/>
      </c>
      <c r="BD41" s="82" t="str">
        <f t="shared" si="32"/>
        <v/>
      </c>
      <c r="BE41" s="82" t="str">
        <f t="shared" si="33"/>
        <v/>
      </c>
      <c r="BF41" s="15">
        <f t="shared" ref="BF41" si="114">IF(AD41=0,"",AD41/$C41)</f>
        <v>2.9629629629629628E-3</v>
      </c>
      <c r="BG41">
        <v>2022</v>
      </c>
      <c r="BH41" s="36">
        <v>44652</v>
      </c>
      <c r="BI41" s="65">
        <v>1</v>
      </c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35"/>
      <c r="CO41" s="4"/>
      <c r="CP41" s="4"/>
      <c r="CQ41" s="4"/>
      <c r="CR41" s="35"/>
      <c r="CS41" s="35">
        <v>2022</v>
      </c>
      <c r="CT41" s="36">
        <v>44716</v>
      </c>
      <c r="CU41" s="35"/>
      <c r="CV41" s="35"/>
      <c r="CW41" s="35"/>
      <c r="CX41" s="35"/>
      <c r="CY41" s="35"/>
      <c r="CZ41" s="35"/>
      <c r="DA41" s="35"/>
      <c r="DB41" s="35"/>
      <c r="DC41" s="35"/>
      <c r="DD41" s="35">
        <v>1</v>
      </c>
      <c r="DE41" s="35"/>
      <c r="DF41" s="35"/>
      <c r="DG41" s="35"/>
      <c r="DH41" s="35"/>
      <c r="DI41" s="35"/>
      <c r="DJ41" s="35"/>
      <c r="DK41" s="35"/>
      <c r="DL41" s="35">
        <v>1</v>
      </c>
      <c r="DM41" s="35"/>
      <c r="DN41" s="35"/>
      <c r="DO41" s="35">
        <v>1</v>
      </c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6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</row>
    <row r="42" spans="1:168" ht="13.15">
      <c r="A42" s="14">
        <v>2021</v>
      </c>
      <c r="B42" s="53" t="s">
        <v>142</v>
      </c>
      <c r="C42" s="71">
        <v>325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>
        <v>3</v>
      </c>
      <c r="S42" s="71"/>
      <c r="T42" s="71"/>
      <c r="U42" s="71"/>
      <c r="V42" s="71"/>
      <c r="W42" s="71"/>
      <c r="X42" s="71">
        <v>2</v>
      </c>
      <c r="Y42" s="71"/>
      <c r="Z42" s="71"/>
      <c r="AA42" s="71">
        <v>1</v>
      </c>
      <c r="AB42" s="71"/>
      <c r="AC42" s="71"/>
      <c r="AD42" s="51">
        <f t="shared" si="7"/>
        <v>6</v>
      </c>
      <c r="AF42" s="82" t="str">
        <f t="shared" ref="AF42" si="115">IF(D42=0,"",D42/$C42)</f>
        <v/>
      </c>
      <c r="AG42" s="82" t="str">
        <f t="shared" ref="AG42" si="116">IF(E42=0,"",E42/$C42)</f>
        <v/>
      </c>
      <c r="AH42" s="82" t="str">
        <f t="shared" ref="AH42" si="117">IF(F42=0,"",F42/$C42)</f>
        <v/>
      </c>
      <c r="AI42" s="82" t="str">
        <f t="shared" ref="AI42" si="118">IF(G42=0,"",G42/$C42)</f>
        <v/>
      </c>
      <c r="AJ42" s="82" t="str">
        <f t="shared" ref="AJ42" si="119">IF(H42=0,"",H42/$C42)</f>
        <v/>
      </c>
      <c r="AK42" s="82" t="str">
        <f t="shared" ref="AK42" si="120">IF(I42=0,"",I42/$C42)</f>
        <v/>
      </c>
      <c r="AL42" s="82" t="str">
        <f t="shared" ref="AL42" si="121">IF(J42=0,"",J42/$C42)</f>
        <v/>
      </c>
      <c r="AM42" s="82" t="str">
        <f t="shared" ref="AM42" si="122">IF(K42=0,"",K42/$C42)</f>
        <v/>
      </c>
      <c r="AN42" s="82" t="str">
        <f t="shared" ref="AN42" si="123">IF(L42=0,"",L42/$C42)</f>
        <v/>
      </c>
      <c r="AO42" s="82" t="str">
        <f t="shared" ref="AO42" si="124">IF(M42=0,"",M42/$C42)</f>
        <v/>
      </c>
      <c r="AP42" s="82" t="str">
        <f t="shared" ref="AP42" si="125">IF(N42=0,"",N42/$C42)</f>
        <v/>
      </c>
      <c r="AQ42" s="82" t="str">
        <f t="shared" ref="AQ42" si="126">IF(O42=0,"",O42/$C42)</f>
        <v/>
      </c>
      <c r="AR42" s="82" t="str">
        <f t="shared" ref="AR42" si="127">IF(P42=0,"",P42/$C42)</f>
        <v/>
      </c>
      <c r="AS42" s="82" t="str">
        <f t="shared" ref="AS42" si="128">IF(Q42=0,"",Q42/$C42)</f>
        <v/>
      </c>
      <c r="AT42" s="82">
        <f t="shared" si="22"/>
        <v>9.2307692307692316E-3</v>
      </c>
      <c r="AU42" s="82" t="str">
        <f t="shared" si="23"/>
        <v/>
      </c>
      <c r="AV42" s="82" t="str">
        <f t="shared" si="24"/>
        <v/>
      </c>
      <c r="AW42" s="82" t="str">
        <f t="shared" si="25"/>
        <v/>
      </c>
      <c r="AX42" s="82" t="str">
        <f t="shared" si="26"/>
        <v/>
      </c>
      <c r="AY42" s="82" t="str">
        <f t="shared" si="27"/>
        <v/>
      </c>
      <c r="AZ42" s="82">
        <f t="shared" si="28"/>
        <v>6.1538461538461538E-3</v>
      </c>
      <c r="BA42" s="82" t="str">
        <f t="shared" si="29"/>
        <v/>
      </c>
      <c r="BB42" s="82" t="str">
        <f t="shared" si="30"/>
        <v/>
      </c>
      <c r="BC42" s="82">
        <f t="shared" si="31"/>
        <v>3.0769230769230769E-3</v>
      </c>
      <c r="BD42" s="82" t="str">
        <f t="shared" si="32"/>
        <v/>
      </c>
      <c r="BE42" s="82" t="str">
        <f t="shared" si="33"/>
        <v/>
      </c>
      <c r="BF42" s="15">
        <f t="shared" ref="BF42" si="129">IF(AD42=0,"",AD42/$C42)</f>
        <v>1.8461538461538463E-2</v>
      </c>
      <c r="BG42">
        <v>2022</v>
      </c>
      <c r="BH42" s="36">
        <v>44653</v>
      </c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>
        <v>1</v>
      </c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35"/>
      <c r="CO42" s="4"/>
      <c r="CP42" s="4"/>
      <c r="CQ42" s="4"/>
      <c r="CR42" s="35"/>
      <c r="CS42" s="35">
        <v>2022</v>
      </c>
      <c r="CT42" s="36">
        <v>44717</v>
      </c>
      <c r="CU42" s="35"/>
      <c r="CV42" s="35"/>
      <c r="CW42" s="35"/>
      <c r="CX42" s="35">
        <v>1</v>
      </c>
      <c r="CY42" s="35"/>
      <c r="CZ42" s="35"/>
      <c r="DA42" s="35"/>
      <c r="DB42" s="35">
        <v>1</v>
      </c>
      <c r="DC42" s="35"/>
      <c r="DD42" s="35"/>
      <c r="DE42" s="35"/>
      <c r="DF42" s="35"/>
      <c r="DG42" s="35"/>
      <c r="DH42" s="35"/>
      <c r="DI42" s="35"/>
      <c r="DJ42" s="35"/>
      <c r="DK42" s="35">
        <v>1</v>
      </c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6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</row>
    <row r="43" spans="1:168" ht="13.15">
      <c r="A43" s="14">
        <v>2021</v>
      </c>
      <c r="B43" s="53" t="s">
        <v>129</v>
      </c>
      <c r="C43" s="71">
        <v>301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>
        <v>1</v>
      </c>
      <c r="Y43" s="71"/>
      <c r="Z43" s="71"/>
      <c r="AA43" s="71"/>
      <c r="AB43" s="71">
        <v>2</v>
      </c>
      <c r="AC43" s="71"/>
      <c r="AD43" s="51">
        <f t="shared" si="7"/>
        <v>3</v>
      </c>
      <c r="AF43" s="82" t="str">
        <f t="shared" si="55"/>
        <v/>
      </c>
      <c r="AG43" s="82" t="str">
        <f t="shared" si="56"/>
        <v/>
      </c>
      <c r="AH43" s="82" t="str">
        <f t="shared" si="57"/>
        <v/>
      </c>
      <c r="AI43" s="82" t="str">
        <f t="shared" si="58"/>
        <v/>
      </c>
      <c r="AJ43" s="82" t="str">
        <f t="shared" si="59"/>
        <v/>
      </c>
      <c r="AK43" s="82" t="str">
        <f t="shared" si="60"/>
        <v/>
      </c>
      <c r="AL43" s="82" t="str">
        <f t="shared" si="61"/>
        <v/>
      </c>
      <c r="AM43" s="82" t="str">
        <f t="shared" si="62"/>
        <v/>
      </c>
      <c r="AN43" s="82" t="str">
        <f t="shared" si="63"/>
        <v/>
      </c>
      <c r="AO43" s="82" t="str">
        <f t="shared" si="64"/>
        <v/>
      </c>
      <c r="AP43" s="82" t="str">
        <f t="shared" si="65"/>
        <v/>
      </c>
      <c r="AQ43" s="82" t="str">
        <f t="shared" si="66"/>
        <v/>
      </c>
      <c r="AR43" s="82" t="str">
        <f t="shared" si="67"/>
        <v/>
      </c>
      <c r="AS43" s="82" t="str">
        <f t="shared" si="68"/>
        <v/>
      </c>
      <c r="AT43" s="82" t="str">
        <f t="shared" si="22"/>
        <v/>
      </c>
      <c r="AU43" s="82" t="str">
        <f t="shared" si="23"/>
        <v/>
      </c>
      <c r="AV43" s="82" t="str">
        <f t="shared" si="24"/>
        <v/>
      </c>
      <c r="AW43" s="82" t="str">
        <f t="shared" si="25"/>
        <v/>
      </c>
      <c r="AX43" s="82" t="str">
        <f t="shared" si="26"/>
        <v/>
      </c>
      <c r="AY43" s="82" t="str">
        <f t="shared" si="27"/>
        <v/>
      </c>
      <c r="AZ43" s="82">
        <f t="shared" si="28"/>
        <v>3.3222591362126247E-3</v>
      </c>
      <c r="BA43" s="82" t="str">
        <f t="shared" si="29"/>
        <v/>
      </c>
      <c r="BB43" s="82" t="str">
        <f t="shared" si="30"/>
        <v/>
      </c>
      <c r="BC43" s="82" t="str">
        <f t="shared" si="31"/>
        <v/>
      </c>
      <c r="BD43" s="82">
        <f t="shared" si="32"/>
        <v>6.6445182724252493E-3</v>
      </c>
      <c r="BE43" s="82" t="str">
        <f t="shared" si="33"/>
        <v/>
      </c>
      <c r="BF43" s="15">
        <f t="shared" si="69"/>
        <v>9.9667774086378731E-3</v>
      </c>
      <c r="BG43">
        <v>2022</v>
      </c>
      <c r="BH43" s="36">
        <v>44654</v>
      </c>
      <c r="BI43" s="65">
        <v>1</v>
      </c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35"/>
      <c r="CO43" s="4"/>
      <c r="CP43" s="4"/>
      <c r="CQ43" s="4"/>
      <c r="CR43" s="35"/>
      <c r="CS43" s="35">
        <v>2022</v>
      </c>
      <c r="CT43" s="36">
        <v>44718</v>
      </c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6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</row>
    <row r="44" spans="1:168" ht="13.15">
      <c r="A44" s="14">
        <v>2021</v>
      </c>
      <c r="B44" s="53" t="s">
        <v>221</v>
      </c>
      <c r="C44" s="71">
        <v>75</v>
      </c>
      <c r="D44" s="71">
        <v>1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51">
        <f t="shared" si="7"/>
        <v>1</v>
      </c>
      <c r="AF44" s="82">
        <f t="shared" ref="AF44" si="130">IF(D44=0,"",D44/$C44)</f>
        <v>1.3333333333333334E-2</v>
      </c>
      <c r="AG44" s="82" t="str">
        <f t="shared" ref="AG44" si="131">IF(E44=0,"",E44/$C44)</f>
        <v/>
      </c>
      <c r="AH44" s="82" t="str">
        <f t="shared" ref="AH44" si="132">IF(F44=0,"",F44/$C44)</f>
        <v/>
      </c>
      <c r="AI44" s="82" t="str">
        <f t="shared" ref="AI44" si="133">IF(G44=0,"",G44/$C44)</f>
        <v/>
      </c>
      <c r="AJ44" s="82" t="str">
        <f t="shared" ref="AJ44" si="134">IF(H44=0,"",H44/$C44)</f>
        <v/>
      </c>
      <c r="AK44" s="82" t="str">
        <f t="shared" ref="AK44" si="135">IF(I44=0,"",I44/$C44)</f>
        <v/>
      </c>
      <c r="AL44" s="82" t="str">
        <f t="shared" ref="AL44" si="136">IF(J44=0,"",J44/$C44)</f>
        <v/>
      </c>
      <c r="AM44" s="82" t="str">
        <f t="shared" ref="AM44" si="137">IF(K44=0,"",K44/$C44)</f>
        <v/>
      </c>
      <c r="AN44" s="82" t="str">
        <f t="shared" ref="AN44" si="138">IF(L44=0,"",L44/$C44)</f>
        <v/>
      </c>
      <c r="AO44" s="82" t="str">
        <f t="shared" ref="AO44" si="139">IF(M44=0,"",M44/$C44)</f>
        <v/>
      </c>
      <c r="AP44" s="82" t="str">
        <f t="shared" ref="AP44" si="140">IF(N44=0,"",N44/$C44)</f>
        <v/>
      </c>
      <c r="AQ44" s="82" t="str">
        <f t="shared" ref="AQ44" si="141">IF(O44=0,"",O44/$C44)</f>
        <v/>
      </c>
      <c r="AR44" s="82" t="str">
        <f t="shared" ref="AR44" si="142">IF(P44=0,"",P44/$C44)</f>
        <v/>
      </c>
      <c r="AS44" s="82" t="str">
        <f t="shared" ref="AS44" si="143">IF(Q44=0,"",Q44/$C44)</f>
        <v/>
      </c>
      <c r="AT44" s="82" t="str">
        <f t="shared" si="22"/>
        <v/>
      </c>
      <c r="AU44" s="82" t="str">
        <f t="shared" si="23"/>
        <v/>
      </c>
      <c r="AV44" s="82" t="str">
        <f t="shared" si="24"/>
        <v/>
      </c>
      <c r="AW44" s="82" t="str">
        <f t="shared" si="25"/>
        <v/>
      </c>
      <c r="AX44" s="82" t="str">
        <f t="shared" si="26"/>
        <v/>
      </c>
      <c r="AY44" s="82" t="str">
        <f t="shared" si="27"/>
        <v/>
      </c>
      <c r="AZ44" s="82" t="str">
        <f t="shared" si="28"/>
        <v/>
      </c>
      <c r="BA44" s="82" t="str">
        <f t="shared" si="29"/>
        <v/>
      </c>
      <c r="BB44" s="82" t="str">
        <f t="shared" si="30"/>
        <v/>
      </c>
      <c r="BC44" s="82" t="str">
        <f t="shared" si="31"/>
        <v/>
      </c>
      <c r="BD44" s="82" t="str">
        <f t="shared" si="32"/>
        <v/>
      </c>
      <c r="BE44" s="82" t="str">
        <f t="shared" si="33"/>
        <v/>
      </c>
      <c r="BF44" s="15">
        <f t="shared" ref="BF44" si="144">IF(AD44=0,"",AD44/$C44)</f>
        <v>1.3333333333333334E-2</v>
      </c>
      <c r="BG44">
        <v>2022</v>
      </c>
      <c r="BH44" s="36">
        <v>44655</v>
      </c>
      <c r="BI44" s="65">
        <v>1</v>
      </c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>
        <v>1</v>
      </c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35"/>
      <c r="CO44" s="4"/>
      <c r="CP44" s="4"/>
      <c r="CQ44" s="4"/>
      <c r="CR44" s="35"/>
      <c r="CS44" s="35">
        <v>2022</v>
      </c>
      <c r="CT44" s="36">
        <v>44720</v>
      </c>
      <c r="CU44" s="35"/>
      <c r="CV44" s="35"/>
      <c r="CW44" s="35"/>
      <c r="CX44" s="35"/>
      <c r="CY44" s="35"/>
      <c r="CZ44" s="35"/>
      <c r="DA44" s="35"/>
      <c r="DB44" s="35">
        <v>1</v>
      </c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6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</row>
    <row r="45" spans="1:168" ht="13.15">
      <c r="A45" s="14">
        <v>2021</v>
      </c>
      <c r="B45" s="53" t="s">
        <v>130</v>
      </c>
      <c r="C45" s="71">
        <v>702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>
        <v>1</v>
      </c>
      <c r="Y45" s="71"/>
      <c r="Z45" s="71"/>
      <c r="AA45" s="71"/>
      <c r="AB45" s="71">
        <v>5</v>
      </c>
      <c r="AC45" s="71"/>
      <c r="AD45" s="51">
        <f t="shared" si="7"/>
        <v>6</v>
      </c>
      <c r="AF45" s="82" t="str">
        <f t="shared" ref="AF45:AF51" si="145">IF(D45=0,"",D45/$C45)</f>
        <v/>
      </c>
      <c r="AG45" s="82" t="str">
        <f t="shared" ref="AG45:AG51" si="146">IF(E45=0,"",E45/$C45)</f>
        <v/>
      </c>
      <c r="AH45" s="82" t="str">
        <f t="shared" ref="AH45:AH51" si="147">IF(F45=0,"",F45/$C45)</f>
        <v/>
      </c>
      <c r="AI45" s="82" t="str">
        <f t="shared" ref="AI45:AI51" si="148">IF(G45=0,"",G45/$C45)</f>
        <v/>
      </c>
      <c r="AJ45" s="82" t="str">
        <f t="shared" ref="AJ45:AJ51" si="149">IF(H45=0,"",H45/$C45)</f>
        <v/>
      </c>
      <c r="AK45" s="82" t="str">
        <f t="shared" ref="AK45:AK51" si="150">IF(I45=0,"",I45/$C45)</f>
        <v/>
      </c>
      <c r="AL45" s="82" t="str">
        <f t="shared" ref="AL45:AL51" si="151">IF(J45=0,"",J45/$C45)</f>
        <v/>
      </c>
      <c r="AM45" s="82" t="str">
        <f t="shared" ref="AM45:AM51" si="152">IF(K45=0,"",K45/$C45)</f>
        <v/>
      </c>
      <c r="AN45" s="82" t="str">
        <f t="shared" ref="AN45:AN51" si="153">IF(L45=0,"",L45/$C45)</f>
        <v/>
      </c>
      <c r="AO45" s="82" t="str">
        <f t="shared" ref="AO45:AO51" si="154">IF(M45=0,"",M45/$C45)</f>
        <v/>
      </c>
      <c r="AP45" s="82" t="str">
        <f t="shared" ref="AP45:AP51" si="155">IF(N45=0,"",N45/$C45)</f>
        <v/>
      </c>
      <c r="AQ45" s="82" t="str">
        <f t="shared" ref="AQ45:AQ51" si="156">IF(O45=0,"",O45/$C45)</f>
        <v/>
      </c>
      <c r="AR45" s="82" t="str">
        <f t="shared" ref="AR45:AR51" si="157">IF(P45=0,"",P45/$C45)</f>
        <v/>
      </c>
      <c r="AS45" s="82" t="str">
        <f t="shared" ref="AS45:AS51" si="158">IF(Q45=0,"",Q45/$C45)</f>
        <v/>
      </c>
      <c r="AT45" s="82" t="str">
        <f t="shared" si="22"/>
        <v/>
      </c>
      <c r="AU45" s="82" t="str">
        <f t="shared" si="23"/>
        <v/>
      </c>
      <c r="AV45" s="82" t="str">
        <f t="shared" si="24"/>
        <v/>
      </c>
      <c r="AW45" s="82" t="str">
        <f t="shared" si="25"/>
        <v/>
      </c>
      <c r="AX45" s="82" t="str">
        <f t="shared" si="26"/>
        <v/>
      </c>
      <c r="AY45" s="82" t="str">
        <f t="shared" si="27"/>
        <v/>
      </c>
      <c r="AZ45" s="82">
        <f t="shared" si="28"/>
        <v>1.4245014245014246E-3</v>
      </c>
      <c r="BA45" s="82" t="str">
        <f t="shared" si="29"/>
        <v/>
      </c>
      <c r="BB45" s="82" t="str">
        <f t="shared" si="30"/>
        <v/>
      </c>
      <c r="BC45" s="82" t="str">
        <f t="shared" si="31"/>
        <v/>
      </c>
      <c r="BD45" s="82">
        <f t="shared" si="32"/>
        <v>7.1225071225071226E-3</v>
      </c>
      <c r="BE45" s="82" t="str">
        <f t="shared" si="33"/>
        <v/>
      </c>
      <c r="BF45" s="15">
        <f t="shared" ref="BF45:BF51" si="159">IF(AD45=0,"",AD45/$C45)</f>
        <v>8.5470085470085479E-3</v>
      </c>
      <c r="BG45">
        <v>2022</v>
      </c>
      <c r="BH45" s="36">
        <v>44658</v>
      </c>
      <c r="BI45" s="65">
        <v>1</v>
      </c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>
        <v>1</v>
      </c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35"/>
      <c r="CO45" s="4"/>
      <c r="CP45" s="4"/>
      <c r="CQ45" s="4"/>
      <c r="CR45" s="35"/>
      <c r="CS45" s="35">
        <v>2022</v>
      </c>
      <c r="CT45" s="36">
        <v>44721</v>
      </c>
      <c r="CU45" s="35"/>
      <c r="CV45" s="35"/>
      <c r="CW45" s="35"/>
      <c r="CX45" s="35">
        <v>1</v>
      </c>
      <c r="CY45" s="35"/>
      <c r="CZ45" s="35"/>
      <c r="DA45" s="35"/>
      <c r="DB45" s="35">
        <v>1</v>
      </c>
      <c r="DC45" s="35"/>
      <c r="DD45" s="35"/>
      <c r="DE45" s="35"/>
      <c r="DF45" s="35"/>
      <c r="DG45" s="35"/>
      <c r="DH45" s="35">
        <v>2</v>
      </c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6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</row>
    <row r="46" spans="1:168" ht="13.15">
      <c r="A46" s="14">
        <v>2021</v>
      </c>
      <c r="B46" s="53" t="s">
        <v>127</v>
      </c>
      <c r="C46" s="71">
        <v>301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>
        <v>1</v>
      </c>
      <c r="Z46" s="71"/>
      <c r="AA46" s="71"/>
      <c r="AB46" s="71"/>
      <c r="AC46" s="71"/>
      <c r="AD46" s="51">
        <f t="shared" si="7"/>
        <v>1</v>
      </c>
      <c r="AF46" s="82" t="str">
        <f t="shared" si="145"/>
        <v/>
      </c>
      <c r="AG46" s="82" t="str">
        <f t="shared" si="146"/>
        <v/>
      </c>
      <c r="AH46" s="82" t="str">
        <f t="shared" si="147"/>
        <v/>
      </c>
      <c r="AI46" s="82" t="str">
        <f t="shared" si="148"/>
        <v/>
      </c>
      <c r="AJ46" s="82" t="str">
        <f t="shared" si="149"/>
        <v/>
      </c>
      <c r="AK46" s="82" t="str">
        <f t="shared" si="150"/>
        <v/>
      </c>
      <c r="AL46" s="82" t="str">
        <f t="shared" si="151"/>
        <v/>
      </c>
      <c r="AM46" s="82" t="str">
        <f t="shared" si="152"/>
        <v/>
      </c>
      <c r="AN46" s="82" t="str">
        <f t="shared" si="153"/>
        <v/>
      </c>
      <c r="AO46" s="82" t="str">
        <f t="shared" si="154"/>
        <v/>
      </c>
      <c r="AP46" s="82" t="str">
        <f t="shared" si="155"/>
        <v/>
      </c>
      <c r="AQ46" s="82" t="str">
        <f t="shared" si="156"/>
        <v/>
      </c>
      <c r="AR46" s="82" t="str">
        <f t="shared" si="157"/>
        <v/>
      </c>
      <c r="AS46" s="82" t="str">
        <f t="shared" si="158"/>
        <v/>
      </c>
      <c r="AT46" s="82" t="str">
        <f t="shared" si="22"/>
        <v/>
      </c>
      <c r="AU46" s="82" t="str">
        <f t="shared" si="23"/>
        <v/>
      </c>
      <c r="AV46" s="82" t="str">
        <f t="shared" si="24"/>
        <v/>
      </c>
      <c r="AW46" s="82" t="str">
        <f t="shared" si="25"/>
        <v/>
      </c>
      <c r="AX46" s="82" t="str">
        <f t="shared" si="26"/>
        <v/>
      </c>
      <c r="AY46" s="82" t="str">
        <f t="shared" si="27"/>
        <v/>
      </c>
      <c r="AZ46" s="82" t="str">
        <f t="shared" si="28"/>
        <v/>
      </c>
      <c r="BA46" s="82">
        <f t="shared" si="29"/>
        <v>3.3222591362126247E-3</v>
      </c>
      <c r="BB46" s="82" t="str">
        <f t="shared" si="30"/>
        <v/>
      </c>
      <c r="BC46" s="82" t="str">
        <f t="shared" si="31"/>
        <v/>
      </c>
      <c r="BD46" s="82" t="str">
        <f t="shared" si="32"/>
        <v/>
      </c>
      <c r="BE46" s="82" t="str">
        <f t="shared" si="33"/>
        <v/>
      </c>
      <c r="BF46" s="15">
        <f t="shared" si="159"/>
        <v>3.3222591362126247E-3</v>
      </c>
      <c r="BG46">
        <v>2022</v>
      </c>
      <c r="BH46" s="36">
        <v>44659</v>
      </c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>
        <v>1</v>
      </c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35"/>
      <c r="CO46" s="4"/>
      <c r="CP46" s="4"/>
      <c r="CQ46" s="4"/>
      <c r="CR46" s="35"/>
      <c r="CS46" s="35">
        <v>2022</v>
      </c>
      <c r="CT46" s="36">
        <v>44723</v>
      </c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>
        <v>1</v>
      </c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6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</row>
    <row r="47" spans="1:168" ht="13.15">
      <c r="A47" s="14">
        <v>2021</v>
      </c>
      <c r="B47" s="53" t="s">
        <v>124</v>
      </c>
      <c r="C47" s="71">
        <v>267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>
        <v>1</v>
      </c>
      <c r="Y47" s="71"/>
      <c r="Z47" s="71">
        <v>1</v>
      </c>
      <c r="AA47" s="71"/>
      <c r="AB47" s="71"/>
      <c r="AC47" s="71"/>
      <c r="AD47" s="51">
        <f t="shared" si="7"/>
        <v>2</v>
      </c>
      <c r="AF47" s="82" t="str">
        <f t="shared" si="145"/>
        <v/>
      </c>
      <c r="AG47" s="82" t="str">
        <f t="shared" si="146"/>
        <v/>
      </c>
      <c r="AH47" s="82" t="str">
        <f t="shared" si="147"/>
        <v/>
      </c>
      <c r="AI47" s="82" t="str">
        <f t="shared" si="148"/>
        <v/>
      </c>
      <c r="AJ47" s="82" t="str">
        <f t="shared" si="149"/>
        <v/>
      </c>
      <c r="AK47" s="82" t="str">
        <f t="shared" si="150"/>
        <v/>
      </c>
      <c r="AL47" s="82" t="str">
        <f t="shared" si="151"/>
        <v/>
      </c>
      <c r="AM47" s="82" t="str">
        <f t="shared" si="152"/>
        <v/>
      </c>
      <c r="AN47" s="82" t="str">
        <f t="shared" si="153"/>
        <v/>
      </c>
      <c r="AO47" s="82" t="str">
        <f t="shared" si="154"/>
        <v/>
      </c>
      <c r="AP47" s="82" t="str">
        <f t="shared" si="155"/>
        <v/>
      </c>
      <c r="AQ47" s="82" t="str">
        <f t="shared" si="156"/>
        <v/>
      </c>
      <c r="AR47" s="82" t="str">
        <f t="shared" si="157"/>
        <v/>
      </c>
      <c r="AS47" s="82" t="str">
        <f t="shared" si="158"/>
        <v/>
      </c>
      <c r="AT47" s="82" t="str">
        <f t="shared" si="22"/>
        <v/>
      </c>
      <c r="AU47" s="82" t="str">
        <f t="shared" si="23"/>
        <v/>
      </c>
      <c r="AV47" s="82" t="str">
        <f t="shared" si="24"/>
        <v/>
      </c>
      <c r="AW47" s="82" t="str">
        <f t="shared" si="25"/>
        <v/>
      </c>
      <c r="AX47" s="82" t="str">
        <f t="shared" si="26"/>
        <v/>
      </c>
      <c r="AY47" s="82" t="str">
        <f t="shared" si="27"/>
        <v/>
      </c>
      <c r="AZ47" s="82">
        <f t="shared" si="28"/>
        <v>3.7453183520599251E-3</v>
      </c>
      <c r="BA47" s="82" t="str">
        <f t="shared" si="29"/>
        <v/>
      </c>
      <c r="BB47" s="82">
        <f t="shared" si="30"/>
        <v>3.7453183520599251E-3</v>
      </c>
      <c r="BC47" s="82" t="str">
        <f t="shared" si="31"/>
        <v/>
      </c>
      <c r="BD47" s="82" t="str">
        <f t="shared" si="32"/>
        <v/>
      </c>
      <c r="BE47" s="82" t="str">
        <f t="shared" si="33"/>
        <v/>
      </c>
      <c r="BF47" s="15">
        <f t="shared" si="159"/>
        <v>7.4906367041198503E-3</v>
      </c>
      <c r="BG47">
        <v>2022</v>
      </c>
      <c r="BH47" s="36">
        <v>44660</v>
      </c>
      <c r="BI47" s="65">
        <v>1</v>
      </c>
      <c r="BJ47" s="65">
        <v>1</v>
      </c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>
        <v>2</v>
      </c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35"/>
      <c r="CO47" s="4"/>
      <c r="CP47" s="4"/>
      <c r="CQ47" s="4"/>
      <c r="CR47" s="35"/>
      <c r="CS47" s="35">
        <v>2022</v>
      </c>
      <c r="CT47" s="36">
        <v>44725</v>
      </c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>
        <v>1</v>
      </c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6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</row>
    <row r="48" spans="1:168" ht="13.15">
      <c r="A48" s="14">
        <v>2021</v>
      </c>
      <c r="B48" s="53" t="s">
        <v>295</v>
      </c>
      <c r="C48" s="71">
        <v>32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>
        <v>1</v>
      </c>
      <c r="AD48" s="51">
        <f t="shared" si="7"/>
        <v>1</v>
      </c>
      <c r="AF48" s="82" t="str">
        <f t="shared" ref="AF48:AF49" si="160">IF(D48=0,"",D48/$C48)</f>
        <v/>
      </c>
      <c r="AG48" s="82" t="str">
        <f t="shared" ref="AG48:AG49" si="161">IF(E48=0,"",E48/$C48)</f>
        <v/>
      </c>
      <c r="AH48" s="82" t="str">
        <f t="shared" ref="AH48:AH49" si="162">IF(F48=0,"",F48/$C48)</f>
        <v/>
      </c>
      <c r="AI48" s="82" t="str">
        <f t="shared" ref="AI48:AI49" si="163">IF(G48=0,"",G48/$C48)</f>
        <v/>
      </c>
      <c r="AJ48" s="82" t="str">
        <f t="shared" ref="AJ48:AJ49" si="164">IF(H48=0,"",H48/$C48)</f>
        <v/>
      </c>
      <c r="AK48" s="82" t="str">
        <f t="shared" ref="AK48:AK49" si="165">IF(I48=0,"",I48/$C48)</f>
        <v/>
      </c>
      <c r="AL48" s="82" t="str">
        <f t="shared" ref="AL48:AL49" si="166">IF(J48=0,"",J48/$C48)</f>
        <v/>
      </c>
      <c r="AM48" s="82" t="str">
        <f t="shared" ref="AM48:AM49" si="167">IF(K48=0,"",K48/$C48)</f>
        <v/>
      </c>
      <c r="AN48" s="82" t="str">
        <f t="shared" ref="AN48:AN49" si="168">IF(L48=0,"",L48/$C48)</f>
        <v/>
      </c>
      <c r="AO48" s="82" t="str">
        <f t="shared" ref="AO48:AO49" si="169">IF(M48=0,"",M48/$C48)</f>
        <v/>
      </c>
      <c r="AP48" s="82" t="str">
        <f t="shared" ref="AP48:AP49" si="170">IF(N48=0,"",N48/$C48)</f>
        <v/>
      </c>
      <c r="AQ48" s="82" t="str">
        <f t="shared" ref="AQ48:AQ49" si="171">IF(O48=0,"",O48/$C48)</f>
        <v/>
      </c>
      <c r="AR48" s="82" t="str">
        <f t="shared" ref="AR48:AR49" si="172">IF(P48=0,"",P48/$C48)</f>
        <v/>
      </c>
      <c r="AS48" s="82" t="str">
        <f t="shared" ref="AS48:AS49" si="173">IF(Q48=0,"",Q48/$C48)</f>
        <v/>
      </c>
      <c r="AT48" s="82" t="str">
        <f t="shared" si="22"/>
        <v/>
      </c>
      <c r="AU48" s="82" t="str">
        <f t="shared" si="23"/>
        <v/>
      </c>
      <c r="AV48" s="82" t="str">
        <f t="shared" si="24"/>
        <v/>
      </c>
      <c r="AW48" s="82" t="str">
        <f t="shared" si="25"/>
        <v/>
      </c>
      <c r="AX48" s="82" t="str">
        <f t="shared" si="26"/>
        <v/>
      </c>
      <c r="AY48" s="82" t="str">
        <f t="shared" si="27"/>
        <v/>
      </c>
      <c r="AZ48" s="82" t="str">
        <f t="shared" si="28"/>
        <v/>
      </c>
      <c r="BA48" s="82" t="str">
        <f t="shared" si="29"/>
        <v/>
      </c>
      <c r="BB48" s="82" t="str">
        <f t="shared" si="30"/>
        <v/>
      </c>
      <c r="BC48" s="82" t="str">
        <f t="shared" si="31"/>
        <v/>
      </c>
      <c r="BD48" s="82" t="str">
        <f t="shared" si="32"/>
        <v/>
      </c>
      <c r="BE48" s="82">
        <f t="shared" si="33"/>
        <v>3.125E-2</v>
      </c>
      <c r="BF48" s="15">
        <f t="shared" ref="BF48:BF49" si="174">IF(AD48=0,"",AD48/$C48)</f>
        <v>3.125E-2</v>
      </c>
      <c r="BG48">
        <v>2022</v>
      </c>
      <c r="BH48" s="36">
        <v>44661</v>
      </c>
      <c r="BI48" s="65">
        <v>2</v>
      </c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35"/>
      <c r="CO48" s="4"/>
      <c r="CP48" s="4"/>
      <c r="CQ48" s="4"/>
      <c r="CR48" s="35"/>
      <c r="CS48" s="35"/>
      <c r="CT48" s="36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6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</row>
    <row r="49" spans="1:168" ht="13.15">
      <c r="A49" s="14">
        <v>2021</v>
      </c>
      <c r="B49" s="53" t="s">
        <v>141</v>
      </c>
      <c r="C49" s="71">
        <v>67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>
        <v>1</v>
      </c>
      <c r="X49" s="71"/>
      <c r="Y49" s="71"/>
      <c r="Z49" s="71"/>
      <c r="AA49" s="71"/>
      <c r="AB49" s="71"/>
      <c r="AC49" s="71"/>
      <c r="AD49" s="51">
        <f t="shared" si="7"/>
        <v>1</v>
      </c>
      <c r="AF49" s="82" t="str">
        <f t="shared" si="160"/>
        <v/>
      </c>
      <c r="AG49" s="82" t="str">
        <f t="shared" si="161"/>
        <v/>
      </c>
      <c r="AH49" s="82" t="str">
        <f t="shared" si="162"/>
        <v/>
      </c>
      <c r="AI49" s="82" t="str">
        <f t="shared" si="163"/>
        <v/>
      </c>
      <c r="AJ49" s="82" t="str">
        <f t="shared" si="164"/>
        <v/>
      </c>
      <c r="AK49" s="82" t="str">
        <f t="shared" si="165"/>
        <v/>
      </c>
      <c r="AL49" s="82" t="str">
        <f t="shared" si="166"/>
        <v/>
      </c>
      <c r="AM49" s="82" t="str">
        <f t="shared" si="167"/>
        <v/>
      </c>
      <c r="AN49" s="82" t="str">
        <f t="shared" si="168"/>
        <v/>
      </c>
      <c r="AO49" s="82" t="str">
        <f t="shared" si="169"/>
        <v/>
      </c>
      <c r="AP49" s="82" t="str">
        <f t="shared" si="170"/>
        <v/>
      </c>
      <c r="AQ49" s="82" t="str">
        <f t="shared" si="171"/>
        <v/>
      </c>
      <c r="AR49" s="82" t="str">
        <f t="shared" si="172"/>
        <v/>
      </c>
      <c r="AS49" s="82" t="str">
        <f t="shared" si="173"/>
        <v/>
      </c>
      <c r="AT49" s="82" t="str">
        <f t="shared" si="22"/>
        <v/>
      </c>
      <c r="AU49" s="82" t="str">
        <f t="shared" si="23"/>
        <v/>
      </c>
      <c r="AV49" s="82" t="str">
        <f t="shared" si="24"/>
        <v/>
      </c>
      <c r="AW49" s="82" t="str">
        <f t="shared" si="25"/>
        <v/>
      </c>
      <c r="AX49" s="82" t="str">
        <f t="shared" si="26"/>
        <v/>
      </c>
      <c r="AY49" s="82">
        <f t="shared" si="27"/>
        <v>1.4925373134328358E-2</v>
      </c>
      <c r="AZ49" s="82" t="str">
        <f t="shared" si="28"/>
        <v/>
      </c>
      <c r="BA49" s="82" t="str">
        <f t="shared" si="29"/>
        <v/>
      </c>
      <c r="BB49" s="82" t="str">
        <f t="shared" si="30"/>
        <v/>
      </c>
      <c r="BC49" s="82" t="str">
        <f t="shared" si="31"/>
        <v/>
      </c>
      <c r="BD49" s="82" t="str">
        <f t="shared" si="32"/>
        <v/>
      </c>
      <c r="BE49" s="82" t="str">
        <f t="shared" si="33"/>
        <v/>
      </c>
      <c r="BF49" s="15">
        <f t="shared" si="174"/>
        <v>1.4925373134328358E-2</v>
      </c>
      <c r="BG49">
        <v>2022</v>
      </c>
      <c r="BH49" s="36">
        <v>44662</v>
      </c>
      <c r="BI49" s="65">
        <v>1</v>
      </c>
      <c r="BJ49" s="65"/>
      <c r="BK49" s="65"/>
      <c r="BL49" s="65"/>
      <c r="BM49" s="65"/>
      <c r="BN49" s="65"/>
      <c r="BO49" s="65"/>
      <c r="BP49" s="65">
        <v>1</v>
      </c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>
        <v>1</v>
      </c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35"/>
      <c r="CO49" s="4"/>
      <c r="CP49" s="4"/>
      <c r="CQ49" s="4"/>
      <c r="CR49" s="35"/>
      <c r="CS49" s="35"/>
      <c r="CT49" s="36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6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</row>
    <row r="50" spans="1:168" ht="13.15">
      <c r="A50" s="14">
        <v>2021</v>
      </c>
      <c r="B50" s="53" t="s">
        <v>289</v>
      </c>
      <c r="C50" s="71">
        <v>94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>
        <v>1</v>
      </c>
      <c r="AA50" s="71"/>
      <c r="AB50" s="71"/>
      <c r="AC50" s="71"/>
      <c r="AD50" s="51">
        <f t="shared" si="7"/>
        <v>1</v>
      </c>
      <c r="AF50" s="82" t="str">
        <f t="shared" si="145"/>
        <v/>
      </c>
      <c r="AG50" s="82" t="str">
        <f t="shared" si="146"/>
        <v/>
      </c>
      <c r="AH50" s="82" t="str">
        <f t="shared" si="147"/>
        <v/>
      </c>
      <c r="AI50" s="82" t="str">
        <f t="shared" si="148"/>
        <v/>
      </c>
      <c r="AJ50" s="82" t="str">
        <f t="shared" si="149"/>
        <v/>
      </c>
      <c r="AK50" s="82" t="str">
        <f t="shared" si="150"/>
        <v/>
      </c>
      <c r="AL50" s="82" t="str">
        <f t="shared" si="151"/>
        <v/>
      </c>
      <c r="AM50" s="82" t="str">
        <f t="shared" si="152"/>
        <v/>
      </c>
      <c r="AN50" s="82" t="str">
        <f t="shared" si="153"/>
        <v/>
      </c>
      <c r="AO50" s="82" t="str">
        <f t="shared" si="154"/>
        <v/>
      </c>
      <c r="AP50" s="82" t="str">
        <f t="shared" si="155"/>
        <v/>
      </c>
      <c r="AQ50" s="82" t="str">
        <f t="shared" si="156"/>
        <v/>
      </c>
      <c r="AR50" s="82" t="str">
        <f t="shared" si="157"/>
        <v/>
      </c>
      <c r="AS50" s="82" t="str">
        <f t="shared" si="158"/>
        <v/>
      </c>
      <c r="AT50" s="82" t="str">
        <f t="shared" si="22"/>
        <v/>
      </c>
      <c r="AU50" s="82" t="str">
        <f t="shared" si="23"/>
        <v/>
      </c>
      <c r="AV50" s="82" t="str">
        <f t="shared" si="24"/>
        <v/>
      </c>
      <c r="AW50" s="82" t="str">
        <f t="shared" si="25"/>
        <v/>
      </c>
      <c r="AX50" s="82" t="str">
        <f t="shared" si="26"/>
        <v/>
      </c>
      <c r="AY50" s="82" t="str">
        <f t="shared" si="27"/>
        <v/>
      </c>
      <c r="AZ50" s="82" t="str">
        <f t="shared" si="28"/>
        <v/>
      </c>
      <c r="BA50" s="82" t="str">
        <f t="shared" si="29"/>
        <v/>
      </c>
      <c r="BB50" s="82">
        <f t="shared" si="30"/>
        <v>1.0638297872340425E-2</v>
      </c>
      <c r="BC50" s="82" t="str">
        <f t="shared" si="31"/>
        <v/>
      </c>
      <c r="BD50" s="82" t="str">
        <f t="shared" si="32"/>
        <v/>
      </c>
      <c r="BE50" s="82" t="str">
        <f t="shared" si="33"/>
        <v/>
      </c>
      <c r="BF50" s="15">
        <f t="shared" si="159"/>
        <v>1.0638297872340425E-2</v>
      </c>
      <c r="BG50">
        <v>2022</v>
      </c>
      <c r="BH50" s="36">
        <v>44663</v>
      </c>
      <c r="BI50" s="65"/>
      <c r="BJ50" s="65"/>
      <c r="BK50" s="65"/>
      <c r="BL50" s="65"/>
      <c r="BM50" s="65"/>
      <c r="BN50" s="65"/>
      <c r="BO50" s="65"/>
      <c r="BP50" s="65"/>
      <c r="BQ50" s="65">
        <v>1</v>
      </c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35"/>
      <c r="CO50" s="4"/>
      <c r="CP50" s="4"/>
      <c r="CQ50" s="4"/>
      <c r="CR50" s="35"/>
      <c r="CS50" s="35"/>
      <c r="CT50" s="36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6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</row>
    <row r="51" spans="1:168" ht="13.15">
      <c r="A51" s="14">
        <v>2021</v>
      </c>
      <c r="B51" s="53" t="s">
        <v>125</v>
      </c>
      <c r="C51" s="71">
        <v>1922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>
        <v>1</v>
      </c>
      <c r="T51" s="71"/>
      <c r="U51" s="71"/>
      <c r="V51" s="71">
        <v>4</v>
      </c>
      <c r="W51" s="71">
        <v>4</v>
      </c>
      <c r="X51" s="71">
        <v>22</v>
      </c>
      <c r="Y51" s="71">
        <v>3</v>
      </c>
      <c r="Z51" s="71">
        <v>2</v>
      </c>
      <c r="AA51" s="71">
        <v>1</v>
      </c>
      <c r="AB51" s="71">
        <v>11</v>
      </c>
      <c r="AC51" s="71">
        <v>5</v>
      </c>
      <c r="AD51" s="51">
        <f t="shared" si="7"/>
        <v>53</v>
      </c>
      <c r="AF51" s="82" t="str">
        <f t="shared" si="145"/>
        <v/>
      </c>
      <c r="AG51" s="82" t="str">
        <f t="shared" si="146"/>
        <v/>
      </c>
      <c r="AH51" s="82" t="str">
        <f t="shared" si="147"/>
        <v/>
      </c>
      <c r="AI51" s="82" t="str">
        <f t="shared" si="148"/>
        <v/>
      </c>
      <c r="AJ51" s="82" t="str">
        <f t="shared" si="149"/>
        <v/>
      </c>
      <c r="AK51" s="82" t="str">
        <f t="shared" si="150"/>
        <v/>
      </c>
      <c r="AL51" s="82" t="str">
        <f t="shared" si="151"/>
        <v/>
      </c>
      <c r="AM51" s="82" t="str">
        <f t="shared" si="152"/>
        <v/>
      </c>
      <c r="AN51" s="82" t="str">
        <f t="shared" si="153"/>
        <v/>
      </c>
      <c r="AO51" s="82" t="str">
        <f t="shared" si="154"/>
        <v/>
      </c>
      <c r="AP51" s="82" t="str">
        <f t="shared" si="155"/>
        <v/>
      </c>
      <c r="AQ51" s="82" t="str">
        <f t="shared" si="156"/>
        <v/>
      </c>
      <c r="AR51" s="82" t="str">
        <f t="shared" si="157"/>
        <v/>
      </c>
      <c r="AS51" s="82" t="str">
        <f t="shared" si="158"/>
        <v/>
      </c>
      <c r="AT51" s="82" t="str">
        <f t="shared" si="22"/>
        <v/>
      </c>
      <c r="AU51" s="82">
        <f t="shared" si="23"/>
        <v>5.2029136316337154E-4</v>
      </c>
      <c r="AV51" s="82" t="str">
        <f t="shared" si="24"/>
        <v/>
      </c>
      <c r="AW51" s="82" t="str">
        <f t="shared" si="25"/>
        <v/>
      </c>
      <c r="AX51" s="82">
        <f t="shared" si="26"/>
        <v>2.0811654526534861E-3</v>
      </c>
      <c r="AY51" s="82">
        <f t="shared" si="27"/>
        <v>2.0811654526534861E-3</v>
      </c>
      <c r="AZ51" s="82">
        <f t="shared" si="28"/>
        <v>1.1446409989594173E-2</v>
      </c>
      <c r="BA51" s="82">
        <f t="shared" si="29"/>
        <v>1.5608740894901144E-3</v>
      </c>
      <c r="BB51" s="82">
        <f t="shared" si="30"/>
        <v>1.0405827263267431E-3</v>
      </c>
      <c r="BC51" s="82">
        <f t="shared" si="31"/>
        <v>5.2029136316337154E-4</v>
      </c>
      <c r="BD51" s="82">
        <f t="shared" si="32"/>
        <v>5.7232049947970867E-3</v>
      </c>
      <c r="BE51" s="82">
        <f t="shared" si="33"/>
        <v>2.6014568158168575E-3</v>
      </c>
      <c r="BF51" s="15">
        <f t="shared" si="159"/>
        <v>2.7575442247658687E-2</v>
      </c>
      <c r="BG51">
        <v>2022</v>
      </c>
      <c r="BH51" s="36">
        <v>44664</v>
      </c>
      <c r="BI51" s="65"/>
      <c r="BJ51" s="65"/>
      <c r="BK51" s="65"/>
      <c r="BL51" s="65"/>
      <c r="BM51" s="65">
        <v>1</v>
      </c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35"/>
      <c r="CO51" s="4"/>
      <c r="CP51" s="4"/>
      <c r="CQ51" s="4"/>
      <c r="CR51" s="35"/>
      <c r="CS51" s="35"/>
      <c r="CT51" s="36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6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</row>
    <row r="52" spans="1:168" ht="13.15">
      <c r="A52" s="14">
        <v>2021</v>
      </c>
      <c r="B52" s="53" t="s">
        <v>128</v>
      </c>
      <c r="C52" s="71">
        <v>1002</v>
      </c>
      <c r="D52" s="71"/>
      <c r="E52" s="71"/>
      <c r="F52" s="71"/>
      <c r="G52" s="71"/>
      <c r="H52" s="71"/>
      <c r="I52" s="71"/>
      <c r="J52" s="71"/>
      <c r="K52" s="71"/>
      <c r="L52" s="71"/>
      <c r="M52" s="71">
        <v>4</v>
      </c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51">
        <f t="shared" si="7"/>
        <v>4</v>
      </c>
      <c r="AF52" s="82" t="str">
        <f t="shared" ref="AF52:AF59" si="175">IF(D52=0,"",D52/$C52)</f>
        <v/>
      </c>
      <c r="AG52" s="82" t="str">
        <f t="shared" ref="AG52:AG59" si="176">IF(E52=0,"",E52/$C52)</f>
        <v/>
      </c>
      <c r="AH52" s="82" t="str">
        <f t="shared" ref="AH52:AH59" si="177">IF(F52=0,"",F52/$C52)</f>
        <v/>
      </c>
      <c r="AI52" s="82" t="str">
        <f t="shared" ref="AI52:AI59" si="178">IF(G52=0,"",G52/$C52)</f>
        <v/>
      </c>
      <c r="AJ52" s="82" t="str">
        <f t="shared" ref="AJ52:AJ59" si="179">IF(H52=0,"",H52/$C52)</f>
        <v/>
      </c>
      <c r="AK52" s="82" t="str">
        <f t="shared" ref="AK52:AK59" si="180">IF(I52=0,"",I52/$C52)</f>
        <v/>
      </c>
      <c r="AL52" s="82" t="str">
        <f t="shared" ref="AL52:AL59" si="181">IF(J52=0,"",J52/$C52)</f>
        <v/>
      </c>
      <c r="AM52" s="82" t="str">
        <f t="shared" ref="AM52:AM59" si="182">IF(K52=0,"",K52/$C52)</f>
        <v/>
      </c>
      <c r="AN52" s="82" t="str">
        <f t="shared" ref="AN52:AN59" si="183">IF(L52=0,"",L52/$C52)</f>
        <v/>
      </c>
      <c r="AO52" s="82">
        <f t="shared" ref="AO52:AO59" si="184">IF(M52=0,"",M52/$C52)</f>
        <v>3.9920159680638719E-3</v>
      </c>
      <c r="AP52" s="82" t="str">
        <f t="shared" ref="AP52:AP59" si="185">IF(N52=0,"",N52/$C52)</f>
        <v/>
      </c>
      <c r="AQ52" s="82" t="str">
        <f t="shared" ref="AQ52:AQ59" si="186">IF(O52=0,"",O52/$C52)</f>
        <v/>
      </c>
      <c r="AR52" s="82" t="str">
        <f t="shared" ref="AR52:AR59" si="187">IF(P52=0,"",P52/$C52)</f>
        <v/>
      </c>
      <c r="AS52" s="82" t="str">
        <f t="shared" ref="AS52:AS59" si="188">IF(Q52=0,"",Q52/$C52)</f>
        <v/>
      </c>
      <c r="AT52" s="82" t="str">
        <f t="shared" si="22"/>
        <v/>
      </c>
      <c r="AU52" s="82" t="str">
        <f t="shared" si="23"/>
        <v/>
      </c>
      <c r="AV52" s="82" t="str">
        <f t="shared" si="24"/>
        <v/>
      </c>
      <c r="AW52" s="82" t="str">
        <f t="shared" si="25"/>
        <v/>
      </c>
      <c r="AX52" s="82" t="str">
        <f t="shared" si="26"/>
        <v/>
      </c>
      <c r="AY52" s="82" t="str">
        <f t="shared" si="27"/>
        <v/>
      </c>
      <c r="AZ52" s="82" t="str">
        <f t="shared" si="28"/>
        <v/>
      </c>
      <c r="BA52" s="82" t="str">
        <f t="shared" si="29"/>
        <v/>
      </c>
      <c r="BB52" s="82" t="str">
        <f t="shared" si="30"/>
        <v/>
      </c>
      <c r="BC52" s="82" t="str">
        <f t="shared" si="31"/>
        <v/>
      </c>
      <c r="BD52" s="82" t="str">
        <f t="shared" si="32"/>
        <v/>
      </c>
      <c r="BE52" s="82" t="str">
        <f t="shared" si="33"/>
        <v/>
      </c>
      <c r="BF52" s="15">
        <f t="shared" ref="BF52:BF59" si="189">IF(AD52=0,"",AD52/$C52)</f>
        <v>3.9920159680638719E-3</v>
      </c>
      <c r="BG52">
        <v>2022</v>
      </c>
      <c r="BH52" s="36">
        <v>44665</v>
      </c>
      <c r="BI52" s="65">
        <v>3</v>
      </c>
      <c r="BJ52" s="65"/>
      <c r="BK52" s="65"/>
      <c r="BL52" s="65">
        <v>1</v>
      </c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>
        <v>1</v>
      </c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35"/>
      <c r="CO52" s="4"/>
      <c r="CP52" s="4"/>
      <c r="CQ52" s="4"/>
      <c r="CR52" s="35"/>
      <c r="CS52" s="35"/>
      <c r="CT52" s="36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6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</row>
    <row r="53" spans="1:168" ht="13.15">
      <c r="A53" s="14">
        <v>2021</v>
      </c>
      <c r="B53" s="53" t="s">
        <v>16</v>
      </c>
      <c r="C53" s="71">
        <v>3496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>
        <v>1</v>
      </c>
      <c r="S53" s="71">
        <v>1</v>
      </c>
      <c r="T53" s="71"/>
      <c r="U53" s="71"/>
      <c r="V53" s="71">
        <v>3</v>
      </c>
      <c r="W53" s="71">
        <v>6</v>
      </c>
      <c r="X53" s="71">
        <v>20</v>
      </c>
      <c r="Y53" s="71">
        <v>2</v>
      </c>
      <c r="Z53" s="71">
        <v>2</v>
      </c>
      <c r="AA53" s="71">
        <v>1</v>
      </c>
      <c r="AB53" s="71">
        <v>12</v>
      </c>
      <c r="AC53" s="71"/>
      <c r="AD53" s="51">
        <f t="shared" si="7"/>
        <v>48</v>
      </c>
      <c r="AF53" s="82" t="str">
        <f t="shared" si="175"/>
        <v/>
      </c>
      <c r="AG53" s="82" t="str">
        <f t="shared" si="176"/>
        <v/>
      </c>
      <c r="AH53" s="82" t="str">
        <f t="shared" si="177"/>
        <v/>
      </c>
      <c r="AI53" s="82" t="str">
        <f t="shared" si="178"/>
        <v/>
      </c>
      <c r="AJ53" s="82" t="str">
        <f t="shared" si="179"/>
        <v/>
      </c>
      <c r="AK53" s="82" t="str">
        <f t="shared" si="180"/>
        <v/>
      </c>
      <c r="AL53" s="82" t="str">
        <f t="shared" si="181"/>
        <v/>
      </c>
      <c r="AM53" s="82" t="str">
        <f t="shared" si="182"/>
        <v/>
      </c>
      <c r="AN53" s="82" t="str">
        <f t="shared" si="183"/>
        <v/>
      </c>
      <c r="AO53" s="82" t="str">
        <f t="shared" si="184"/>
        <v/>
      </c>
      <c r="AP53" s="82" t="str">
        <f t="shared" si="185"/>
        <v/>
      </c>
      <c r="AQ53" s="82" t="str">
        <f t="shared" si="186"/>
        <v/>
      </c>
      <c r="AR53" s="82" t="str">
        <f t="shared" si="187"/>
        <v/>
      </c>
      <c r="AS53" s="82" t="str">
        <f t="shared" si="188"/>
        <v/>
      </c>
      <c r="AT53" s="82">
        <f t="shared" si="22"/>
        <v>2.8604118993135012E-4</v>
      </c>
      <c r="AU53" s="82">
        <f t="shared" si="23"/>
        <v>2.8604118993135012E-4</v>
      </c>
      <c r="AV53" s="82" t="str">
        <f t="shared" si="24"/>
        <v/>
      </c>
      <c r="AW53" s="82" t="str">
        <f t="shared" si="25"/>
        <v/>
      </c>
      <c r="AX53" s="82">
        <f t="shared" si="26"/>
        <v>8.5812356979405029E-4</v>
      </c>
      <c r="AY53" s="82">
        <f t="shared" si="27"/>
        <v>1.7162471395881006E-3</v>
      </c>
      <c r="AZ53" s="82">
        <f t="shared" si="28"/>
        <v>5.7208237986270021E-3</v>
      </c>
      <c r="BA53" s="82">
        <f t="shared" si="29"/>
        <v>5.7208237986270023E-4</v>
      </c>
      <c r="BB53" s="82">
        <f t="shared" si="30"/>
        <v>5.7208237986270023E-4</v>
      </c>
      <c r="BC53" s="82">
        <f t="shared" si="31"/>
        <v>2.8604118993135012E-4</v>
      </c>
      <c r="BD53" s="82">
        <f t="shared" si="32"/>
        <v>3.4324942791762012E-3</v>
      </c>
      <c r="BE53" s="82" t="str">
        <f t="shared" si="33"/>
        <v/>
      </c>
      <c r="BF53" s="15">
        <f t="shared" si="189"/>
        <v>1.3729977116704805E-2</v>
      </c>
      <c r="BG53">
        <v>2022</v>
      </c>
      <c r="BH53" s="36">
        <v>44666</v>
      </c>
      <c r="BI53" s="65">
        <v>1</v>
      </c>
      <c r="BJ53" s="65"/>
      <c r="BK53" s="65"/>
      <c r="BL53" s="65"/>
      <c r="BM53" s="65">
        <v>1</v>
      </c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>
        <v>1</v>
      </c>
      <c r="BY53" s="65"/>
      <c r="BZ53" s="65"/>
      <c r="CA53" s="65">
        <v>3</v>
      </c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35"/>
      <c r="CO53" s="4"/>
      <c r="CP53" s="4"/>
      <c r="CQ53" s="4"/>
      <c r="CR53" s="35"/>
      <c r="CS53" s="35"/>
      <c r="CT53" s="36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6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</row>
    <row r="54" spans="1:168" ht="13.15">
      <c r="A54" s="14">
        <v>2021</v>
      </c>
      <c r="B54" s="53" t="s">
        <v>24</v>
      </c>
      <c r="C54" s="71">
        <v>945</v>
      </c>
      <c r="D54" s="71"/>
      <c r="E54" s="71"/>
      <c r="F54" s="71"/>
      <c r="G54" s="71"/>
      <c r="H54" s="71"/>
      <c r="I54" s="71"/>
      <c r="J54" s="71">
        <v>2</v>
      </c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51">
        <f t="shared" si="7"/>
        <v>2</v>
      </c>
      <c r="AF54" s="82" t="str">
        <f t="shared" si="175"/>
        <v/>
      </c>
      <c r="AG54" s="82" t="str">
        <f t="shared" si="176"/>
        <v/>
      </c>
      <c r="AH54" s="82" t="str">
        <f t="shared" si="177"/>
        <v/>
      </c>
      <c r="AI54" s="82" t="str">
        <f t="shared" si="178"/>
        <v/>
      </c>
      <c r="AJ54" s="82" t="str">
        <f t="shared" si="179"/>
        <v/>
      </c>
      <c r="AK54" s="82" t="str">
        <f t="shared" si="180"/>
        <v/>
      </c>
      <c r="AL54" s="82">
        <f t="shared" si="181"/>
        <v>2.1164021164021165E-3</v>
      </c>
      <c r="AM54" s="82" t="str">
        <f t="shared" si="182"/>
        <v/>
      </c>
      <c r="AN54" s="82" t="str">
        <f t="shared" si="183"/>
        <v/>
      </c>
      <c r="AO54" s="82" t="str">
        <f t="shared" si="184"/>
        <v/>
      </c>
      <c r="AP54" s="82" t="str">
        <f t="shared" si="185"/>
        <v/>
      </c>
      <c r="AQ54" s="82" t="str">
        <f t="shared" si="186"/>
        <v/>
      </c>
      <c r="AR54" s="82" t="str">
        <f t="shared" si="187"/>
        <v/>
      </c>
      <c r="AS54" s="82" t="str">
        <f t="shared" si="188"/>
        <v/>
      </c>
      <c r="AT54" s="82" t="str">
        <f t="shared" si="22"/>
        <v/>
      </c>
      <c r="AU54" s="82" t="str">
        <f t="shared" si="23"/>
        <v/>
      </c>
      <c r="AV54" s="82" t="str">
        <f t="shared" si="24"/>
        <v/>
      </c>
      <c r="AW54" s="82" t="str">
        <f t="shared" si="25"/>
        <v/>
      </c>
      <c r="AX54" s="82" t="str">
        <f t="shared" si="26"/>
        <v/>
      </c>
      <c r="AY54" s="82" t="str">
        <f t="shared" si="27"/>
        <v/>
      </c>
      <c r="AZ54" s="82" t="str">
        <f t="shared" si="28"/>
        <v/>
      </c>
      <c r="BA54" s="82" t="str">
        <f t="shared" si="29"/>
        <v/>
      </c>
      <c r="BB54" s="82" t="str">
        <f t="shared" si="30"/>
        <v/>
      </c>
      <c r="BC54" s="82" t="str">
        <f t="shared" si="31"/>
        <v/>
      </c>
      <c r="BD54" s="82" t="str">
        <f t="shared" si="32"/>
        <v/>
      </c>
      <c r="BE54" s="82" t="str">
        <f t="shared" si="33"/>
        <v/>
      </c>
      <c r="BF54" s="15">
        <f t="shared" si="189"/>
        <v>2.1164021164021165E-3</v>
      </c>
      <c r="BG54">
        <v>2022</v>
      </c>
      <c r="BH54" s="36">
        <v>44667</v>
      </c>
      <c r="BI54" s="65"/>
      <c r="BJ54" s="65"/>
      <c r="BK54" s="65"/>
      <c r="BL54" s="65"/>
      <c r="BM54" s="65">
        <v>2</v>
      </c>
      <c r="BN54" s="65"/>
      <c r="BO54" s="65"/>
      <c r="BP54" s="65"/>
      <c r="BQ54" s="65"/>
      <c r="BR54" s="65"/>
      <c r="BS54" s="65"/>
      <c r="BT54" s="65"/>
      <c r="BU54" s="65"/>
      <c r="BV54" s="65"/>
      <c r="BW54" s="65">
        <v>1</v>
      </c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35"/>
      <c r="CO54" s="4"/>
      <c r="CP54" s="4"/>
      <c r="CQ54" s="4"/>
      <c r="CR54" s="35"/>
      <c r="CS54" s="35"/>
      <c r="CT54" s="36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6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</row>
    <row r="55" spans="1:168" ht="13.15">
      <c r="A55" s="14">
        <v>2021</v>
      </c>
      <c r="B55" s="53" t="s">
        <v>151</v>
      </c>
      <c r="C55" s="71">
        <v>600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>
        <v>1</v>
      </c>
      <c r="X55" s="71">
        <v>1</v>
      </c>
      <c r="Y55" s="71"/>
      <c r="Z55" s="71">
        <v>1</v>
      </c>
      <c r="AA55" s="71"/>
      <c r="AB55" s="71">
        <v>2</v>
      </c>
      <c r="AC55" s="71"/>
      <c r="AD55" s="51">
        <f t="shared" si="7"/>
        <v>5</v>
      </c>
      <c r="AF55" s="82" t="str">
        <f t="shared" si="175"/>
        <v/>
      </c>
      <c r="AG55" s="82" t="str">
        <f t="shared" si="176"/>
        <v/>
      </c>
      <c r="AH55" s="82" t="str">
        <f t="shared" si="177"/>
        <v/>
      </c>
      <c r="AI55" s="82" t="str">
        <f t="shared" si="178"/>
        <v/>
      </c>
      <c r="AJ55" s="82" t="str">
        <f t="shared" si="179"/>
        <v/>
      </c>
      <c r="AK55" s="82" t="str">
        <f t="shared" si="180"/>
        <v/>
      </c>
      <c r="AL55" s="82" t="str">
        <f t="shared" si="181"/>
        <v/>
      </c>
      <c r="AM55" s="82" t="str">
        <f t="shared" si="182"/>
        <v/>
      </c>
      <c r="AN55" s="82" t="str">
        <f t="shared" si="183"/>
        <v/>
      </c>
      <c r="AO55" s="82" t="str">
        <f t="shared" si="184"/>
        <v/>
      </c>
      <c r="AP55" s="82" t="str">
        <f t="shared" si="185"/>
        <v/>
      </c>
      <c r="AQ55" s="82" t="str">
        <f t="shared" si="186"/>
        <v/>
      </c>
      <c r="AR55" s="82" t="str">
        <f t="shared" si="187"/>
        <v/>
      </c>
      <c r="AS55" s="82" t="str">
        <f t="shared" si="188"/>
        <v/>
      </c>
      <c r="AT55" s="82" t="str">
        <f t="shared" si="22"/>
        <v/>
      </c>
      <c r="AU55" s="82" t="str">
        <f t="shared" si="23"/>
        <v/>
      </c>
      <c r="AV55" s="82" t="str">
        <f t="shared" si="24"/>
        <v/>
      </c>
      <c r="AW55" s="82" t="str">
        <f t="shared" si="25"/>
        <v/>
      </c>
      <c r="AX55" s="82" t="str">
        <f t="shared" si="26"/>
        <v/>
      </c>
      <c r="AY55" s="82">
        <f t="shared" si="27"/>
        <v>1.6666666666666668E-3</v>
      </c>
      <c r="AZ55" s="82">
        <f t="shared" si="28"/>
        <v>1.6666666666666668E-3</v>
      </c>
      <c r="BA55" s="82" t="str">
        <f t="shared" si="29"/>
        <v/>
      </c>
      <c r="BB55" s="82">
        <f t="shared" si="30"/>
        <v>1.6666666666666668E-3</v>
      </c>
      <c r="BC55" s="82" t="str">
        <f t="shared" si="31"/>
        <v/>
      </c>
      <c r="BD55" s="82">
        <f t="shared" si="32"/>
        <v>3.3333333333333335E-3</v>
      </c>
      <c r="BE55" s="82" t="str">
        <f t="shared" si="33"/>
        <v/>
      </c>
      <c r="BF55" s="15">
        <f t="shared" si="189"/>
        <v>8.3333333333333332E-3</v>
      </c>
      <c r="BG55">
        <v>2022</v>
      </c>
      <c r="BH55" s="36">
        <v>44668</v>
      </c>
      <c r="BI55" s="65">
        <v>1</v>
      </c>
      <c r="BJ55" s="65"/>
      <c r="BK55" s="65">
        <v>1</v>
      </c>
      <c r="BL55" s="65"/>
      <c r="BM55" s="65">
        <v>1</v>
      </c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35"/>
      <c r="CO55" s="4"/>
      <c r="CP55" s="4"/>
      <c r="CQ55" s="4"/>
      <c r="CR55" s="35"/>
      <c r="CS55" s="35"/>
      <c r="CT55" s="36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6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</row>
    <row r="56" spans="1:168" ht="13.15">
      <c r="A56" s="14">
        <v>2021</v>
      </c>
      <c r="B56" s="53" t="s">
        <v>164</v>
      </c>
      <c r="C56" s="71">
        <v>300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>
        <v>1</v>
      </c>
      <c r="Y56" s="71"/>
      <c r="Z56" s="71"/>
      <c r="AA56" s="71"/>
      <c r="AB56" s="71">
        <v>1</v>
      </c>
      <c r="AC56" s="71"/>
      <c r="AD56" s="51">
        <f t="shared" si="7"/>
        <v>2</v>
      </c>
      <c r="AF56" s="82" t="str">
        <f t="shared" si="175"/>
        <v/>
      </c>
      <c r="AG56" s="82" t="str">
        <f t="shared" si="176"/>
        <v/>
      </c>
      <c r="AH56" s="82" t="str">
        <f t="shared" si="177"/>
        <v/>
      </c>
      <c r="AI56" s="82" t="str">
        <f t="shared" si="178"/>
        <v/>
      </c>
      <c r="AJ56" s="82" t="str">
        <f t="shared" si="179"/>
        <v/>
      </c>
      <c r="AK56" s="82" t="str">
        <f t="shared" si="180"/>
        <v/>
      </c>
      <c r="AL56" s="82" t="str">
        <f t="shared" si="181"/>
        <v/>
      </c>
      <c r="AM56" s="82" t="str">
        <f t="shared" si="182"/>
        <v/>
      </c>
      <c r="AN56" s="82" t="str">
        <f t="shared" si="183"/>
        <v/>
      </c>
      <c r="AO56" s="82" t="str">
        <f t="shared" si="184"/>
        <v/>
      </c>
      <c r="AP56" s="82" t="str">
        <f t="shared" si="185"/>
        <v/>
      </c>
      <c r="AQ56" s="82" t="str">
        <f t="shared" si="186"/>
        <v/>
      </c>
      <c r="AR56" s="82" t="str">
        <f t="shared" si="187"/>
        <v/>
      </c>
      <c r="AS56" s="82" t="str">
        <f t="shared" si="188"/>
        <v/>
      </c>
      <c r="AT56" s="82" t="str">
        <f t="shared" si="22"/>
        <v/>
      </c>
      <c r="AU56" s="82" t="str">
        <f t="shared" si="23"/>
        <v/>
      </c>
      <c r="AV56" s="82" t="str">
        <f t="shared" si="24"/>
        <v/>
      </c>
      <c r="AW56" s="82" t="str">
        <f t="shared" si="25"/>
        <v/>
      </c>
      <c r="AX56" s="82" t="str">
        <f t="shared" si="26"/>
        <v/>
      </c>
      <c r="AY56" s="82" t="str">
        <f t="shared" si="27"/>
        <v/>
      </c>
      <c r="AZ56" s="82">
        <f t="shared" si="28"/>
        <v>3.3333333333333335E-3</v>
      </c>
      <c r="BA56" s="82" t="str">
        <f t="shared" si="29"/>
        <v/>
      </c>
      <c r="BB56" s="82" t="str">
        <f t="shared" si="30"/>
        <v/>
      </c>
      <c r="BC56" s="82" t="str">
        <f t="shared" si="31"/>
        <v/>
      </c>
      <c r="BD56" s="82">
        <f t="shared" si="32"/>
        <v>3.3333333333333335E-3</v>
      </c>
      <c r="BE56" s="82" t="str">
        <f t="shared" si="33"/>
        <v/>
      </c>
      <c r="BF56" s="15">
        <f t="shared" si="189"/>
        <v>6.6666666666666671E-3</v>
      </c>
      <c r="BG56">
        <v>2022</v>
      </c>
      <c r="BH56" s="36">
        <v>44670</v>
      </c>
      <c r="BI56" s="65">
        <v>1</v>
      </c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>
        <v>1</v>
      </c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35"/>
      <c r="CO56" s="4"/>
      <c r="CP56" s="4"/>
      <c r="CQ56" s="4"/>
      <c r="CR56" s="35"/>
      <c r="CS56" s="35"/>
      <c r="CT56" s="36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6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</row>
    <row r="57" spans="1:168" ht="13.15">
      <c r="A57" s="14">
        <v>2021</v>
      </c>
      <c r="B57" s="53" t="s">
        <v>160</v>
      </c>
      <c r="C57" s="71">
        <v>99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>
        <v>1</v>
      </c>
      <c r="AD57" s="51">
        <f t="shared" si="7"/>
        <v>1</v>
      </c>
      <c r="AF57" s="82" t="str">
        <f t="shared" si="175"/>
        <v/>
      </c>
      <c r="AG57" s="82" t="str">
        <f t="shared" si="176"/>
        <v/>
      </c>
      <c r="AH57" s="82" t="str">
        <f t="shared" si="177"/>
        <v/>
      </c>
      <c r="AI57" s="82" t="str">
        <f t="shared" si="178"/>
        <v/>
      </c>
      <c r="AJ57" s="82" t="str">
        <f t="shared" si="179"/>
        <v/>
      </c>
      <c r="AK57" s="82" t="str">
        <f t="shared" si="180"/>
        <v/>
      </c>
      <c r="AL57" s="82" t="str">
        <f t="shared" si="181"/>
        <v/>
      </c>
      <c r="AM57" s="82" t="str">
        <f t="shared" si="182"/>
        <v/>
      </c>
      <c r="AN57" s="82" t="str">
        <f t="shared" si="183"/>
        <v/>
      </c>
      <c r="AO57" s="82" t="str">
        <f t="shared" si="184"/>
        <v/>
      </c>
      <c r="AP57" s="82" t="str">
        <f t="shared" si="185"/>
        <v/>
      </c>
      <c r="AQ57" s="82" t="str">
        <f t="shared" si="186"/>
        <v/>
      </c>
      <c r="AR57" s="82" t="str">
        <f t="shared" si="187"/>
        <v/>
      </c>
      <c r="AS57" s="82" t="str">
        <f t="shared" si="188"/>
        <v/>
      </c>
      <c r="AT57" s="82" t="str">
        <f t="shared" si="22"/>
        <v/>
      </c>
      <c r="AU57" s="82" t="str">
        <f t="shared" si="23"/>
        <v/>
      </c>
      <c r="AV57" s="82" t="str">
        <f t="shared" si="24"/>
        <v/>
      </c>
      <c r="AW57" s="82" t="str">
        <f t="shared" si="25"/>
        <v/>
      </c>
      <c r="AX57" s="82" t="str">
        <f t="shared" si="26"/>
        <v/>
      </c>
      <c r="AY57" s="82" t="str">
        <f t="shared" si="27"/>
        <v/>
      </c>
      <c r="AZ57" s="82" t="str">
        <f t="shared" si="28"/>
        <v/>
      </c>
      <c r="BA57" s="82" t="str">
        <f t="shared" si="29"/>
        <v/>
      </c>
      <c r="BB57" s="82" t="str">
        <f t="shared" si="30"/>
        <v/>
      </c>
      <c r="BC57" s="82" t="str">
        <f t="shared" si="31"/>
        <v/>
      </c>
      <c r="BD57" s="82" t="str">
        <f t="shared" si="32"/>
        <v/>
      </c>
      <c r="BE57" s="82">
        <f t="shared" si="33"/>
        <v>1.0101010101010102E-2</v>
      </c>
      <c r="BF57" s="15">
        <f t="shared" si="189"/>
        <v>1.0101010101010102E-2</v>
      </c>
      <c r="BG57">
        <v>2022</v>
      </c>
      <c r="BH57" s="36">
        <v>44671</v>
      </c>
      <c r="BI57" s="65">
        <v>1</v>
      </c>
      <c r="BJ57" s="65"/>
      <c r="BK57" s="65"/>
      <c r="BL57" s="65"/>
      <c r="BM57" s="65"/>
      <c r="BN57" s="65"/>
      <c r="BO57" s="65"/>
      <c r="BP57" s="65">
        <v>1</v>
      </c>
      <c r="BQ57" s="65"/>
      <c r="BR57" s="65">
        <v>1</v>
      </c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35"/>
      <c r="CO57" s="4"/>
      <c r="CP57" s="4"/>
      <c r="CQ57" s="4"/>
      <c r="CR57" s="35"/>
      <c r="CS57" s="35"/>
      <c r="CT57" s="36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6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</row>
    <row r="58" spans="1:168" ht="13.15">
      <c r="A58" s="14">
        <v>2021</v>
      </c>
      <c r="B58" s="53" t="s">
        <v>158</v>
      </c>
      <c r="C58" s="71">
        <v>199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>
        <v>1</v>
      </c>
      <c r="AC58" s="71"/>
      <c r="AD58" s="51">
        <f t="shared" si="7"/>
        <v>1</v>
      </c>
      <c r="AF58" s="82" t="str">
        <f t="shared" si="175"/>
        <v/>
      </c>
      <c r="AG58" s="82" t="str">
        <f t="shared" si="176"/>
        <v/>
      </c>
      <c r="AH58" s="82" t="str">
        <f t="shared" si="177"/>
        <v/>
      </c>
      <c r="AI58" s="82" t="str">
        <f t="shared" si="178"/>
        <v/>
      </c>
      <c r="AJ58" s="82" t="str">
        <f t="shared" si="179"/>
        <v/>
      </c>
      <c r="AK58" s="82" t="str">
        <f t="shared" si="180"/>
        <v/>
      </c>
      <c r="AL58" s="82" t="str">
        <f t="shared" si="181"/>
        <v/>
      </c>
      <c r="AM58" s="82" t="str">
        <f t="shared" si="182"/>
        <v/>
      </c>
      <c r="AN58" s="82" t="str">
        <f t="shared" si="183"/>
        <v/>
      </c>
      <c r="AO58" s="82" t="str">
        <f t="shared" si="184"/>
        <v/>
      </c>
      <c r="AP58" s="82" t="str">
        <f t="shared" si="185"/>
        <v/>
      </c>
      <c r="AQ58" s="82" t="str">
        <f t="shared" si="186"/>
        <v/>
      </c>
      <c r="AR58" s="82" t="str">
        <f t="shared" si="187"/>
        <v/>
      </c>
      <c r="AS58" s="82" t="str">
        <f t="shared" si="188"/>
        <v/>
      </c>
      <c r="AT58" s="82" t="str">
        <f t="shared" si="22"/>
        <v/>
      </c>
      <c r="AU58" s="82" t="str">
        <f t="shared" si="23"/>
        <v/>
      </c>
      <c r="AV58" s="82" t="str">
        <f t="shared" si="24"/>
        <v/>
      </c>
      <c r="AW58" s="82" t="str">
        <f t="shared" si="25"/>
        <v/>
      </c>
      <c r="AX58" s="82" t="str">
        <f t="shared" si="26"/>
        <v/>
      </c>
      <c r="AY58" s="82" t="str">
        <f t="shared" si="27"/>
        <v/>
      </c>
      <c r="AZ58" s="82" t="str">
        <f t="shared" si="28"/>
        <v/>
      </c>
      <c r="BA58" s="82" t="str">
        <f t="shared" si="29"/>
        <v/>
      </c>
      <c r="BB58" s="82" t="str">
        <f t="shared" si="30"/>
        <v/>
      </c>
      <c r="BC58" s="82" t="str">
        <f t="shared" si="31"/>
        <v/>
      </c>
      <c r="BD58" s="82">
        <f t="shared" si="32"/>
        <v>5.0251256281407036E-3</v>
      </c>
      <c r="BE58" s="82" t="str">
        <f t="shared" si="33"/>
        <v/>
      </c>
      <c r="BF58" s="15">
        <f t="shared" si="189"/>
        <v>5.0251256281407036E-3</v>
      </c>
      <c r="BG58">
        <v>2022</v>
      </c>
      <c r="BH58" s="36">
        <v>44672</v>
      </c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>
        <v>1</v>
      </c>
      <c r="BW58" s="65">
        <v>1</v>
      </c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35"/>
      <c r="CO58" s="4"/>
      <c r="CP58" s="4"/>
      <c r="CQ58" s="4"/>
      <c r="CR58" s="35"/>
      <c r="CS58" s="35"/>
      <c r="CT58" s="36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6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</row>
    <row r="59" spans="1:168" ht="13.15">
      <c r="A59" s="14">
        <v>2021</v>
      </c>
      <c r="B59" s="53" t="s">
        <v>126</v>
      </c>
      <c r="C59" s="71">
        <v>967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>
        <v>1</v>
      </c>
      <c r="Z59" s="71"/>
      <c r="AA59" s="71"/>
      <c r="AB59" s="71">
        <v>3</v>
      </c>
      <c r="AC59" s="71"/>
      <c r="AD59" s="51">
        <f t="shared" si="7"/>
        <v>4</v>
      </c>
      <c r="AF59" s="82" t="str">
        <f t="shared" si="175"/>
        <v/>
      </c>
      <c r="AG59" s="82" t="str">
        <f t="shared" si="176"/>
        <v/>
      </c>
      <c r="AH59" s="82" t="str">
        <f t="shared" si="177"/>
        <v/>
      </c>
      <c r="AI59" s="82" t="str">
        <f t="shared" si="178"/>
        <v/>
      </c>
      <c r="AJ59" s="82" t="str">
        <f t="shared" si="179"/>
        <v/>
      </c>
      <c r="AK59" s="82" t="str">
        <f t="shared" si="180"/>
        <v/>
      </c>
      <c r="AL59" s="82" t="str">
        <f t="shared" si="181"/>
        <v/>
      </c>
      <c r="AM59" s="82" t="str">
        <f t="shared" si="182"/>
        <v/>
      </c>
      <c r="AN59" s="82" t="str">
        <f t="shared" si="183"/>
        <v/>
      </c>
      <c r="AO59" s="82" t="str">
        <f t="shared" si="184"/>
        <v/>
      </c>
      <c r="AP59" s="82" t="str">
        <f t="shared" si="185"/>
        <v/>
      </c>
      <c r="AQ59" s="82" t="str">
        <f t="shared" si="186"/>
        <v/>
      </c>
      <c r="AR59" s="82" t="str">
        <f t="shared" si="187"/>
        <v/>
      </c>
      <c r="AS59" s="82" t="str">
        <f t="shared" si="188"/>
        <v/>
      </c>
      <c r="AT59" s="82" t="str">
        <f t="shared" si="22"/>
        <v/>
      </c>
      <c r="AU59" s="82" t="str">
        <f t="shared" si="23"/>
        <v/>
      </c>
      <c r="AV59" s="82" t="str">
        <f t="shared" si="24"/>
        <v/>
      </c>
      <c r="AW59" s="82" t="str">
        <f t="shared" si="25"/>
        <v/>
      </c>
      <c r="AX59" s="82" t="str">
        <f t="shared" si="26"/>
        <v/>
      </c>
      <c r="AY59" s="82" t="str">
        <f t="shared" si="27"/>
        <v/>
      </c>
      <c r="AZ59" s="82" t="str">
        <f t="shared" si="28"/>
        <v/>
      </c>
      <c r="BA59" s="82">
        <f t="shared" si="29"/>
        <v>1.0341261633919339E-3</v>
      </c>
      <c r="BB59" s="82" t="str">
        <f t="shared" si="30"/>
        <v/>
      </c>
      <c r="BC59" s="82" t="str">
        <f t="shared" si="31"/>
        <v/>
      </c>
      <c r="BD59" s="82">
        <f t="shared" si="32"/>
        <v>3.1023784901758012E-3</v>
      </c>
      <c r="BE59" s="82" t="str">
        <f t="shared" si="33"/>
        <v/>
      </c>
      <c r="BF59" s="15">
        <f t="shared" si="189"/>
        <v>4.1365046535677356E-3</v>
      </c>
      <c r="BG59">
        <v>2022</v>
      </c>
      <c r="BH59" s="36">
        <v>44673</v>
      </c>
      <c r="BI59" s="65">
        <v>2</v>
      </c>
      <c r="BJ59" s="65"/>
      <c r="BK59" s="65"/>
      <c r="BL59" s="65"/>
      <c r="BM59" s="65">
        <v>1</v>
      </c>
      <c r="BN59" s="65"/>
      <c r="BO59" s="65"/>
      <c r="BP59" s="65"/>
      <c r="BQ59" s="65"/>
      <c r="BR59" s="65">
        <v>1</v>
      </c>
      <c r="BS59" s="65"/>
      <c r="BT59" s="65"/>
      <c r="BU59" s="65">
        <v>2</v>
      </c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35"/>
      <c r="CO59" s="4"/>
      <c r="CP59" s="4"/>
      <c r="CQ59" s="4"/>
      <c r="CR59" s="35"/>
      <c r="CS59" s="35"/>
      <c r="CT59" s="36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6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</row>
    <row r="60" spans="1:168" ht="13.15">
      <c r="A60" s="14">
        <v>2021</v>
      </c>
      <c r="B60" s="53" t="s">
        <v>12</v>
      </c>
      <c r="C60" s="71">
        <v>334</v>
      </c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>
        <v>3</v>
      </c>
      <c r="X60" s="71">
        <v>1</v>
      </c>
      <c r="Y60" s="71"/>
      <c r="Z60" s="71"/>
      <c r="AA60" s="71"/>
      <c r="AB60" s="71"/>
      <c r="AC60" s="71">
        <v>1</v>
      </c>
      <c r="AD60" s="51">
        <f t="shared" si="7"/>
        <v>5</v>
      </c>
      <c r="AF60" s="82" t="str">
        <f t="shared" ref="AF60:AF61" si="190">IF(D60=0,"",D60/$C60)</f>
        <v/>
      </c>
      <c r="AG60" s="82" t="str">
        <f t="shared" ref="AG60:AG61" si="191">IF(E60=0,"",E60/$C60)</f>
        <v/>
      </c>
      <c r="AH60" s="82" t="str">
        <f t="shared" ref="AH60:AH61" si="192">IF(F60=0,"",F60/$C60)</f>
        <v/>
      </c>
      <c r="AI60" s="82" t="str">
        <f t="shared" ref="AI60:AI61" si="193">IF(G60=0,"",G60/$C60)</f>
        <v/>
      </c>
      <c r="AJ60" s="82" t="str">
        <f t="shared" ref="AJ60:AJ61" si="194">IF(H60=0,"",H60/$C60)</f>
        <v/>
      </c>
      <c r="AK60" s="82" t="str">
        <f t="shared" ref="AK60:AK61" si="195">IF(I60=0,"",I60/$C60)</f>
        <v/>
      </c>
      <c r="AL60" s="82" t="str">
        <f t="shared" ref="AL60:AL61" si="196">IF(J60=0,"",J60/$C60)</f>
        <v/>
      </c>
      <c r="AM60" s="82" t="str">
        <f t="shared" ref="AM60:AM61" si="197">IF(K60=0,"",K60/$C60)</f>
        <v/>
      </c>
      <c r="AN60" s="82" t="str">
        <f t="shared" ref="AN60:AN61" si="198">IF(L60=0,"",L60/$C60)</f>
        <v/>
      </c>
      <c r="AO60" s="82" t="str">
        <f t="shared" ref="AO60:AO61" si="199">IF(M60=0,"",M60/$C60)</f>
        <v/>
      </c>
      <c r="AP60" s="82" t="str">
        <f t="shared" ref="AP60:AP61" si="200">IF(N60=0,"",N60/$C60)</f>
        <v/>
      </c>
      <c r="AQ60" s="82" t="str">
        <f t="shared" ref="AQ60:AQ61" si="201">IF(O60=0,"",O60/$C60)</f>
        <v/>
      </c>
      <c r="AR60" s="82" t="str">
        <f t="shared" ref="AR60:AR61" si="202">IF(P60=0,"",P60/$C60)</f>
        <v/>
      </c>
      <c r="AS60" s="82" t="str">
        <f t="shared" ref="AS60:AS61" si="203">IF(Q60=0,"",Q60/$C60)</f>
        <v/>
      </c>
      <c r="AT60" s="82" t="str">
        <f t="shared" ref="AT60:AT61" si="204">IF(R60=0,"",R60/$C60)</f>
        <v/>
      </c>
      <c r="AU60" s="82" t="str">
        <f t="shared" ref="AU60:AU61" si="205">IF(S60=0,"",S60/$C60)</f>
        <v/>
      </c>
      <c r="AV60" s="82" t="str">
        <f t="shared" ref="AV60:AV61" si="206">IF(T60=0,"",T60/$C60)</f>
        <v/>
      </c>
      <c r="AW60" s="82" t="str">
        <f t="shared" ref="AW60:AW61" si="207">IF(U60=0,"",U60/$C60)</f>
        <v/>
      </c>
      <c r="AX60" s="82" t="str">
        <f t="shared" ref="AX60:AX61" si="208">IF(V60=0,"",V60/$C60)</f>
        <v/>
      </c>
      <c r="AY60" s="82">
        <f t="shared" ref="AY60:AY61" si="209">IF(W60=0,"",W60/$C60)</f>
        <v>8.9820359281437123E-3</v>
      </c>
      <c r="AZ60" s="82">
        <f t="shared" ref="AZ60:AZ61" si="210">IF(X60=0,"",X60/$C60)</f>
        <v>2.9940119760479044E-3</v>
      </c>
      <c r="BA60" s="82" t="str">
        <f t="shared" ref="BA60:BA61" si="211">IF(Y60=0,"",Y60/$C60)</f>
        <v/>
      </c>
      <c r="BB60" s="82" t="str">
        <f t="shared" ref="BB60:BB61" si="212">IF(Z60=0,"",Z60/$C60)</f>
        <v/>
      </c>
      <c r="BC60" s="82" t="str">
        <f t="shared" ref="BC60:BC61" si="213">IF(AA60=0,"",AA60/$C60)</f>
        <v/>
      </c>
      <c r="BD60" s="82" t="str">
        <f t="shared" ref="BD60:BD61" si="214">IF(AB60=0,"",AB60/$C60)</f>
        <v/>
      </c>
      <c r="BE60" s="82">
        <f t="shared" ref="BE60:BE61" si="215">IF(AC60=0,"",AC60/$C60)</f>
        <v>2.9940119760479044E-3</v>
      </c>
      <c r="BF60" s="15">
        <f t="shared" ref="BF60:BF61" si="216">IF(AD60=0,"",AD60/$C60)</f>
        <v>1.4970059880239521E-2</v>
      </c>
      <c r="BG60">
        <v>2022</v>
      </c>
      <c r="BH60" s="36">
        <v>44674</v>
      </c>
      <c r="BI60" s="65">
        <v>1</v>
      </c>
      <c r="BJ60" s="65"/>
      <c r="BK60" s="65"/>
      <c r="BL60" s="65">
        <v>1</v>
      </c>
      <c r="BM60" s="65"/>
      <c r="BN60" s="65"/>
      <c r="BO60" s="65"/>
      <c r="BP60" s="65">
        <v>1</v>
      </c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35"/>
      <c r="CO60" s="4"/>
      <c r="CP60" s="4"/>
      <c r="CQ60" s="4"/>
      <c r="CR60" s="35"/>
      <c r="CS60" s="35"/>
      <c r="CT60" s="36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6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</row>
    <row r="61" spans="1:168" ht="13.15">
      <c r="A61" s="14">
        <v>2021</v>
      </c>
      <c r="B61" s="53" t="s">
        <v>47</v>
      </c>
      <c r="C61" s="71">
        <v>1000</v>
      </c>
      <c r="D61" s="71"/>
      <c r="E61" s="71"/>
      <c r="F61" s="71"/>
      <c r="G61" s="71"/>
      <c r="H61" s="71"/>
      <c r="I61" s="71"/>
      <c r="J61" s="71"/>
      <c r="K61" s="71">
        <v>3</v>
      </c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51">
        <f t="shared" si="7"/>
        <v>3</v>
      </c>
      <c r="AF61" s="82" t="str">
        <f t="shared" si="190"/>
        <v/>
      </c>
      <c r="AG61" s="82" t="str">
        <f t="shared" si="191"/>
        <v/>
      </c>
      <c r="AH61" s="82" t="str">
        <f t="shared" si="192"/>
        <v/>
      </c>
      <c r="AI61" s="82" t="str">
        <f t="shared" si="193"/>
        <v/>
      </c>
      <c r="AJ61" s="82" t="str">
        <f t="shared" si="194"/>
        <v/>
      </c>
      <c r="AK61" s="82" t="str">
        <f t="shared" si="195"/>
        <v/>
      </c>
      <c r="AL61" s="82" t="str">
        <f t="shared" si="196"/>
        <v/>
      </c>
      <c r="AM61" s="82">
        <f t="shared" si="197"/>
        <v>3.0000000000000001E-3</v>
      </c>
      <c r="AN61" s="82" t="str">
        <f t="shared" si="198"/>
        <v/>
      </c>
      <c r="AO61" s="82" t="str">
        <f t="shared" si="199"/>
        <v/>
      </c>
      <c r="AP61" s="82" t="str">
        <f t="shared" si="200"/>
        <v/>
      </c>
      <c r="AQ61" s="82" t="str">
        <f t="shared" si="201"/>
        <v/>
      </c>
      <c r="AR61" s="82" t="str">
        <f t="shared" si="202"/>
        <v/>
      </c>
      <c r="AS61" s="82" t="str">
        <f t="shared" si="203"/>
        <v/>
      </c>
      <c r="AT61" s="82" t="str">
        <f t="shared" si="204"/>
        <v/>
      </c>
      <c r="AU61" s="82" t="str">
        <f t="shared" si="205"/>
        <v/>
      </c>
      <c r="AV61" s="82" t="str">
        <f t="shared" si="206"/>
        <v/>
      </c>
      <c r="AW61" s="82" t="str">
        <f t="shared" si="207"/>
        <v/>
      </c>
      <c r="AX61" s="82" t="str">
        <f t="shared" si="208"/>
        <v/>
      </c>
      <c r="AY61" s="82" t="str">
        <f t="shared" si="209"/>
        <v/>
      </c>
      <c r="AZ61" s="82" t="str">
        <f t="shared" si="210"/>
        <v/>
      </c>
      <c r="BA61" s="82" t="str">
        <f t="shared" si="211"/>
        <v/>
      </c>
      <c r="BB61" s="82" t="str">
        <f t="shared" si="212"/>
        <v/>
      </c>
      <c r="BC61" s="82" t="str">
        <f t="shared" si="213"/>
        <v/>
      </c>
      <c r="BD61" s="82" t="str">
        <f t="shared" si="214"/>
        <v/>
      </c>
      <c r="BE61" s="82" t="str">
        <f t="shared" si="215"/>
        <v/>
      </c>
      <c r="BF61" s="15">
        <f t="shared" si="216"/>
        <v>3.0000000000000001E-3</v>
      </c>
      <c r="BG61">
        <v>2022</v>
      </c>
      <c r="BH61" s="36">
        <v>44675</v>
      </c>
      <c r="BI61" s="65"/>
      <c r="BJ61" s="65"/>
      <c r="BK61" s="65"/>
      <c r="BL61" s="65"/>
      <c r="BM61" s="65">
        <v>1</v>
      </c>
      <c r="BN61" s="65"/>
      <c r="BO61" s="65"/>
      <c r="BP61" s="65">
        <v>2</v>
      </c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35"/>
      <c r="CO61" s="4"/>
      <c r="CP61" s="4"/>
      <c r="CQ61" s="4"/>
      <c r="CR61" s="35"/>
      <c r="CS61" s="35"/>
      <c r="CT61" s="36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6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</row>
    <row r="62" spans="1:168" ht="13.15">
      <c r="A62" s="14">
        <v>2021</v>
      </c>
      <c r="B62" s="53" t="s">
        <v>269</v>
      </c>
      <c r="C62" s="71">
        <v>42</v>
      </c>
      <c r="D62" s="71"/>
      <c r="E62" s="71"/>
      <c r="F62" s="71"/>
      <c r="G62" s="71"/>
      <c r="H62" s="71"/>
      <c r="I62" s="71"/>
      <c r="J62" s="71"/>
      <c r="K62" s="71"/>
      <c r="L62" s="71">
        <v>3</v>
      </c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51">
        <f t="shared" ref="AD62:AD69" si="217">SUM(D62:AC62)</f>
        <v>3</v>
      </c>
      <c r="AF62" s="82" t="str">
        <f t="shared" ref="AF62:AF69" si="218">IF(D62=0,"",D62/$C62)</f>
        <v/>
      </c>
      <c r="AG62" s="82" t="str">
        <f t="shared" ref="AG62:AG69" si="219">IF(E62=0,"",E62/$C62)</f>
        <v/>
      </c>
      <c r="AH62" s="82" t="str">
        <f t="shared" ref="AH62:AH69" si="220">IF(F62=0,"",F62/$C62)</f>
        <v/>
      </c>
      <c r="AI62" s="82" t="str">
        <f t="shared" ref="AI62:AI69" si="221">IF(G62=0,"",G62/$C62)</f>
        <v/>
      </c>
      <c r="AJ62" s="82" t="str">
        <f t="shared" ref="AJ62:AJ69" si="222">IF(H62=0,"",H62/$C62)</f>
        <v/>
      </c>
      <c r="AK62" s="82" t="str">
        <f t="shared" ref="AK62:AK69" si="223">IF(I62=0,"",I62/$C62)</f>
        <v/>
      </c>
      <c r="AL62" s="82" t="str">
        <f t="shared" ref="AL62:AL69" si="224">IF(J62=0,"",J62/$C62)</f>
        <v/>
      </c>
      <c r="AM62" s="82" t="str">
        <f t="shared" ref="AM62:AM69" si="225">IF(K62=0,"",K62/$C62)</f>
        <v/>
      </c>
      <c r="AN62" s="82">
        <f t="shared" ref="AN62:AN69" si="226">IF(L62=0,"",L62/$C62)</f>
        <v>7.1428571428571425E-2</v>
      </c>
      <c r="AO62" s="82" t="str">
        <f t="shared" ref="AO62:AO69" si="227">IF(M62=0,"",M62/$C62)</f>
        <v/>
      </c>
      <c r="AP62" s="82" t="str">
        <f t="shared" ref="AP62:AP69" si="228">IF(N62=0,"",N62/$C62)</f>
        <v/>
      </c>
      <c r="AQ62" s="82" t="str">
        <f t="shared" ref="AQ62:AQ69" si="229">IF(O62=0,"",O62/$C62)</f>
        <v/>
      </c>
      <c r="AR62" s="82" t="str">
        <f t="shared" ref="AR62:AR69" si="230">IF(P62=0,"",P62/$C62)</f>
        <v/>
      </c>
      <c r="AS62" s="82" t="str">
        <f t="shared" ref="AS62:AS69" si="231">IF(Q62=0,"",Q62/$C62)</f>
        <v/>
      </c>
      <c r="AT62" s="82" t="str">
        <f t="shared" ref="AT62:AT69" si="232">IF(R62=0,"",R62/$C62)</f>
        <v/>
      </c>
      <c r="AU62" s="82" t="str">
        <f t="shared" ref="AU62:AU69" si="233">IF(S62=0,"",S62/$C62)</f>
        <v/>
      </c>
      <c r="AV62" s="82" t="str">
        <f t="shared" ref="AV62:AV69" si="234">IF(T62=0,"",T62/$C62)</f>
        <v/>
      </c>
      <c r="AW62" s="82" t="str">
        <f t="shared" ref="AW62:AW69" si="235">IF(U62=0,"",U62/$C62)</f>
        <v/>
      </c>
      <c r="AX62" s="82" t="str">
        <f t="shared" ref="AX62:AX69" si="236">IF(V62=0,"",V62/$C62)</f>
        <v/>
      </c>
      <c r="AY62" s="82" t="str">
        <f t="shared" ref="AY62:AY69" si="237">IF(W62=0,"",W62/$C62)</f>
        <v/>
      </c>
      <c r="AZ62" s="82" t="str">
        <f t="shared" ref="AZ62:AZ69" si="238">IF(X62=0,"",X62/$C62)</f>
        <v/>
      </c>
      <c r="BA62" s="82" t="str">
        <f t="shared" ref="BA62:BA69" si="239">IF(Y62=0,"",Y62/$C62)</f>
        <v/>
      </c>
      <c r="BB62" s="82" t="str">
        <f t="shared" ref="BB62:BB69" si="240">IF(Z62=0,"",Z62/$C62)</f>
        <v/>
      </c>
      <c r="BC62" s="82" t="str">
        <f t="shared" ref="BC62:BC69" si="241">IF(AA62=0,"",AA62/$C62)</f>
        <v/>
      </c>
      <c r="BD62" s="82" t="str">
        <f t="shared" ref="BD62:BD69" si="242">IF(AB62=0,"",AB62/$C62)</f>
        <v/>
      </c>
      <c r="BE62" s="82" t="str">
        <f t="shared" ref="BE62:BE69" si="243">IF(AC62=0,"",AC62/$C62)</f>
        <v/>
      </c>
      <c r="BF62" s="15">
        <f t="shared" ref="BF62:BF69" si="244">IF(AD62=0,"",AD62/$C62)</f>
        <v>7.1428571428571425E-2</v>
      </c>
      <c r="BG62">
        <v>2022</v>
      </c>
      <c r="BH62" s="36">
        <v>44676</v>
      </c>
      <c r="BI62" s="65"/>
      <c r="BJ62" s="65"/>
      <c r="BK62" s="65"/>
      <c r="BL62" s="65"/>
      <c r="BM62" s="65"/>
      <c r="BN62" s="65"/>
      <c r="BO62" s="65"/>
      <c r="BP62" s="65">
        <v>1</v>
      </c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>
        <v>1</v>
      </c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35"/>
      <c r="CO62" s="4"/>
      <c r="CP62" s="4"/>
      <c r="CQ62" s="4"/>
      <c r="CR62" s="35"/>
      <c r="CS62" s="35"/>
      <c r="CT62" s="36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6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</row>
    <row r="63" spans="1:168" ht="13.15">
      <c r="A63" s="14">
        <v>2021</v>
      </c>
      <c r="B63" s="53" t="s">
        <v>23</v>
      </c>
      <c r="C63" s="71">
        <v>958</v>
      </c>
      <c r="D63" s="71"/>
      <c r="E63" s="71"/>
      <c r="F63" s="71"/>
      <c r="G63" s="71"/>
      <c r="H63" s="71"/>
      <c r="I63" s="71"/>
      <c r="J63" s="71"/>
      <c r="K63" s="71"/>
      <c r="L63" s="71">
        <v>4</v>
      </c>
      <c r="M63" s="71"/>
      <c r="N63" s="71"/>
      <c r="O63" s="71">
        <v>1</v>
      </c>
      <c r="P63" s="71"/>
      <c r="Q63" s="71"/>
      <c r="R63" s="71"/>
      <c r="S63" s="71"/>
      <c r="T63" s="71"/>
      <c r="U63" s="71"/>
      <c r="V63" s="71"/>
      <c r="W63" s="71">
        <v>1</v>
      </c>
      <c r="X63" s="71">
        <v>1</v>
      </c>
      <c r="Y63" s="71"/>
      <c r="Z63" s="71">
        <v>1</v>
      </c>
      <c r="AA63" s="71"/>
      <c r="AB63" s="71"/>
      <c r="AC63" s="71"/>
      <c r="AD63" s="51">
        <f t="shared" ref="AD63:AD64" si="245">SUM(D63:AC63)</f>
        <v>8</v>
      </c>
      <c r="AF63" s="82" t="str">
        <f t="shared" ref="AF63:AF64" si="246">IF(D63=0,"",D63/$C63)</f>
        <v/>
      </c>
      <c r="AG63" s="82" t="str">
        <f t="shared" ref="AG63:AG64" si="247">IF(E63=0,"",E63/$C63)</f>
        <v/>
      </c>
      <c r="AH63" s="82" t="str">
        <f t="shared" ref="AH63:AH64" si="248">IF(F63=0,"",F63/$C63)</f>
        <v/>
      </c>
      <c r="AI63" s="82" t="str">
        <f t="shared" ref="AI63:AI64" si="249">IF(G63=0,"",G63/$C63)</f>
        <v/>
      </c>
      <c r="AJ63" s="82" t="str">
        <f t="shared" ref="AJ63:AJ64" si="250">IF(H63=0,"",H63/$C63)</f>
        <v/>
      </c>
      <c r="AK63" s="82" t="str">
        <f t="shared" ref="AK63:AK64" si="251">IF(I63=0,"",I63/$C63)</f>
        <v/>
      </c>
      <c r="AL63" s="82" t="str">
        <f t="shared" ref="AL63:AL64" si="252">IF(J63=0,"",J63/$C63)</f>
        <v/>
      </c>
      <c r="AM63" s="82" t="str">
        <f t="shared" ref="AM63:AM64" si="253">IF(K63=0,"",K63/$C63)</f>
        <v/>
      </c>
      <c r="AN63" s="82">
        <f t="shared" ref="AN63:AN64" si="254">IF(L63=0,"",L63/$C63)</f>
        <v>4.1753653444676405E-3</v>
      </c>
      <c r="AO63" s="82" t="str">
        <f t="shared" ref="AO63:AO64" si="255">IF(M63=0,"",M63/$C63)</f>
        <v/>
      </c>
      <c r="AP63" s="82" t="str">
        <f t="shared" ref="AP63:AP64" si="256">IF(N63=0,"",N63/$C63)</f>
        <v/>
      </c>
      <c r="AQ63" s="82">
        <f t="shared" ref="AQ63:AQ64" si="257">IF(O63=0,"",O63/$C63)</f>
        <v>1.0438413361169101E-3</v>
      </c>
      <c r="AR63" s="82" t="str">
        <f t="shared" ref="AR63:AR64" si="258">IF(P63=0,"",P63/$C63)</f>
        <v/>
      </c>
      <c r="AS63" s="82" t="str">
        <f t="shared" ref="AS63:AS64" si="259">IF(Q63=0,"",Q63/$C63)</f>
        <v/>
      </c>
      <c r="AT63" s="82" t="str">
        <f t="shared" ref="AT63:AT64" si="260">IF(R63=0,"",R63/$C63)</f>
        <v/>
      </c>
      <c r="AU63" s="82" t="str">
        <f t="shared" ref="AU63:AU64" si="261">IF(S63=0,"",S63/$C63)</f>
        <v/>
      </c>
      <c r="AV63" s="82" t="str">
        <f t="shared" ref="AV63:AV64" si="262">IF(T63=0,"",T63/$C63)</f>
        <v/>
      </c>
      <c r="AW63" s="82" t="str">
        <f t="shared" ref="AW63:AW64" si="263">IF(U63=0,"",U63/$C63)</f>
        <v/>
      </c>
      <c r="AX63" s="82" t="str">
        <f t="shared" ref="AX63:AX64" si="264">IF(V63=0,"",V63/$C63)</f>
        <v/>
      </c>
      <c r="AY63" s="82">
        <f t="shared" ref="AY63:AY64" si="265">IF(W63=0,"",W63/$C63)</f>
        <v>1.0438413361169101E-3</v>
      </c>
      <c r="AZ63" s="82">
        <f t="shared" ref="AZ63:AZ64" si="266">IF(X63=0,"",X63/$C63)</f>
        <v>1.0438413361169101E-3</v>
      </c>
      <c r="BA63" s="82" t="str">
        <f t="shared" ref="BA63:BA64" si="267">IF(Y63=0,"",Y63/$C63)</f>
        <v/>
      </c>
      <c r="BB63" s="82">
        <f t="shared" ref="BB63:BB64" si="268">IF(Z63=0,"",Z63/$C63)</f>
        <v>1.0438413361169101E-3</v>
      </c>
      <c r="BC63" s="82" t="str">
        <f t="shared" ref="BC63:BC64" si="269">IF(AA63=0,"",AA63/$C63)</f>
        <v/>
      </c>
      <c r="BD63" s="82" t="str">
        <f t="shared" ref="BD63:BD64" si="270">IF(AB63=0,"",AB63/$C63)</f>
        <v/>
      </c>
      <c r="BE63" s="82" t="str">
        <f t="shared" ref="BE63:BE64" si="271">IF(AC63=0,"",AC63/$C63)</f>
        <v/>
      </c>
      <c r="BF63" s="15">
        <f t="shared" ref="BF63:BF64" si="272">IF(AD63=0,"",AD63/$C63)</f>
        <v>8.350730688935281E-3</v>
      </c>
      <c r="BG63">
        <v>2022</v>
      </c>
      <c r="BH63" s="36">
        <v>44677</v>
      </c>
      <c r="BI63" s="65">
        <v>2</v>
      </c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>
        <v>1</v>
      </c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35"/>
      <c r="CO63" s="4"/>
      <c r="CP63" s="4"/>
      <c r="CQ63" s="4"/>
      <c r="CR63" s="35"/>
      <c r="CS63" s="35"/>
      <c r="CT63" s="36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6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</row>
    <row r="64" spans="1:168" ht="13.15">
      <c r="A64" s="14">
        <v>2021</v>
      </c>
      <c r="B64" s="53" t="s">
        <v>25</v>
      </c>
      <c r="C64" s="71">
        <v>799</v>
      </c>
      <c r="D64" s="71"/>
      <c r="E64" s="71"/>
      <c r="F64" s="71"/>
      <c r="G64" s="71"/>
      <c r="H64" s="71"/>
      <c r="I64" s="71"/>
      <c r="J64" s="71">
        <v>3</v>
      </c>
      <c r="K64" s="71">
        <v>1</v>
      </c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>
        <v>1</v>
      </c>
      <c r="Y64" s="71"/>
      <c r="Z64" s="71">
        <v>1</v>
      </c>
      <c r="AA64" s="71"/>
      <c r="AB64" s="71">
        <v>2</v>
      </c>
      <c r="AC64" s="71"/>
      <c r="AD64" s="51">
        <f t="shared" si="245"/>
        <v>8</v>
      </c>
      <c r="AF64" s="82" t="str">
        <f t="shared" si="246"/>
        <v/>
      </c>
      <c r="AG64" s="82" t="str">
        <f t="shared" si="247"/>
        <v/>
      </c>
      <c r="AH64" s="82" t="str">
        <f t="shared" si="248"/>
        <v/>
      </c>
      <c r="AI64" s="82" t="str">
        <f t="shared" si="249"/>
        <v/>
      </c>
      <c r="AJ64" s="82" t="str">
        <f t="shared" si="250"/>
        <v/>
      </c>
      <c r="AK64" s="82" t="str">
        <f t="shared" si="251"/>
        <v/>
      </c>
      <c r="AL64" s="82">
        <f t="shared" si="252"/>
        <v>3.7546933667083854E-3</v>
      </c>
      <c r="AM64" s="82">
        <f t="shared" si="253"/>
        <v>1.2515644555694619E-3</v>
      </c>
      <c r="AN64" s="82" t="str">
        <f t="shared" si="254"/>
        <v/>
      </c>
      <c r="AO64" s="82" t="str">
        <f t="shared" si="255"/>
        <v/>
      </c>
      <c r="AP64" s="82" t="str">
        <f t="shared" si="256"/>
        <v/>
      </c>
      <c r="AQ64" s="82" t="str">
        <f t="shared" si="257"/>
        <v/>
      </c>
      <c r="AR64" s="82" t="str">
        <f t="shared" si="258"/>
        <v/>
      </c>
      <c r="AS64" s="82" t="str">
        <f t="shared" si="259"/>
        <v/>
      </c>
      <c r="AT64" s="82" t="str">
        <f t="shared" si="260"/>
        <v/>
      </c>
      <c r="AU64" s="82" t="str">
        <f t="shared" si="261"/>
        <v/>
      </c>
      <c r="AV64" s="82" t="str">
        <f t="shared" si="262"/>
        <v/>
      </c>
      <c r="AW64" s="82" t="str">
        <f t="shared" si="263"/>
        <v/>
      </c>
      <c r="AX64" s="82" t="str">
        <f t="shared" si="264"/>
        <v/>
      </c>
      <c r="AY64" s="82" t="str">
        <f t="shared" si="265"/>
        <v/>
      </c>
      <c r="AZ64" s="82">
        <f t="shared" si="266"/>
        <v>1.2515644555694619E-3</v>
      </c>
      <c r="BA64" s="82" t="str">
        <f t="shared" si="267"/>
        <v/>
      </c>
      <c r="BB64" s="82">
        <f t="shared" si="268"/>
        <v>1.2515644555694619E-3</v>
      </c>
      <c r="BC64" s="82" t="str">
        <f t="shared" si="269"/>
        <v/>
      </c>
      <c r="BD64" s="82">
        <f t="shared" si="270"/>
        <v>2.5031289111389237E-3</v>
      </c>
      <c r="BE64" s="82" t="str">
        <f t="shared" si="271"/>
        <v/>
      </c>
      <c r="BF64" s="15">
        <f t="shared" si="272"/>
        <v>1.0012515644555695E-2</v>
      </c>
      <c r="BG64">
        <v>2022</v>
      </c>
      <c r="BH64" s="36">
        <v>44678</v>
      </c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>
        <v>1</v>
      </c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35"/>
      <c r="CO64" s="4"/>
      <c r="CP64" s="4"/>
      <c r="CQ64" s="4"/>
      <c r="CR64" s="35"/>
      <c r="CS64" s="35"/>
      <c r="CT64" s="36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6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</row>
    <row r="65" spans="1:168" ht="13.15">
      <c r="A65" s="14">
        <v>2021</v>
      </c>
      <c r="B65" s="53" t="s">
        <v>150</v>
      </c>
      <c r="C65" s="71">
        <v>1000</v>
      </c>
      <c r="D65" s="71"/>
      <c r="E65" s="71"/>
      <c r="F65" s="71"/>
      <c r="G65" s="71"/>
      <c r="H65" s="71"/>
      <c r="I65" s="71"/>
      <c r="J65" s="71">
        <v>1</v>
      </c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51">
        <f t="shared" ref="AD65:AD66" si="273">SUM(D65:AC65)</f>
        <v>1</v>
      </c>
      <c r="AF65" s="82" t="str">
        <f t="shared" ref="AF65:AF66" si="274">IF(D65=0,"",D65/$C65)</f>
        <v/>
      </c>
      <c r="AG65" s="82" t="str">
        <f t="shared" ref="AG65:AG66" si="275">IF(E65=0,"",E65/$C65)</f>
        <v/>
      </c>
      <c r="AH65" s="82" t="str">
        <f t="shared" ref="AH65:AH66" si="276">IF(F65=0,"",F65/$C65)</f>
        <v/>
      </c>
      <c r="AI65" s="82" t="str">
        <f t="shared" ref="AI65:AI66" si="277">IF(G65=0,"",G65/$C65)</f>
        <v/>
      </c>
      <c r="AJ65" s="82" t="str">
        <f t="shared" ref="AJ65:AJ66" si="278">IF(H65=0,"",H65/$C65)</f>
        <v/>
      </c>
      <c r="AK65" s="82" t="str">
        <f t="shared" ref="AK65:AK66" si="279">IF(I65=0,"",I65/$C65)</f>
        <v/>
      </c>
      <c r="AL65" s="82">
        <f t="shared" ref="AL65:AL66" si="280">IF(J65=0,"",J65/$C65)</f>
        <v>1E-3</v>
      </c>
      <c r="AM65" s="82" t="str">
        <f t="shared" ref="AM65:AM66" si="281">IF(K65=0,"",K65/$C65)</f>
        <v/>
      </c>
      <c r="AN65" s="82" t="str">
        <f t="shared" ref="AN65:AN66" si="282">IF(L65=0,"",L65/$C65)</f>
        <v/>
      </c>
      <c r="AO65" s="82" t="str">
        <f t="shared" ref="AO65:AO66" si="283">IF(M65=0,"",M65/$C65)</f>
        <v/>
      </c>
      <c r="AP65" s="82" t="str">
        <f t="shared" ref="AP65:AP66" si="284">IF(N65=0,"",N65/$C65)</f>
        <v/>
      </c>
      <c r="AQ65" s="82" t="str">
        <f t="shared" ref="AQ65:AQ66" si="285">IF(O65=0,"",O65/$C65)</f>
        <v/>
      </c>
      <c r="AR65" s="82" t="str">
        <f t="shared" ref="AR65:AR66" si="286">IF(P65=0,"",P65/$C65)</f>
        <v/>
      </c>
      <c r="AS65" s="82" t="str">
        <f t="shared" ref="AS65:AS66" si="287">IF(Q65=0,"",Q65/$C65)</f>
        <v/>
      </c>
      <c r="AT65" s="82" t="str">
        <f t="shared" ref="AT65:AT66" si="288">IF(R65=0,"",R65/$C65)</f>
        <v/>
      </c>
      <c r="AU65" s="82" t="str">
        <f t="shared" ref="AU65:AU66" si="289">IF(S65=0,"",S65/$C65)</f>
        <v/>
      </c>
      <c r="AV65" s="82" t="str">
        <f t="shared" ref="AV65:AV66" si="290">IF(T65=0,"",T65/$C65)</f>
        <v/>
      </c>
      <c r="AW65" s="82" t="str">
        <f t="shared" ref="AW65:AW66" si="291">IF(U65=0,"",U65/$C65)</f>
        <v/>
      </c>
      <c r="AX65" s="82" t="str">
        <f t="shared" ref="AX65:AX66" si="292">IF(V65=0,"",V65/$C65)</f>
        <v/>
      </c>
      <c r="AY65" s="82" t="str">
        <f t="shared" ref="AY65:AY66" si="293">IF(W65=0,"",W65/$C65)</f>
        <v/>
      </c>
      <c r="AZ65" s="82" t="str">
        <f t="shared" ref="AZ65:AZ66" si="294">IF(X65=0,"",X65/$C65)</f>
        <v/>
      </c>
      <c r="BA65" s="82" t="str">
        <f t="shared" ref="BA65:BA66" si="295">IF(Y65=0,"",Y65/$C65)</f>
        <v/>
      </c>
      <c r="BB65" s="82" t="str">
        <f t="shared" ref="BB65:BB66" si="296">IF(Z65=0,"",Z65/$C65)</f>
        <v/>
      </c>
      <c r="BC65" s="82" t="str">
        <f t="shared" ref="BC65:BC66" si="297">IF(AA65=0,"",AA65/$C65)</f>
        <v/>
      </c>
      <c r="BD65" s="82" t="str">
        <f t="shared" ref="BD65:BD66" si="298">IF(AB65=0,"",AB65/$C65)</f>
        <v/>
      </c>
      <c r="BE65" s="82" t="str">
        <f t="shared" ref="BE65:BE66" si="299">IF(AC65=0,"",AC65/$C65)</f>
        <v/>
      </c>
      <c r="BF65" s="15">
        <f t="shared" ref="BF65:BF66" si="300">IF(AD65=0,"",AD65/$C65)</f>
        <v>1E-3</v>
      </c>
      <c r="BG65">
        <v>2022</v>
      </c>
      <c r="BH65" s="36">
        <v>44679</v>
      </c>
      <c r="BI65" s="65"/>
      <c r="BJ65" s="65"/>
      <c r="BK65" s="65"/>
      <c r="BL65" s="65"/>
      <c r="BM65" s="65"/>
      <c r="BN65" s="65"/>
      <c r="BO65" s="65"/>
      <c r="BP65" s="65">
        <v>1</v>
      </c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35"/>
      <c r="CO65" s="4"/>
      <c r="CP65" s="4"/>
      <c r="CQ65" s="4"/>
      <c r="CR65" s="35"/>
      <c r="CS65" s="35"/>
      <c r="CT65" s="36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6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</row>
    <row r="66" spans="1:168" ht="13.15">
      <c r="A66" s="14">
        <v>2021</v>
      </c>
      <c r="B66" s="53" t="s">
        <v>131</v>
      </c>
      <c r="C66" s="71">
        <v>1254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>
        <v>4</v>
      </c>
      <c r="W66" s="71">
        <v>1</v>
      </c>
      <c r="X66" s="71">
        <v>6</v>
      </c>
      <c r="Y66" s="71">
        <v>1</v>
      </c>
      <c r="Z66" s="71">
        <v>2</v>
      </c>
      <c r="AA66" s="71"/>
      <c r="AB66" s="71">
        <v>3</v>
      </c>
      <c r="AC66" s="71"/>
      <c r="AD66" s="51">
        <f t="shared" si="273"/>
        <v>17</v>
      </c>
      <c r="AF66" s="82" t="str">
        <f t="shared" si="274"/>
        <v/>
      </c>
      <c r="AG66" s="82" t="str">
        <f t="shared" si="275"/>
        <v/>
      </c>
      <c r="AH66" s="82" t="str">
        <f t="shared" si="276"/>
        <v/>
      </c>
      <c r="AI66" s="82" t="str">
        <f t="shared" si="277"/>
        <v/>
      </c>
      <c r="AJ66" s="82" t="str">
        <f t="shared" si="278"/>
        <v/>
      </c>
      <c r="AK66" s="82" t="str">
        <f t="shared" si="279"/>
        <v/>
      </c>
      <c r="AL66" s="82" t="str">
        <f t="shared" si="280"/>
        <v/>
      </c>
      <c r="AM66" s="82" t="str">
        <f t="shared" si="281"/>
        <v/>
      </c>
      <c r="AN66" s="82" t="str">
        <f t="shared" si="282"/>
        <v/>
      </c>
      <c r="AO66" s="82" t="str">
        <f t="shared" si="283"/>
        <v/>
      </c>
      <c r="AP66" s="82" t="str">
        <f t="shared" si="284"/>
        <v/>
      </c>
      <c r="AQ66" s="82" t="str">
        <f t="shared" si="285"/>
        <v/>
      </c>
      <c r="AR66" s="82" t="str">
        <f t="shared" si="286"/>
        <v/>
      </c>
      <c r="AS66" s="82" t="str">
        <f t="shared" si="287"/>
        <v/>
      </c>
      <c r="AT66" s="82" t="str">
        <f t="shared" si="288"/>
        <v/>
      </c>
      <c r="AU66" s="82" t="str">
        <f t="shared" si="289"/>
        <v/>
      </c>
      <c r="AV66" s="82" t="str">
        <f t="shared" si="290"/>
        <v/>
      </c>
      <c r="AW66" s="82" t="str">
        <f t="shared" si="291"/>
        <v/>
      </c>
      <c r="AX66" s="82">
        <f t="shared" si="292"/>
        <v>3.189792663476874E-3</v>
      </c>
      <c r="AY66" s="82">
        <f t="shared" si="293"/>
        <v>7.9744816586921851E-4</v>
      </c>
      <c r="AZ66" s="82">
        <f t="shared" si="294"/>
        <v>4.7846889952153108E-3</v>
      </c>
      <c r="BA66" s="82">
        <f t="shared" si="295"/>
        <v>7.9744816586921851E-4</v>
      </c>
      <c r="BB66" s="82">
        <f t="shared" si="296"/>
        <v>1.594896331738437E-3</v>
      </c>
      <c r="BC66" s="82" t="str">
        <f t="shared" si="297"/>
        <v/>
      </c>
      <c r="BD66" s="82">
        <f t="shared" si="298"/>
        <v>2.3923444976076554E-3</v>
      </c>
      <c r="BE66" s="82" t="str">
        <f t="shared" si="299"/>
        <v/>
      </c>
      <c r="BF66" s="15">
        <f t="shared" si="300"/>
        <v>1.3556618819776715E-2</v>
      </c>
      <c r="BG66">
        <v>2022</v>
      </c>
      <c r="BH66" s="36">
        <v>44680</v>
      </c>
      <c r="BI66" s="65">
        <v>1</v>
      </c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35"/>
      <c r="CO66" s="4"/>
      <c r="CP66" s="4"/>
      <c r="CQ66" s="4"/>
      <c r="CR66" s="35"/>
      <c r="CS66" s="35"/>
      <c r="CT66" s="36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6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</row>
    <row r="67" spans="1:168" ht="13.15">
      <c r="A67" s="14">
        <v>2021</v>
      </c>
      <c r="B67" s="53" t="s">
        <v>11</v>
      </c>
      <c r="C67" s="71">
        <v>1291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>
        <v>2</v>
      </c>
      <c r="V67" s="71">
        <v>1</v>
      </c>
      <c r="W67" s="71"/>
      <c r="X67" s="71"/>
      <c r="Y67" s="71"/>
      <c r="Z67" s="71"/>
      <c r="AA67" s="71"/>
      <c r="AB67" s="71"/>
      <c r="AC67" s="71"/>
      <c r="AD67" s="51">
        <f t="shared" ref="AD67:AD68" si="301">SUM(D67:AC67)</f>
        <v>3</v>
      </c>
      <c r="AF67" s="82" t="str">
        <f t="shared" ref="AF67:AF68" si="302">IF(D67=0,"",D67/$C67)</f>
        <v/>
      </c>
      <c r="AG67" s="82" t="str">
        <f t="shared" ref="AG67:AG68" si="303">IF(E67=0,"",E67/$C67)</f>
        <v/>
      </c>
      <c r="AH67" s="82" t="str">
        <f t="shared" ref="AH67:AH68" si="304">IF(F67=0,"",F67/$C67)</f>
        <v/>
      </c>
      <c r="AI67" s="82" t="str">
        <f t="shared" ref="AI67:AI68" si="305">IF(G67=0,"",G67/$C67)</f>
        <v/>
      </c>
      <c r="AJ67" s="82" t="str">
        <f t="shared" ref="AJ67:AJ68" si="306">IF(H67=0,"",H67/$C67)</f>
        <v/>
      </c>
      <c r="AK67" s="82" t="str">
        <f t="shared" ref="AK67:AK68" si="307">IF(I67=0,"",I67/$C67)</f>
        <v/>
      </c>
      <c r="AL67" s="82" t="str">
        <f t="shared" ref="AL67:AL68" si="308">IF(J67=0,"",J67/$C67)</f>
        <v/>
      </c>
      <c r="AM67" s="82" t="str">
        <f t="shared" ref="AM67:AM68" si="309">IF(K67=0,"",K67/$C67)</f>
        <v/>
      </c>
      <c r="AN67" s="82" t="str">
        <f t="shared" ref="AN67:AN68" si="310">IF(L67=0,"",L67/$C67)</f>
        <v/>
      </c>
      <c r="AO67" s="82" t="str">
        <f t="shared" ref="AO67:AO68" si="311">IF(M67=0,"",M67/$C67)</f>
        <v/>
      </c>
      <c r="AP67" s="82" t="str">
        <f t="shared" ref="AP67:AP68" si="312">IF(N67=0,"",N67/$C67)</f>
        <v/>
      </c>
      <c r="AQ67" s="82" t="str">
        <f t="shared" ref="AQ67:AQ68" si="313">IF(O67=0,"",O67/$C67)</f>
        <v/>
      </c>
      <c r="AR67" s="82" t="str">
        <f t="shared" ref="AR67:AR68" si="314">IF(P67=0,"",P67/$C67)</f>
        <v/>
      </c>
      <c r="AS67" s="82" t="str">
        <f t="shared" ref="AS67:AS68" si="315">IF(Q67=0,"",Q67/$C67)</f>
        <v/>
      </c>
      <c r="AT67" s="82" t="str">
        <f t="shared" ref="AT67:AT68" si="316">IF(R67=0,"",R67/$C67)</f>
        <v/>
      </c>
      <c r="AU67" s="82" t="str">
        <f t="shared" ref="AU67:AU68" si="317">IF(S67=0,"",S67/$C67)</f>
        <v/>
      </c>
      <c r="AV67" s="82" t="str">
        <f t="shared" ref="AV67:AV68" si="318">IF(T67=0,"",T67/$C67)</f>
        <v/>
      </c>
      <c r="AW67" s="82">
        <f t="shared" ref="AW67:AW68" si="319">IF(U67=0,"",U67/$C67)</f>
        <v>1.5491866769945779E-3</v>
      </c>
      <c r="AX67" s="82">
        <f t="shared" ref="AX67:AX68" si="320">IF(V67=0,"",V67/$C67)</f>
        <v>7.7459333849728897E-4</v>
      </c>
      <c r="AY67" s="82" t="str">
        <f t="shared" ref="AY67:AY68" si="321">IF(W67=0,"",W67/$C67)</f>
        <v/>
      </c>
      <c r="AZ67" s="82" t="str">
        <f t="shared" ref="AZ67:AZ68" si="322">IF(X67=0,"",X67/$C67)</f>
        <v/>
      </c>
      <c r="BA67" s="82" t="str">
        <f t="shared" ref="BA67:BA68" si="323">IF(Y67=0,"",Y67/$C67)</f>
        <v/>
      </c>
      <c r="BB67" s="82" t="str">
        <f t="shared" ref="BB67:BB68" si="324">IF(Z67=0,"",Z67/$C67)</f>
        <v/>
      </c>
      <c r="BC67" s="82" t="str">
        <f t="shared" ref="BC67:BC68" si="325">IF(AA67=0,"",AA67/$C67)</f>
        <v/>
      </c>
      <c r="BD67" s="82" t="str">
        <f t="shared" ref="BD67:BD68" si="326">IF(AB67=0,"",AB67/$C67)</f>
        <v/>
      </c>
      <c r="BE67" s="82" t="str">
        <f t="shared" ref="BE67:BE68" si="327">IF(AC67=0,"",AC67/$C67)</f>
        <v/>
      </c>
      <c r="BF67" s="15">
        <f t="shared" ref="BF67:BF68" si="328">IF(AD67=0,"",AD67/$C67)</f>
        <v>2.3237800154918666E-3</v>
      </c>
      <c r="BG67">
        <v>2022</v>
      </c>
      <c r="BH67" s="36">
        <v>44682</v>
      </c>
      <c r="BI67" s="65"/>
      <c r="BJ67" s="65"/>
      <c r="BK67" s="65"/>
      <c r="BL67" s="65"/>
      <c r="BM67" s="65">
        <v>1</v>
      </c>
      <c r="BN67" s="65"/>
      <c r="BO67" s="65"/>
      <c r="BP67" s="65">
        <v>1</v>
      </c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>
        <v>1</v>
      </c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35"/>
      <c r="CO67" s="4"/>
      <c r="CP67" s="4"/>
      <c r="CQ67" s="4"/>
      <c r="CR67" s="35"/>
      <c r="CS67" s="35"/>
      <c r="CT67" s="36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6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</row>
    <row r="68" spans="1:168" ht="13.15">
      <c r="A68" s="14">
        <v>2021</v>
      </c>
      <c r="B68" s="53" t="s">
        <v>157</v>
      </c>
      <c r="C68" s="71">
        <v>64</v>
      </c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>
        <v>1</v>
      </c>
      <c r="AC68" s="71"/>
      <c r="AD68" s="51">
        <f t="shared" si="301"/>
        <v>1</v>
      </c>
      <c r="AF68" s="82" t="str">
        <f t="shared" si="302"/>
        <v/>
      </c>
      <c r="AG68" s="82" t="str">
        <f t="shared" si="303"/>
        <v/>
      </c>
      <c r="AH68" s="82" t="str">
        <f t="shared" si="304"/>
        <v/>
      </c>
      <c r="AI68" s="82" t="str">
        <f t="shared" si="305"/>
        <v/>
      </c>
      <c r="AJ68" s="82" t="str">
        <f t="shared" si="306"/>
        <v/>
      </c>
      <c r="AK68" s="82" t="str">
        <f t="shared" si="307"/>
        <v/>
      </c>
      <c r="AL68" s="82" t="str">
        <f t="shared" si="308"/>
        <v/>
      </c>
      <c r="AM68" s="82" t="str">
        <f t="shared" si="309"/>
        <v/>
      </c>
      <c r="AN68" s="82" t="str">
        <f t="shared" si="310"/>
        <v/>
      </c>
      <c r="AO68" s="82" t="str">
        <f t="shared" si="311"/>
        <v/>
      </c>
      <c r="AP68" s="82" t="str">
        <f t="shared" si="312"/>
        <v/>
      </c>
      <c r="AQ68" s="82" t="str">
        <f t="shared" si="313"/>
        <v/>
      </c>
      <c r="AR68" s="82" t="str">
        <f t="shared" si="314"/>
        <v/>
      </c>
      <c r="AS68" s="82" t="str">
        <f t="shared" si="315"/>
        <v/>
      </c>
      <c r="AT68" s="82" t="str">
        <f t="shared" si="316"/>
        <v/>
      </c>
      <c r="AU68" s="82" t="str">
        <f t="shared" si="317"/>
        <v/>
      </c>
      <c r="AV68" s="82" t="str">
        <f t="shared" si="318"/>
        <v/>
      </c>
      <c r="AW68" s="82" t="str">
        <f t="shared" si="319"/>
        <v/>
      </c>
      <c r="AX68" s="82" t="str">
        <f t="shared" si="320"/>
        <v/>
      </c>
      <c r="AY68" s="82" t="str">
        <f t="shared" si="321"/>
        <v/>
      </c>
      <c r="AZ68" s="82" t="str">
        <f t="shared" si="322"/>
        <v/>
      </c>
      <c r="BA68" s="82" t="str">
        <f t="shared" si="323"/>
        <v/>
      </c>
      <c r="BB68" s="82" t="str">
        <f t="shared" si="324"/>
        <v/>
      </c>
      <c r="BC68" s="82" t="str">
        <f t="shared" si="325"/>
        <v/>
      </c>
      <c r="BD68" s="82">
        <f t="shared" si="326"/>
        <v>1.5625E-2</v>
      </c>
      <c r="BE68" s="82" t="str">
        <f t="shared" si="327"/>
        <v/>
      </c>
      <c r="BF68" s="15">
        <f t="shared" si="328"/>
        <v>1.5625E-2</v>
      </c>
      <c r="BG68">
        <v>2022</v>
      </c>
      <c r="BH68" s="36">
        <v>44683</v>
      </c>
      <c r="BI68" s="65"/>
      <c r="BJ68" s="65"/>
      <c r="BK68" s="65"/>
      <c r="BL68" s="65"/>
      <c r="BM68" s="65">
        <v>2</v>
      </c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>
        <v>1</v>
      </c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35"/>
      <c r="CO68" s="4"/>
      <c r="CP68" s="4"/>
      <c r="CQ68" s="4"/>
      <c r="CR68" s="35"/>
      <c r="CS68" s="35"/>
      <c r="CT68" s="36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6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</row>
    <row r="69" spans="1:168" ht="13.15">
      <c r="A69" s="14">
        <v>2021</v>
      </c>
      <c r="B69" s="53" t="s">
        <v>132</v>
      </c>
      <c r="C69" s="71">
        <v>313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>
        <v>1</v>
      </c>
      <c r="P69" s="71"/>
      <c r="Q69" s="71"/>
      <c r="R69" s="71"/>
      <c r="S69" s="71">
        <v>3</v>
      </c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51">
        <f t="shared" si="217"/>
        <v>4</v>
      </c>
      <c r="AF69" s="82" t="str">
        <f t="shared" si="218"/>
        <v/>
      </c>
      <c r="AG69" s="82" t="str">
        <f t="shared" si="219"/>
        <v/>
      </c>
      <c r="AH69" s="82" t="str">
        <f t="shared" si="220"/>
        <v/>
      </c>
      <c r="AI69" s="82" t="str">
        <f t="shared" si="221"/>
        <v/>
      </c>
      <c r="AJ69" s="82" t="str">
        <f t="shared" si="222"/>
        <v/>
      </c>
      <c r="AK69" s="82" t="str">
        <f t="shared" si="223"/>
        <v/>
      </c>
      <c r="AL69" s="82" t="str">
        <f t="shared" si="224"/>
        <v/>
      </c>
      <c r="AM69" s="82" t="str">
        <f t="shared" si="225"/>
        <v/>
      </c>
      <c r="AN69" s="82" t="str">
        <f t="shared" si="226"/>
        <v/>
      </c>
      <c r="AO69" s="82" t="str">
        <f t="shared" si="227"/>
        <v/>
      </c>
      <c r="AP69" s="82" t="str">
        <f t="shared" si="228"/>
        <v/>
      </c>
      <c r="AQ69" s="82">
        <f t="shared" si="229"/>
        <v>3.1948881789137379E-3</v>
      </c>
      <c r="AR69" s="82" t="str">
        <f t="shared" si="230"/>
        <v/>
      </c>
      <c r="AS69" s="82" t="str">
        <f t="shared" si="231"/>
        <v/>
      </c>
      <c r="AT69" s="82" t="str">
        <f t="shared" si="232"/>
        <v/>
      </c>
      <c r="AU69" s="82">
        <f t="shared" si="233"/>
        <v>9.5846645367412137E-3</v>
      </c>
      <c r="AV69" s="82" t="str">
        <f t="shared" si="234"/>
        <v/>
      </c>
      <c r="AW69" s="82" t="str">
        <f t="shared" si="235"/>
        <v/>
      </c>
      <c r="AX69" s="82" t="str">
        <f t="shared" si="236"/>
        <v/>
      </c>
      <c r="AY69" s="82" t="str">
        <f t="shared" si="237"/>
        <v/>
      </c>
      <c r="AZ69" s="82" t="str">
        <f t="shared" si="238"/>
        <v/>
      </c>
      <c r="BA69" s="82" t="str">
        <f t="shared" si="239"/>
        <v/>
      </c>
      <c r="BB69" s="82" t="str">
        <f t="shared" si="240"/>
        <v/>
      </c>
      <c r="BC69" s="82" t="str">
        <f t="shared" si="241"/>
        <v/>
      </c>
      <c r="BD69" s="82" t="str">
        <f t="shared" si="242"/>
        <v/>
      </c>
      <c r="BE69" s="82" t="str">
        <f t="shared" si="243"/>
        <v/>
      </c>
      <c r="BF69" s="15">
        <f t="shared" si="244"/>
        <v>1.2779552715654952E-2</v>
      </c>
      <c r="BG69">
        <v>2022</v>
      </c>
      <c r="BH69" s="36">
        <v>44684</v>
      </c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>
        <v>1</v>
      </c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35"/>
      <c r="CO69" s="4"/>
      <c r="CP69" s="4"/>
      <c r="CQ69" s="4"/>
      <c r="CR69" s="35"/>
      <c r="CS69" s="35"/>
      <c r="CT69" s="36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6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</row>
    <row r="70" spans="1:168" ht="13.15">
      <c r="A70" s="14">
        <v>2021</v>
      </c>
      <c r="B70" s="53" t="s">
        <v>18</v>
      </c>
      <c r="C70" s="71">
        <v>3785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>
        <v>4</v>
      </c>
      <c r="P70" s="71"/>
      <c r="Q70" s="71"/>
      <c r="R70" s="71"/>
      <c r="S70" s="71">
        <v>3</v>
      </c>
      <c r="T70" s="71"/>
      <c r="U70" s="71"/>
      <c r="V70" s="71">
        <v>2</v>
      </c>
      <c r="W70" s="71"/>
      <c r="X70" s="71">
        <v>1</v>
      </c>
      <c r="Y70" s="71">
        <v>1</v>
      </c>
      <c r="Z70" s="71">
        <v>1</v>
      </c>
      <c r="AA70" s="71"/>
      <c r="AB70" s="71">
        <v>3</v>
      </c>
      <c r="AC70" s="71">
        <v>1</v>
      </c>
      <c r="AD70" s="51">
        <f t="shared" ref="AD70:AD72" si="329">SUM(D70:AC70)</f>
        <v>16</v>
      </c>
      <c r="AF70" s="82" t="str">
        <f t="shared" ref="AF70:AF72" si="330">IF(D70=0,"",D70/$C70)</f>
        <v/>
      </c>
      <c r="AG70" s="82" t="str">
        <f t="shared" ref="AG70:AG72" si="331">IF(E70=0,"",E70/$C70)</f>
        <v/>
      </c>
      <c r="AH70" s="82" t="str">
        <f t="shared" ref="AH70:AH72" si="332">IF(F70=0,"",F70/$C70)</f>
        <v/>
      </c>
      <c r="AI70" s="82" t="str">
        <f t="shared" ref="AI70:AI72" si="333">IF(G70=0,"",G70/$C70)</f>
        <v/>
      </c>
      <c r="AJ70" s="82" t="str">
        <f t="shared" ref="AJ70:AJ72" si="334">IF(H70=0,"",H70/$C70)</f>
        <v/>
      </c>
      <c r="AK70" s="82" t="str">
        <f t="shared" ref="AK70:AK72" si="335">IF(I70=0,"",I70/$C70)</f>
        <v/>
      </c>
      <c r="AL70" s="82" t="str">
        <f t="shared" ref="AL70:AL72" si="336">IF(J70=0,"",J70/$C70)</f>
        <v/>
      </c>
      <c r="AM70" s="82" t="str">
        <f t="shared" ref="AM70:AM72" si="337">IF(K70=0,"",K70/$C70)</f>
        <v/>
      </c>
      <c r="AN70" s="82" t="str">
        <f t="shared" ref="AN70:AN72" si="338">IF(L70=0,"",L70/$C70)</f>
        <v/>
      </c>
      <c r="AO70" s="82" t="str">
        <f t="shared" ref="AO70:AO72" si="339">IF(M70=0,"",M70/$C70)</f>
        <v/>
      </c>
      <c r="AP70" s="82" t="str">
        <f t="shared" ref="AP70:AP72" si="340">IF(N70=0,"",N70/$C70)</f>
        <v/>
      </c>
      <c r="AQ70" s="82">
        <f t="shared" ref="AQ70:AQ72" si="341">IF(O70=0,"",O70/$C70)</f>
        <v>1.0568031704095112E-3</v>
      </c>
      <c r="AR70" s="82" t="str">
        <f t="shared" ref="AR70:AR72" si="342">IF(P70=0,"",P70/$C70)</f>
        <v/>
      </c>
      <c r="AS70" s="82" t="str">
        <f t="shared" ref="AS70:AS72" si="343">IF(Q70=0,"",Q70/$C70)</f>
        <v/>
      </c>
      <c r="AT70" s="82" t="str">
        <f t="shared" ref="AT70:AT72" si="344">IF(R70=0,"",R70/$C70)</f>
        <v/>
      </c>
      <c r="AU70" s="82">
        <f t="shared" ref="AU70:AU72" si="345">IF(S70=0,"",S70/$C70)</f>
        <v>7.9260237780713345E-4</v>
      </c>
      <c r="AV70" s="82" t="str">
        <f t="shared" ref="AV70:AV72" si="346">IF(T70=0,"",T70/$C70)</f>
        <v/>
      </c>
      <c r="AW70" s="82" t="str">
        <f t="shared" ref="AW70:AW72" si="347">IF(U70=0,"",U70/$C70)</f>
        <v/>
      </c>
      <c r="AX70" s="82">
        <f t="shared" ref="AX70:AX72" si="348">IF(V70=0,"",V70/$C70)</f>
        <v>5.284015852047556E-4</v>
      </c>
      <c r="AY70" s="82" t="str">
        <f t="shared" ref="AY70:AY72" si="349">IF(W70=0,"",W70/$C70)</f>
        <v/>
      </c>
      <c r="AZ70" s="82">
        <f t="shared" ref="AZ70:AZ72" si="350">IF(X70=0,"",X70/$C70)</f>
        <v>2.642007926023778E-4</v>
      </c>
      <c r="BA70" s="82">
        <f t="shared" ref="BA70:BA72" si="351">IF(Y70=0,"",Y70/$C70)</f>
        <v>2.642007926023778E-4</v>
      </c>
      <c r="BB70" s="82">
        <f t="shared" ref="BB70:BB72" si="352">IF(Z70=0,"",Z70/$C70)</f>
        <v>2.642007926023778E-4</v>
      </c>
      <c r="BC70" s="82" t="str">
        <f t="shared" ref="BC70:BC72" si="353">IF(AA70=0,"",AA70/$C70)</f>
        <v/>
      </c>
      <c r="BD70" s="82">
        <f t="shared" ref="BD70:BD72" si="354">IF(AB70=0,"",AB70/$C70)</f>
        <v>7.9260237780713345E-4</v>
      </c>
      <c r="BE70" s="82">
        <f t="shared" ref="BE70:BE72" si="355">IF(AC70=0,"",AC70/$C70)</f>
        <v>2.642007926023778E-4</v>
      </c>
      <c r="BF70" s="15">
        <f t="shared" ref="BF70:BF72" si="356">IF(AD70=0,"",AD70/$C70)</f>
        <v>4.2272126816380448E-3</v>
      </c>
      <c r="BG70">
        <v>2022</v>
      </c>
      <c r="BH70" s="36">
        <v>44685</v>
      </c>
      <c r="BI70" s="65">
        <v>1</v>
      </c>
      <c r="BJ70" s="65"/>
      <c r="BK70" s="65"/>
      <c r="BL70" s="65"/>
      <c r="BM70" s="65"/>
      <c r="BN70" s="65"/>
      <c r="BO70" s="65"/>
      <c r="BP70" s="65">
        <v>1</v>
      </c>
      <c r="BQ70" s="65"/>
      <c r="BR70" s="65"/>
      <c r="BS70" s="65"/>
      <c r="BT70" s="65"/>
      <c r="BU70" s="65">
        <v>1</v>
      </c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35"/>
      <c r="CO70" s="4"/>
      <c r="CP70" s="4"/>
      <c r="CQ70" s="4"/>
      <c r="CR70" s="35"/>
      <c r="CS70" s="35"/>
      <c r="CT70" s="36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6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</row>
    <row r="71" spans="1:168" ht="13.15">
      <c r="A71" s="14">
        <v>2020</v>
      </c>
      <c r="B71" s="53" t="s">
        <v>221</v>
      </c>
      <c r="C71" s="71">
        <v>326</v>
      </c>
      <c r="D71" s="71">
        <v>3</v>
      </c>
      <c r="E71" s="71">
        <v>1</v>
      </c>
      <c r="F71" s="71">
        <v>1</v>
      </c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51">
        <f t="shared" si="329"/>
        <v>5</v>
      </c>
      <c r="AF71" s="82">
        <f t="shared" si="330"/>
        <v>9.202453987730062E-3</v>
      </c>
      <c r="AG71" s="82">
        <f t="shared" si="331"/>
        <v>3.0674846625766872E-3</v>
      </c>
      <c r="AH71" s="82">
        <f t="shared" si="332"/>
        <v>3.0674846625766872E-3</v>
      </c>
      <c r="AI71" s="82" t="str">
        <f t="shared" si="333"/>
        <v/>
      </c>
      <c r="AJ71" s="82" t="str">
        <f t="shared" si="334"/>
        <v/>
      </c>
      <c r="AK71" s="82" t="str">
        <f t="shared" si="335"/>
        <v/>
      </c>
      <c r="AL71" s="82" t="str">
        <f t="shared" si="336"/>
        <v/>
      </c>
      <c r="AM71" s="82" t="str">
        <f t="shared" si="337"/>
        <v/>
      </c>
      <c r="AN71" s="82" t="str">
        <f t="shared" si="338"/>
        <v/>
      </c>
      <c r="AO71" s="82" t="str">
        <f t="shared" si="339"/>
        <v/>
      </c>
      <c r="AP71" s="82" t="str">
        <f t="shared" si="340"/>
        <v/>
      </c>
      <c r="AQ71" s="82" t="str">
        <f t="shared" si="341"/>
        <v/>
      </c>
      <c r="AR71" s="82" t="str">
        <f t="shared" si="342"/>
        <v/>
      </c>
      <c r="AS71" s="82" t="str">
        <f t="shared" si="343"/>
        <v/>
      </c>
      <c r="AT71" s="82" t="str">
        <f t="shared" si="344"/>
        <v/>
      </c>
      <c r="AU71" s="82" t="str">
        <f t="shared" si="345"/>
        <v/>
      </c>
      <c r="AV71" s="82" t="str">
        <f t="shared" si="346"/>
        <v/>
      </c>
      <c r="AW71" s="82" t="str">
        <f t="shared" si="347"/>
        <v/>
      </c>
      <c r="AX71" s="82" t="str">
        <f t="shared" si="348"/>
        <v/>
      </c>
      <c r="AY71" s="82" t="str">
        <f t="shared" si="349"/>
        <v/>
      </c>
      <c r="AZ71" s="82" t="str">
        <f t="shared" si="350"/>
        <v/>
      </c>
      <c r="BA71" s="82" t="str">
        <f t="shared" si="351"/>
        <v/>
      </c>
      <c r="BB71" s="82" t="str">
        <f t="shared" si="352"/>
        <v/>
      </c>
      <c r="BC71" s="82" t="str">
        <f t="shared" si="353"/>
        <v/>
      </c>
      <c r="BD71" s="82" t="str">
        <f t="shared" si="354"/>
        <v/>
      </c>
      <c r="BE71" s="82" t="str">
        <f t="shared" si="355"/>
        <v/>
      </c>
      <c r="BF71" s="15">
        <f t="shared" si="356"/>
        <v>1.5337423312883436E-2</v>
      </c>
      <c r="BG71">
        <v>2022</v>
      </c>
      <c r="BH71" s="36">
        <v>44686</v>
      </c>
      <c r="BI71" s="65"/>
      <c r="BJ71" s="65"/>
      <c r="BK71" s="65">
        <v>1</v>
      </c>
      <c r="BL71" s="65"/>
      <c r="BM71" s="65"/>
      <c r="BN71" s="65"/>
      <c r="BO71" s="65"/>
      <c r="BP71" s="65">
        <v>4</v>
      </c>
      <c r="BQ71" s="65"/>
      <c r="BR71" s="65"/>
      <c r="BS71" s="65"/>
      <c r="BT71" s="65"/>
      <c r="BU71" s="65"/>
      <c r="BV71" s="65"/>
      <c r="BW71" s="65"/>
      <c r="BX71" s="65"/>
      <c r="BY71" s="65">
        <v>2</v>
      </c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35"/>
      <c r="CO71" s="4"/>
      <c r="CP71" s="4"/>
      <c r="CQ71" s="4"/>
      <c r="CR71" s="35"/>
      <c r="CS71" s="35"/>
      <c r="CT71" s="36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6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</row>
    <row r="72" spans="1:168" ht="13.15">
      <c r="A72" s="14">
        <v>2020</v>
      </c>
      <c r="B72" s="53" t="s">
        <v>154</v>
      </c>
      <c r="C72" s="71">
        <v>244</v>
      </c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>
        <v>1</v>
      </c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51">
        <f t="shared" si="329"/>
        <v>1</v>
      </c>
      <c r="AF72" s="82" t="str">
        <f t="shared" si="330"/>
        <v/>
      </c>
      <c r="AG72" s="82" t="str">
        <f t="shared" si="331"/>
        <v/>
      </c>
      <c r="AH72" s="82" t="str">
        <f t="shared" si="332"/>
        <v/>
      </c>
      <c r="AI72" s="82" t="str">
        <f t="shared" si="333"/>
        <v/>
      </c>
      <c r="AJ72" s="82" t="str">
        <f t="shared" si="334"/>
        <v/>
      </c>
      <c r="AK72" s="82" t="str">
        <f t="shared" si="335"/>
        <v/>
      </c>
      <c r="AL72" s="82" t="str">
        <f t="shared" si="336"/>
        <v/>
      </c>
      <c r="AM72" s="82" t="str">
        <f t="shared" si="337"/>
        <v/>
      </c>
      <c r="AN72" s="82" t="str">
        <f t="shared" si="338"/>
        <v/>
      </c>
      <c r="AO72" s="82" t="str">
        <f t="shared" si="339"/>
        <v/>
      </c>
      <c r="AP72" s="82" t="str">
        <f t="shared" si="340"/>
        <v/>
      </c>
      <c r="AQ72" s="82" t="str">
        <f t="shared" si="341"/>
        <v/>
      </c>
      <c r="AR72" s="82" t="str">
        <f t="shared" si="342"/>
        <v/>
      </c>
      <c r="AS72" s="82" t="str">
        <f t="shared" si="343"/>
        <v/>
      </c>
      <c r="AT72" s="82" t="str">
        <f t="shared" si="344"/>
        <v/>
      </c>
      <c r="AU72" s="82">
        <f t="shared" si="345"/>
        <v>4.0983606557377051E-3</v>
      </c>
      <c r="AV72" s="82" t="str">
        <f t="shared" si="346"/>
        <v/>
      </c>
      <c r="AW72" s="82" t="str">
        <f t="shared" si="347"/>
        <v/>
      </c>
      <c r="AX72" s="82" t="str">
        <f t="shared" si="348"/>
        <v/>
      </c>
      <c r="AY72" s="82" t="str">
        <f t="shared" si="349"/>
        <v/>
      </c>
      <c r="AZ72" s="82" t="str">
        <f t="shared" si="350"/>
        <v/>
      </c>
      <c r="BA72" s="82" t="str">
        <f t="shared" si="351"/>
        <v/>
      </c>
      <c r="BB72" s="82" t="str">
        <f t="shared" si="352"/>
        <v/>
      </c>
      <c r="BC72" s="82" t="str">
        <f t="shared" si="353"/>
        <v/>
      </c>
      <c r="BD72" s="82" t="str">
        <f t="shared" si="354"/>
        <v/>
      </c>
      <c r="BE72" s="82" t="str">
        <f t="shared" si="355"/>
        <v/>
      </c>
      <c r="BF72" s="15">
        <f t="shared" si="356"/>
        <v>4.0983606557377051E-3</v>
      </c>
      <c r="BG72">
        <v>2022</v>
      </c>
      <c r="BH72" s="36">
        <v>44687</v>
      </c>
      <c r="BI72" s="65">
        <v>3</v>
      </c>
      <c r="BJ72" s="65"/>
      <c r="BK72" s="65"/>
      <c r="BL72" s="65"/>
      <c r="BM72" s="65"/>
      <c r="BN72" s="65"/>
      <c r="BO72" s="65"/>
      <c r="BP72" s="65"/>
      <c r="BQ72" s="65">
        <v>1</v>
      </c>
      <c r="BR72" s="65"/>
      <c r="BS72" s="65"/>
      <c r="BT72" s="65"/>
      <c r="BU72" s="65"/>
      <c r="BV72" s="65"/>
      <c r="BW72" s="65"/>
      <c r="BX72" s="65"/>
      <c r="BY72" s="65"/>
      <c r="BZ72" s="65"/>
      <c r="CA72" s="65">
        <v>1</v>
      </c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35"/>
      <c r="CO72" s="4"/>
      <c r="CP72" s="4"/>
      <c r="CQ72" s="4"/>
      <c r="CR72" s="35"/>
      <c r="CS72" s="35"/>
      <c r="CT72" s="36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6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</row>
    <row r="73" spans="1:168" ht="13.15">
      <c r="A73" s="14">
        <v>2020</v>
      </c>
      <c r="B73" s="53" t="s">
        <v>163</v>
      </c>
      <c r="C73" s="71">
        <v>200</v>
      </c>
      <c r="D73" s="71"/>
      <c r="E73" s="71"/>
      <c r="F73" s="71">
        <v>3</v>
      </c>
      <c r="G73" s="71">
        <v>3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51">
        <f t="shared" ref="AD73:AD87" si="357">SUM(D73:AC73)</f>
        <v>6</v>
      </c>
      <c r="AF73" s="82" t="str">
        <f t="shared" ref="AF73:AF79" si="358">IF(D73=0,"",D73/$C73)</f>
        <v/>
      </c>
      <c r="AG73" s="82" t="str">
        <f t="shared" ref="AG73:AG79" si="359">IF(E73=0,"",E73/$C73)</f>
        <v/>
      </c>
      <c r="AH73" s="82">
        <f t="shared" ref="AH73:AH79" si="360">IF(F73=0,"",F73/$C73)</f>
        <v>1.4999999999999999E-2</v>
      </c>
      <c r="AI73" s="82">
        <f t="shared" ref="AI73:AI79" si="361">IF(G73=0,"",G73/$C73)</f>
        <v>1.4999999999999999E-2</v>
      </c>
      <c r="AJ73" s="82" t="str">
        <f t="shared" ref="AJ73:AJ79" si="362">IF(H73=0,"",H73/$C73)</f>
        <v/>
      </c>
      <c r="AK73" s="82" t="str">
        <f t="shared" ref="AK73:AK79" si="363">IF(I73=0,"",I73/$C73)</f>
        <v/>
      </c>
      <c r="AL73" s="82" t="str">
        <f t="shared" ref="AL73:AL79" si="364">IF(J73=0,"",J73/$C73)</f>
        <v/>
      </c>
      <c r="AM73" s="82" t="str">
        <f t="shared" ref="AM73:AM79" si="365">IF(K73=0,"",K73/$C73)</f>
        <v/>
      </c>
      <c r="AN73" s="82" t="str">
        <f t="shared" ref="AN73:AN79" si="366">IF(L73=0,"",L73/$C73)</f>
        <v/>
      </c>
      <c r="AO73" s="82" t="str">
        <f t="shared" ref="AO73:AO79" si="367">IF(M73=0,"",M73/$C73)</f>
        <v/>
      </c>
      <c r="AP73" s="82" t="str">
        <f t="shared" ref="AP73:AP79" si="368">IF(N73=0,"",N73/$C73)</f>
        <v/>
      </c>
      <c r="AQ73" s="82" t="str">
        <f t="shared" ref="AQ73:AQ79" si="369">IF(O73=0,"",O73/$C73)</f>
        <v/>
      </c>
      <c r="AR73" s="82" t="str">
        <f t="shared" ref="AR73:AR79" si="370">IF(P73=0,"",P73/$C73)</f>
        <v/>
      </c>
      <c r="AS73" s="82" t="str">
        <f t="shared" ref="AS73:AS79" si="371">IF(Q73=0,"",Q73/$C73)</f>
        <v/>
      </c>
      <c r="AT73" s="82" t="str">
        <f t="shared" ref="AT73:AT79" si="372">IF(R73=0,"",R73/$C73)</f>
        <v/>
      </c>
      <c r="AU73" s="82" t="str">
        <f t="shared" ref="AU73:AU79" si="373">IF(S73=0,"",S73/$C73)</f>
        <v/>
      </c>
      <c r="AV73" s="82" t="str">
        <f t="shared" ref="AV73:AV79" si="374">IF(T73=0,"",T73/$C73)</f>
        <v/>
      </c>
      <c r="AW73" s="82" t="str">
        <f t="shared" ref="AW73:AW79" si="375">IF(U73=0,"",U73/$C73)</f>
        <v/>
      </c>
      <c r="AX73" s="82" t="str">
        <f t="shared" ref="AX73:AX79" si="376">IF(V73=0,"",V73/$C73)</f>
        <v/>
      </c>
      <c r="AY73" s="82" t="str">
        <f t="shared" ref="AY73:AY79" si="377">IF(W73=0,"",W73/$C73)</f>
        <v/>
      </c>
      <c r="AZ73" s="82" t="str">
        <f t="shared" ref="AZ73:AZ79" si="378">IF(X73=0,"",X73/$C73)</f>
        <v/>
      </c>
      <c r="BA73" s="82" t="str">
        <f t="shared" ref="BA73:BA79" si="379">IF(Y73=0,"",Y73/$C73)</f>
        <v/>
      </c>
      <c r="BB73" s="82" t="str">
        <f t="shared" ref="BB73:BB79" si="380">IF(Z73=0,"",Z73/$C73)</f>
        <v/>
      </c>
      <c r="BC73" s="82" t="str">
        <f t="shared" ref="BC73:BC79" si="381">IF(AA73=0,"",AA73/$C73)</f>
        <v/>
      </c>
      <c r="BD73" s="82" t="str">
        <f t="shared" ref="BD73:BD79" si="382">IF(AB73=0,"",AB73/$C73)</f>
        <v/>
      </c>
      <c r="BE73" s="82" t="str">
        <f t="shared" ref="BE73:BE79" si="383">IF(AC73=0,"",AC73/$C73)</f>
        <v/>
      </c>
      <c r="BF73" s="15">
        <f t="shared" ref="BF73:BF79" si="384">IF(AD73=0,"",AD73/$C73)</f>
        <v>0.03</v>
      </c>
      <c r="BG73">
        <v>2022</v>
      </c>
      <c r="BH73" s="36">
        <v>44688</v>
      </c>
      <c r="BI73" s="65">
        <v>2</v>
      </c>
      <c r="BJ73" s="65"/>
      <c r="BK73" s="65"/>
      <c r="BL73" s="65"/>
      <c r="BM73" s="65"/>
      <c r="BN73" s="65"/>
      <c r="BO73" s="65"/>
      <c r="BP73" s="65"/>
      <c r="BQ73" s="65">
        <v>1</v>
      </c>
      <c r="BR73" s="65"/>
      <c r="BS73" s="65"/>
      <c r="BT73" s="65"/>
      <c r="BU73" s="65"/>
      <c r="BV73" s="65"/>
      <c r="BW73" s="65">
        <v>1</v>
      </c>
      <c r="BX73" s="65"/>
      <c r="BY73" s="65"/>
      <c r="BZ73" s="65">
        <v>1</v>
      </c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35"/>
      <c r="CO73" s="4"/>
      <c r="CP73" s="4"/>
      <c r="CQ73" s="4"/>
      <c r="CR73" s="35"/>
      <c r="CS73" s="35"/>
      <c r="CT73" s="36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6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</row>
    <row r="74" spans="1:168" ht="13.15">
      <c r="A74" s="14">
        <v>2020</v>
      </c>
      <c r="B74" s="53" t="s">
        <v>156</v>
      </c>
      <c r="C74" s="71">
        <v>303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>
        <v>1</v>
      </c>
      <c r="T74" s="71"/>
      <c r="U74" s="71"/>
      <c r="V74" s="71"/>
      <c r="W74" s="71"/>
      <c r="X74" s="71"/>
      <c r="Y74" s="71"/>
      <c r="Z74" s="71"/>
      <c r="AA74" s="71"/>
      <c r="AB74" s="71">
        <v>1</v>
      </c>
      <c r="AC74" s="71"/>
      <c r="AD74" s="51">
        <f t="shared" si="357"/>
        <v>2</v>
      </c>
      <c r="AF74" s="82" t="str">
        <f t="shared" si="358"/>
        <v/>
      </c>
      <c r="AG74" s="82" t="str">
        <f t="shared" si="359"/>
        <v/>
      </c>
      <c r="AH74" s="82" t="str">
        <f t="shared" si="360"/>
        <v/>
      </c>
      <c r="AI74" s="82" t="str">
        <f t="shared" si="361"/>
        <v/>
      </c>
      <c r="AJ74" s="82" t="str">
        <f t="shared" si="362"/>
        <v/>
      </c>
      <c r="AK74" s="82" t="str">
        <f t="shared" si="363"/>
        <v/>
      </c>
      <c r="AL74" s="82" t="str">
        <f t="shared" si="364"/>
        <v/>
      </c>
      <c r="AM74" s="82" t="str">
        <f t="shared" si="365"/>
        <v/>
      </c>
      <c r="AN74" s="82" t="str">
        <f t="shared" si="366"/>
        <v/>
      </c>
      <c r="AO74" s="82" t="str">
        <f t="shared" si="367"/>
        <v/>
      </c>
      <c r="AP74" s="82" t="str">
        <f t="shared" si="368"/>
        <v/>
      </c>
      <c r="AQ74" s="82" t="str">
        <f t="shared" si="369"/>
        <v/>
      </c>
      <c r="AR74" s="82" t="str">
        <f t="shared" si="370"/>
        <v/>
      </c>
      <c r="AS74" s="82" t="str">
        <f t="shared" si="371"/>
        <v/>
      </c>
      <c r="AT74" s="82" t="str">
        <f t="shared" si="372"/>
        <v/>
      </c>
      <c r="AU74" s="82">
        <f t="shared" si="373"/>
        <v>3.3003300330033004E-3</v>
      </c>
      <c r="AV74" s="82" t="str">
        <f t="shared" si="374"/>
        <v/>
      </c>
      <c r="AW74" s="82" t="str">
        <f t="shared" si="375"/>
        <v/>
      </c>
      <c r="AX74" s="82" t="str">
        <f t="shared" si="376"/>
        <v/>
      </c>
      <c r="AY74" s="82" t="str">
        <f t="shared" si="377"/>
        <v/>
      </c>
      <c r="AZ74" s="82" t="str">
        <f t="shared" si="378"/>
        <v/>
      </c>
      <c r="BA74" s="82" t="str">
        <f t="shared" si="379"/>
        <v/>
      </c>
      <c r="BB74" s="82" t="str">
        <f t="shared" si="380"/>
        <v/>
      </c>
      <c r="BC74" s="82" t="str">
        <f t="shared" si="381"/>
        <v/>
      </c>
      <c r="BD74" s="82">
        <f t="shared" si="382"/>
        <v>3.3003300330033004E-3</v>
      </c>
      <c r="BE74" s="82" t="str">
        <f t="shared" si="383"/>
        <v/>
      </c>
      <c r="BF74" s="15">
        <f t="shared" si="384"/>
        <v>6.6006600660066007E-3</v>
      </c>
      <c r="BG74">
        <v>2022</v>
      </c>
      <c r="BH74" s="36">
        <v>44689</v>
      </c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>
        <v>1</v>
      </c>
      <c r="BX74" s="65">
        <v>2</v>
      </c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35"/>
      <c r="CO74" s="4"/>
      <c r="CP74" s="4"/>
      <c r="CQ74" s="4"/>
      <c r="CR74" s="35"/>
      <c r="CS74" s="35"/>
      <c r="CT74" s="36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6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</row>
    <row r="75" spans="1:168" ht="13.15">
      <c r="A75" s="14">
        <v>2020</v>
      </c>
      <c r="B75" s="53" t="s">
        <v>16</v>
      </c>
      <c r="C75" s="71">
        <v>3497</v>
      </c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>
        <v>2</v>
      </c>
      <c r="T75" s="71"/>
      <c r="U75" s="71"/>
      <c r="V75" s="71"/>
      <c r="W75" s="71"/>
      <c r="X75" s="71"/>
      <c r="Y75" s="71"/>
      <c r="Z75" s="71">
        <v>1</v>
      </c>
      <c r="AA75" s="71"/>
      <c r="AB75" s="71"/>
      <c r="AC75" s="71">
        <v>1</v>
      </c>
      <c r="AD75" s="51">
        <f t="shared" si="357"/>
        <v>4</v>
      </c>
      <c r="AF75" s="82" t="str">
        <f t="shared" si="358"/>
        <v/>
      </c>
      <c r="AG75" s="82" t="str">
        <f t="shared" si="359"/>
        <v/>
      </c>
      <c r="AH75" s="82" t="str">
        <f t="shared" si="360"/>
        <v/>
      </c>
      <c r="AI75" s="82" t="str">
        <f t="shared" si="361"/>
        <v/>
      </c>
      <c r="AJ75" s="82" t="str">
        <f t="shared" si="362"/>
        <v/>
      </c>
      <c r="AK75" s="82" t="str">
        <f t="shared" si="363"/>
        <v/>
      </c>
      <c r="AL75" s="82" t="str">
        <f t="shared" si="364"/>
        <v/>
      </c>
      <c r="AM75" s="82" t="str">
        <f t="shared" si="365"/>
        <v/>
      </c>
      <c r="AN75" s="82" t="str">
        <f t="shared" si="366"/>
        <v/>
      </c>
      <c r="AO75" s="82" t="str">
        <f t="shared" si="367"/>
        <v/>
      </c>
      <c r="AP75" s="82" t="str">
        <f t="shared" si="368"/>
        <v/>
      </c>
      <c r="AQ75" s="82" t="str">
        <f t="shared" si="369"/>
        <v/>
      </c>
      <c r="AR75" s="82" t="str">
        <f t="shared" si="370"/>
        <v/>
      </c>
      <c r="AS75" s="82" t="str">
        <f t="shared" si="371"/>
        <v/>
      </c>
      <c r="AT75" s="82" t="str">
        <f t="shared" si="372"/>
        <v/>
      </c>
      <c r="AU75" s="82">
        <f t="shared" si="373"/>
        <v>5.7191878753217048E-4</v>
      </c>
      <c r="AV75" s="82" t="str">
        <f t="shared" si="374"/>
        <v/>
      </c>
      <c r="AW75" s="82" t="str">
        <f t="shared" si="375"/>
        <v/>
      </c>
      <c r="AX75" s="82" t="str">
        <f t="shared" si="376"/>
        <v/>
      </c>
      <c r="AY75" s="82" t="str">
        <f t="shared" si="377"/>
        <v/>
      </c>
      <c r="AZ75" s="82" t="str">
        <f t="shared" si="378"/>
        <v/>
      </c>
      <c r="BA75" s="82" t="str">
        <f t="shared" si="379"/>
        <v/>
      </c>
      <c r="BB75" s="82">
        <f t="shared" si="380"/>
        <v>2.8595939376608524E-4</v>
      </c>
      <c r="BC75" s="82" t="str">
        <f t="shared" si="381"/>
        <v/>
      </c>
      <c r="BD75" s="82" t="str">
        <f t="shared" si="382"/>
        <v/>
      </c>
      <c r="BE75" s="82">
        <f t="shared" si="383"/>
        <v>2.8595939376608524E-4</v>
      </c>
      <c r="BF75" s="15">
        <f t="shared" si="384"/>
        <v>1.143837575064341E-3</v>
      </c>
      <c r="BG75">
        <v>2022</v>
      </c>
      <c r="BH75" s="36">
        <v>44693</v>
      </c>
      <c r="BI75" s="65"/>
      <c r="BJ75" s="65"/>
      <c r="BK75" s="65"/>
      <c r="BL75" s="65">
        <v>1</v>
      </c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>
        <v>1</v>
      </c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35"/>
      <c r="CO75" s="4"/>
      <c r="CP75" s="4"/>
      <c r="CQ75" s="4"/>
      <c r="CR75" s="35"/>
      <c r="CS75" s="35"/>
      <c r="CT75" s="36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6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</row>
    <row r="76" spans="1:168" ht="13.15">
      <c r="A76" s="14">
        <v>2020</v>
      </c>
      <c r="B76" s="53" t="s">
        <v>126</v>
      </c>
      <c r="C76" s="71">
        <v>1009</v>
      </c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>
        <v>1</v>
      </c>
      <c r="AC76" s="71"/>
      <c r="AD76" s="51">
        <f t="shared" si="357"/>
        <v>1</v>
      </c>
      <c r="AF76" s="82" t="str">
        <f t="shared" si="358"/>
        <v/>
      </c>
      <c r="AG76" s="82" t="str">
        <f t="shared" si="359"/>
        <v/>
      </c>
      <c r="AH76" s="82" t="str">
        <f t="shared" si="360"/>
        <v/>
      </c>
      <c r="AI76" s="82" t="str">
        <f t="shared" si="361"/>
        <v/>
      </c>
      <c r="AJ76" s="82" t="str">
        <f t="shared" si="362"/>
        <v/>
      </c>
      <c r="AK76" s="82" t="str">
        <f t="shared" si="363"/>
        <v/>
      </c>
      <c r="AL76" s="82" t="str">
        <f t="shared" si="364"/>
        <v/>
      </c>
      <c r="AM76" s="82" t="str">
        <f t="shared" si="365"/>
        <v/>
      </c>
      <c r="AN76" s="82" t="str">
        <f t="shared" si="366"/>
        <v/>
      </c>
      <c r="AO76" s="82" t="str">
        <f t="shared" si="367"/>
        <v/>
      </c>
      <c r="AP76" s="82" t="str">
        <f t="shared" si="368"/>
        <v/>
      </c>
      <c r="AQ76" s="82" t="str">
        <f t="shared" si="369"/>
        <v/>
      </c>
      <c r="AR76" s="82" t="str">
        <f t="shared" si="370"/>
        <v/>
      </c>
      <c r="AS76" s="82" t="str">
        <f t="shared" si="371"/>
        <v/>
      </c>
      <c r="AT76" s="82" t="str">
        <f t="shared" si="372"/>
        <v/>
      </c>
      <c r="AU76" s="82" t="str">
        <f t="shared" si="373"/>
        <v/>
      </c>
      <c r="AV76" s="82" t="str">
        <f t="shared" si="374"/>
        <v/>
      </c>
      <c r="AW76" s="82" t="str">
        <f t="shared" si="375"/>
        <v/>
      </c>
      <c r="AX76" s="82" t="str">
        <f t="shared" si="376"/>
        <v/>
      </c>
      <c r="AY76" s="82" t="str">
        <f t="shared" si="377"/>
        <v/>
      </c>
      <c r="AZ76" s="82" t="str">
        <f t="shared" si="378"/>
        <v/>
      </c>
      <c r="BA76" s="82" t="str">
        <f t="shared" si="379"/>
        <v/>
      </c>
      <c r="BB76" s="82" t="str">
        <f t="shared" si="380"/>
        <v/>
      </c>
      <c r="BC76" s="82" t="str">
        <f t="shared" si="381"/>
        <v/>
      </c>
      <c r="BD76" s="82">
        <f t="shared" si="382"/>
        <v>9.9108027750247768E-4</v>
      </c>
      <c r="BE76" s="82" t="str">
        <f t="shared" si="383"/>
        <v/>
      </c>
      <c r="BF76" s="15">
        <f t="shared" si="384"/>
        <v>9.9108027750247768E-4</v>
      </c>
      <c r="BG76">
        <v>2022</v>
      </c>
      <c r="BH76" s="36">
        <v>44694</v>
      </c>
      <c r="BI76" s="65"/>
      <c r="BJ76" s="65"/>
      <c r="BK76" s="65"/>
      <c r="BL76" s="65"/>
      <c r="BM76" s="65"/>
      <c r="BN76" s="65"/>
      <c r="BO76" s="65"/>
      <c r="BP76" s="65"/>
      <c r="BQ76" s="65">
        <v>1</v>
      </c>
      <c r="BR76" s="65"/>
      <c r="BS76" s="65"/>
      <c r="BT76" s="65"/>
      <c r="BU76" s="65">
        <v>1</v>
      </c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35"/>
      <c r="CO76" s="4"/>
      <c r="CP76" s="4"/>
      <c r="CQ76" s="4"/>
      <c r="CR76" s="35"/>
      <c r="CS76" s="35"/>
      <c r="CT76" s="36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6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</row>
    <row r="77" spans="1:168" ht="13.15">
      <c r="A77" s="14">
        <v>2020</v>
      </c>
      <c r="B77" s="53" t="s">
        <v>47</v>
      </c>
      <c r="C77" s="71">
        <v>1087</v>
      </c>
      <c r="D77" s="71"/>
      <c r="E77" s="71"/>
      <c r="F77" s="71"/>
      <c r="G77" s="71"/>
      <c r="H77" s="71"/>
      <c r="I77" s="71"/>
      <c r="J77" s="71"/>
      <c r="K77" s="71">
        <v>1</v>
      </c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51">
        <f t="shared" si="357"/>
        <v>1</v>
      </c>
      <c r="AF77" s="82" t="str">
        <f t="shared" si="358"/>
        <v/>
      </c>
      <c r="AG77" s="82" t="str">
        <f t="shared" si="359"/>
        <v/>
      </c>
      <c r="AH77" s="82" t="str">
        <f t="shared" si="360"/>
        <v/>
      </c>
      <c r="AI77" s="82" t="str">
        <f t="shared" si="361"/>
        <v/>
      </c>
      <c r="AJ77" s="82" t="str">
        <f t="shared" si="362"/>
        <v/>
      </c>
      <c r="AK77" s="82" t="str">
        <f t="shared" si="363"/>
        <v/>
      </c>
      <c r="AL77" s="82" t="str">
        <f t="shared" si="364"/>
        <v/>
      </c>
      <c r="AM77" s="82">
        <f t="shared" si="365"/>
        <v>9.1996320147194111E-4</v>
      </c>
      <c r="AN77" s="82" t="str">
        <f t="shared" si="366"/>
        <v/>
      </c>
      <c r="AO77" s="82" t="str">
        <f t="shared" si="367"/>
        <v/>
      </c>
      <c r="AP77" s="82" t="str">
        <f t="shared" si="368"/>
        <v/>
      </c>
      <c r="AQ77" s="82" t="str">
        <f t="shared" si="369"/>
        <v/>
      </c>
      <c r="AR77" s="82" t="str">
        <f t="shared" si="370"/>
        <v/>
      </c>
      <c r="AS77" s="82" t="str">
        <f t="shared" si="371"/>
        <v/>
      </c>
      <c r="AT77" s="82" t="str">
        <f t="shared" si="372"/>
        <v/>
      </c>
      <c r="AU77" s="82" t="str">
        <f t="shared" si="373"/>
        <v/>
      </c>
      <c r="AV77" s="82" t="str">
        <f t="shared" si="374"/>
        <v/>
      </c>
      <c r="AW77" s="82" t="str">
        <f t="shared" si="375"/>
        <v/>
      </c>
      <c r="AX77" s="82" t="str">
        <f t="shared" si="376"/>
        <v/>
      </c>
      <c r="AY77" s="82" t="str">
        <f t="shared" si="377"/>
        <v/>
      </c>
      <c r="AZ77" s="82" t="str">
        <f t="shared" si="378"/>
        <v/>
      </c>
      <c r="BA77" s="82" t="str">
        <f t="shared" si="379"/>
        <v/>
      </c>
      <c r="BB77" s="82" t="str">
        <f t="shared" si="380"/>
        <v/>
      </c>
      <c r="BC77" s="82" t="str">
        <f t="shared" si="381"/>
        <v/>
      </c>
      <c r="BD77" s="82" t="str">
        <f t="shared" si="382"/>
        <v/>
      </c>
      <c r="BE77" s="82" t="str">
        <f t="shared" si="383"/>
        <v/>
      </c>
      <c r="BF77" s="15">
        <f t="shared" si="384"/>
        <v>9.1996320147194111E-4</v>
      </c>
      <c r="BG77">
        <v>2022</v>
      </c>
      <c r="BH77" s="36">
        <v>44696</v>
      </c>
      <c r="BI77" s="65">
        <v>1</v>
      </c>
      <c r="BJ77" s="65"/>
      <c r="BK77" s="65"/>
      <c r="BL77" s="65"/>
      <c r="BM77" s="65"/>
      <c r="BN77" s="65"/>
      <c r="BO77" s="65"/>
      <c r="BP77" s="65"/>
      <c r="BQ77" s="65">
        <v>2</v>
      </c>
      <c r="BR77" s="65"/>
      <c r="BS77" s="65"/>
      <c r="BT77" s="65">
        <v>1</v>
      </c>
      <c r="BU77" s="65"/>
      <c r="BV77" s="65">
        <v>1</v>
      </c>
      <c r="BW77" s="65">
        <v>1</v>
      </c>
      <c r="BX77" s="65"/>
      <c r="BY77" s="65">
        <v>1</v>
      </c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35"/>
      <c r="CO77" s="4"/>
      <c r="CP77" s="4"/>
      <c r="CQ77" s="4"/>
      <c r="CR77" s="35"/>
      <c r="CS77" s="35"/>
      <c r="CT77" s="36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6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</row>
    <row r="78" spans="1:168" ht="13.15">
      <c r="A78" s="14">
        <v>2020</v>
      </c>
      <c r="B78" s="53" t="s">
        <v>25</v>
      </c>
      <c r="C78" s="71">
        <v>700</v>
      </c>
      <c r="D78" s="71"/>
      <c r="E78" s="71"/>
      <c r="F78" s="71"/>
      <c r="G78" s="71"/>
      <c r="H78" s="71"/>
      <c r="I78" s="71"/>
      <c r="J78" s="71">
        <v>1</v>
      </c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51">
        <f t="shared" si="357"/>
        <v>1</v>
      </c>
      <c r="AF78" s="82" t="str">
        <f t="shared" si="358"/>
        <v/>
      </c>
      <c r="AG78" s="82" t="str">
        <f t="shared" si="359"/>
        <v/>
      </c>
      <c r="AH78" s="82" t="str">
        <f t="shared" si="360"/>
        <v/>
      </c>
      <c r="AI78" s="82" t="str">
        <f t="shared" si="361"/>
        <v/>
      </c>
      <c r="AJ78" s="82" t="str">
        <f t="shared" si="362"/>
        <v/>
      </c>
      <c r="AK78" s="82" t="str">
        <f t="shared" si="363"/>
        <v/>
      </c>
      <c r="AL78" s="82">
        <f t="shared" si="364"/>
        <v>1.4285714285714286E-3</v>
      </c>
      <c r="AM78" s="82" t="str">
        <f t="shared" si="365"/>
        <v/>
      </c>
      <c r="AN78" s="82" t="str">
        <f t="shared" si="366"/>
        <v/>
      </c>
      <c r="AO78" s="82" t="str">
        <f t="shared" si="367"/>
        <v/>
      </c>
      <c r="AP78" s="82" t="str">
        <f t="shared" si="368"/>
        <v/>
      </c>
      <c r="AQ78" s="82" t="str">
        <f t="shared" si="369"/>
        <v/>
      </c>
      <c r="AR78" s="82" t="str">
        <f t="shared" si="370"/>
        <v/>
      </c>
      <c r="AS78" s="82" t="str">
        <f t="shared" si="371"/>
        <v/>
      </c>
      <c r="AT78" s="82" t="str">
        <f t="shared" si="372"/>
        <v/>
      </c>
      <c r="AU78" s="82" t="str">
        <f t="shared" si="373"/>
        <v/>
      </c>
      <c r="AV78" s="82" t="str">
        <f t="shared" si="374"/>
        <v/>
      </c>
      <c r="AW78" s="82" t="str">
        <f t="shared" si="375"/>
        <v/>
      </c>
      <c r="AX78" s="82" t="str">
        <f t="shared" si="376"/>
        <v/>
      </c>
      <c r="AY78" s="82" t="str">
        <f t="shared" si="377"/>
        <v/>
      </c>
      <c r="AZ78" s="82" t="str">
        <f t="shared" si="378"/>
        <v/>
      </c>
      <c r="BA78" s="82" t="str">
        <f t="shared" si="379"/>
        <v/>
      </c>
      <c r="BB78" s="82" t="str">
        <f t="shared" si="380"/>
        <v/>
      </c>
      <c r="BC78" s="82" t="str">
        <f t="shared" si="381"/>
        <v/>
      </c>
      <c r="BD78" s="82" t="str">
        <f t="shared" si="382"/>
        <v/>
      </c>
      <c r="BE78" s="82" t="str">
        <f t="shared" si="383"/>
        <v/>
      </c>
      <c r="BF78" s="15">
        <f t="shared" si="384"/>
        <v>1.4285714285714286E-3</v>
      </c>
      <c r="BG78">
        <v>2022</v>
      </c>
      <c r="BH78" s="36">
        <v>44697</v>
      </c>
      <c r="BI78" s="65"/>
      <c r="BJ78" s="65"/>
      <c r="BK78" s="65"/>
      <c r="BL78" s="65"/>
      <c r="BM78" s="65"/>
      <c r="BN78" s="65"/>
      <c r="BO78" s="65"/>
      <c r="BP78" s="65"/>
      <c r="BQ78" s="65"/>
      <c r="BR78" s="65">
        <v>2</v>
      </c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35"/>
      <c r="CO78" s="4"/>
      <c r="CP78" s="4"/>
      <c r="CQ78" s="4"/>
      <c r="CR78" s="35"/>
      <c r="CS78" s="35"/>
      <c r="CT78" s="36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6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</row>
    <row r="79" spans="1:168" ht="13.15">
      <c r="A79" s="14">
        <v>2020</v>
      </c>
      <c r="B79" s="53" t="s">
        <v>131</v>
      </c>
      <c r="C79" s="71">
        <v>1681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>
        <v>1</v>
      </c>
      <c r="T79" s="71"/>
      <c r="U79" s="71"/>
      <c r="V79" s="71"/>
      <c r="W79" s="71"/>
      <c r="X79" s="71"/>
      <c r="Y79" s="71"/>
      <c r="Z79" s="71"/>
      <c r="AA79" s="71"/>
      <c r="AB79" s="71">
        <v>1</v>
      </c>
      <c r="AC79" s="71"/>
      <c r="AD79" s="51">
        <f t="shared" si="357"/>
        <v>2</v>
      </c>
      <c r="AF79" s="82" t="str">
        <f t="shared" si="358"/>
        <v/>
      </c>
      <c r="AG79" s="82" t="str">
        <f t="shared" si="359"/>
        <v/>
      </c>
      <c r="AH79" s="82" t="str">
        <f t="shared" si="360"/>
        <v/>
      </c>
      <c r="AI79" s="82" t="str">
        <f t="shared" si="361"/>
        <v/>
      </c>
      <c r="AJ79" s="82" t="str">
        <f t="shared" si="362"/>
        <v/>
      </c>
      <c r="AK79" s="82" t="str">
        <f t="shared" si="363"/>
        <v/>
      </c>
      <c r="AL79" s="82" t="str">
        <f t="shared" si="364"/>
        <v/>
      </c>
      <c r="AM79" s="82" t="str">
        <f t="shared" si="365"/>
        <v/>
      </c>
      <c r="AN79" s="82" t="str">
        <f t="shared" si="366"/>
        <v/>
      </c>
      <c r="AO79" s="82" t="str">
        <f t="shared" si="367"/>
        <v/>
      </c>
      <c r="AP79" s="82" t="str">
        <f t="shared" si="368"/>
        <v/>
      </c>
      <c r="AQ79" s="82" t="str">
        <f t="shared" si="369"/>
        <v/>
      </c>
      <c r="AR79" s="82" t="str">
        <f t="shared" si="370"/>
        <v/>
      </c>
      <c r="AS79" s="82" t="str">
        <f t="shared" si="371"/>
        <v/>
      </c>
      <c r="AT79" s="82" t="str">
        <f t="shared" si="372"/>
        <v/>
      </c>
      <c r="AU79" s="82">
        <f t="shared" si="373"/>
        <v>5.9488399762046404E-4</v>
      </c>
      <c r="AV79" s="82" t="str">
        <f t="shared" si="374"/>
        <v/>
      </c>
      <c r="AW79" s="82" t="str">
        <f t="shared" si="375"/>
        <v/>
      </c>
      <c r="AX79" s="82" t="str">
        <f t="shared" si="376"/>
        <v/>
      </c>
      <c r="AY79" s="82" t="str">
        <f t="shared" si="377"/>
        <v/>
      </c>
      <c r="AZ79" s="82" t="str">
        <f t="shared" si="378"/>
        <v/>
      </c>
      <c r="BA79" s="82" t="str">
        <f t="shared" si="379"/>
        <v/>
      </c>
      <c r="BB79" s="82" t="str">
        <f t="shared" si="380"/>
        <v/>
      </c>
      <c r="BC79" s="82" t="str">
        <f t="shared" si="381"/>
        <v/>
      </c>
      <c r="BD79" s="82">
        <f t="shared" si="382"/>
        <v>5.9488399762046404E-4</v>
      </c>
      <c r="BE79" s="82" t="str">
        <f t="shared" si="383"/>
        <v/>
      </c>
      <c r="BF79" s="15">
        <f t="shared" si="384"/>
        <v>1.1897679952409281E-3</v>
      </c>
      <c r="BG79">
        <v>2022</v>
      </c>
      <c r="BH79" s="36">
        <v>44698</v>
      </c>
      <c r="BI79" s="65"/>
      <c r="BJ79" s="65"/>
      <c r="BK79" s="65"/>
      <c r="BL79" s="65">
        <v>1</v>
      </c>
      <c r="BM79" s="65"/>
      <c r="BN79" s="65"/>
      <c r="BO79" s="65"/>
      <c r="BP79" s="65"/>
      <c r="BQ79" s="65"/>
      <c r="BR79" s="65"/>
      <c r="BS79" s="65"/>
      <c r="BT79" s="65">
        <v>1</v>
      </c>
      <c r="BU79" s="65"/>
      <c r="BV79" s="65"/>
      <c r="BW79" s="65">
        <v>1</v>
      </c>
      <c r="BX79" s="65">
        <v>1</v>
      </c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35"/>
      <c r="CO79" s="4"/>
      <c r="CP79" s="4"/>
      <c r="CQ79" s="4"/>
      <c r="CR79" s="35"/>
      <c r="CS79" s="35"/>
      <c r="CT79" s="36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6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</row>
    <row r="80" spans="1:168" ht="13.15">
      <c r="A80" s="14">
        <v>2020</v>
      </c>
      <c r="B80" s="53" t="s">
        <v>11</v>
      </c>
      <c r="C80" s="71">
        <v>1295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>
        <v>7</v>
      </c>
      <c r="V80" s="71">
        <v>1</v>
      </c>
      <c r="W80" s="71"/>
      <c r="X80" s="71"/>
      <c r="Y80" s="71">
        <v>1</v>
      </c>
      <c r="Z80" s="71"/>
      <c r="AA80" s="71"/>
      <c r="AB80" s="71"/>
      <c r="AC80" s="71"/>
      <c r="AD80" s="51">
        <f t="shared" si="357"/>
        <v>9</v>
      </c>
      <c r="AF80" s="82" t="str">
        <f t="shared" ref="AF80:AF82" si="385">IF(D80=0,"",D80/$C80)</f>
        <v/>
      </c>
      <c r="AG80" s="82" t="str">
        <f t="shared" ref="AG80:AG82" si="386">IF(E80=0,"",E80/$C80)</f>
        <v/>
      </c>
      <c r="AH80" s="82" t="str">
        <f t="shared" ref="AH80:AH82" si="387">IF(F80=0,"",F80/$C80)</f>
        <v/>
      </c>
      <c r="AI80" s="82" t="str">
        <f t="shared" ref="AI80:AI82" si="388">IF(G80=0,"",G80/$C80)</f>
        <v/>
      </c>
      <c r="AJ80" s="82" t="str">
        <f t="shared" ref="AJ80:AJ82" si="389">IF(H80=0,"",H80/$C80)</f>
        <v/>
      </c>
      <c r="AK80" s="82" t="str">
        <f t="shared" ref="AK80:AK82" si="390">IF(I80=0,"",I80/$C80)</f>
        <v/>
      </c>
      <c r="AL80" s="82" t="str">
        <f t="shared" ref="AL80:AL82" si="391">IF(J80=0,"",J80/$C80)</f>
        <v/>
      </c>
      <c r="AM80" s="82" t="str">
        <f t="shared" ref="AM80:AM82" si="392">IF(K80=0,"",K80/$C80)</f>
        <v/>
      </c>
      <c r="AN80" s="82" t="str">
        <f t="shared" ref="AN80:AN82" si="393">IF(L80=0,"",L80/$C80)</f>
        <v/>
      </c>
      <c r="AO80" s="82" t="str">
        <f t="shared" ref="AO80:AO82" si="394">IF(M80=0,"",M80/$C80)</f>
        <v/>
      </c>
      <c r="AP80" s="82" t="str">
        <f t="shared" ref="AP80:AP82" si="395">IF(N80=0,"",N80/$C80)</f>
        <v/>
      </c>
      <c r="AQ80" s="82" t="str">
        <f t="shared" ref="AQ80:AQ82" si="396">IF(O80=0,"",O80/$C80)</f>
        <v/>
      </c>
      <c r="AR80" s="82" t="str">
        <f t="shared" ref="AR80:AR82" si="397">IF(P80=0,"",P80/$C80)</f>
        <v/>
      </c>
      <c r="AS80" s="82" t="str">
        <f t="shared" ref="AS80:AS82" si="398">IF(Q80=0,"",Q80/$C80)</f>
        <v/>
      </c>
      <c r="AT80" s="82" t="str">
        <f t="shared" ref="AT80:AT82" si="399">IF(R80=0,"",R80/$C80)</f>
        <v/>
      </c>
      <c r="AU80" s="82" t="str">
        <f t="shared" ref="AU80:AU82" si="400">IF(S80=0,"",S80/$C80)</f>
        <v/>
      </c>
      <c r="AV80" s="82" t="str">
        <f t="shared" ref="AV80:AV82" si="401">IF(T80=0,"",T80/$C80)</f>
        <v/>
      </c>
      <c r="AW80" s="82">
        <f t="shared" ref="AW80:AW82" si="402">IF(U80=0,"",U80/$C80)</f>
        <v>5.4054054054054057E-3</v>
      </c>
      <c r="AX80" s="82">
        <f t="shared" ref="AX80:AX82" si="403">IF(V80=0,"",V80/$C80)</f>
        <v>7.722007722007722E-4</v>
      </c>
      <c r="AY80" s="82" t="str">
        <f t="shared" ref="AY80:AY82" si="404">IF(W80=0,"",W80/$C80)</f>
        <v/>
      </c>
      <c r="AZ80" s="82" t="str">
        <f t="shared" ref="AZ80:AZ82" si="405">IF(X80=0,"",X80/$C80)</f>
        <v/>
      </c>
      <c r="BA80" s="82">
        <f t="shared" ref="BA80:BA82" si="406">IF(Y80=0,"",Y80/$C80)</f>
        <v>7.722007722007722E-4</v>
      </c>
      <c r="BB80" s="82" t="str">
        <f t="shared" ref="BB80:BB82" si="407">IF(Z80=0,"",Z80/$C80)</f>
        <v/>
      </c>
      <c r="BC80" s="82" t="str">
        <f t="shared" ref="BC80:BC82" si="408">IF(AA80=0,"",AA80/$C80)</f>
        <v/>
      </c>
      <c r="BD80" s="82" t="str">
        <f t="shared" ref="BD80:BD82" si="409">IF(AB80=0,"",AB80/$C80)</f>
        <v/>
      </c>
      <c r="BE80" s="82" t="str">
        <f t="shared" ref="BE80:BE82" si="410">IF(AC80=0,"",AC80/$C80)</f>
        <v/>
      </c>
      <c r="BF80" s="15">
        <f t="shared" ref="BF80:BF82" si="411">IF(AD80=0,"",AD80/$C80)</f>
        <v>6.9498069498069494E-3</v>
      </c>
      <c r="BG80">
        <v>2022</v>
      </c>
      <c r="BH80" s="36">
        <v>44699</v>
      </c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>
        <v>1</v>
      </c>
      <c r="BW80" s="65"/>
      <c r="BX80" s="65">
        <v>1</v>
      </c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35"/>
      <c r="CO80" s="4"/>
      <c r="CP80" s="4"/>
      <c r="CQ80" s="4"/>
      <c r="CR80" s="35"/>
      <c r="CS80" s="35"/>
      <c r="CT80" s="36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6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</row>
    <row r="81" spans="1:168" ht="13.15">
      <c r="A81" s="14">
        <v>2020</v>
      </c>
      <c r="B81" s="53" t="s">
        <v>132</v>
      </c>
      <c r="C81" s="71">
        <v>507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>
        <v>1</v>
      </c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51">
        <f t="shared" si="357"/>
        <v>1</v>
      </c>
      <c r="AF81" s="82" t="str">
        <f t="shared" si="385"/>
        <v/>
      </c>
      <c r="AG81" s="82" t="str">
        <f t="shared" si="386"/>
        <v/>
      </c>
      <c r="AH81" s="82" t="str">
        <f t="shared" si="387"/>
        <v/>
      </c>
      <c r="AI81" s="82" t="str">
        <f t="shared" si="388"/>
        <v/>
      </c>
      <c r="AJ81" s="82" t="str">
        <f t="shared" si="389"/>
        <v/>
      </c>
      <c r="AK81" s="82" t="str">
        <f t="shared" si="390"/>
        <v/>
      </c>
      <c r="AL81" s="82" t="str">
        <f t="shared" si="391"/>
        <v/>
      </c>
      <c r="AM81" s="82" t="str">
        <f t="shared" si="392"/>
        <v/>
      </c>
      <c r="AN81" s="82" t="str">
        <f t="shared" si="393"/>
        <v/>
      </c>
      <c r="AO81" s="82" t="str">
        <f t="shared" si="394"/>
        <v/>
      </c>
      <c r="AP81" s="82" t="str">
        <f t="shared" si="395"/>
        <v/>
      </c>
      <c r="AQ81" s="82">
        <f t="shared" si="396"/>
        <v>1.9723865877712033E-3</v>
      </c>
      <c r="AR81" s="82" t="str">
        <f t="shared" si="397"/>
        <v/>
      </c>
      <c r="AS81" s="82" t="str">
        <f t="shared" si="398"/>
        <v/>
      </c>
      <c r="AT81" s="82" t="str">
        <f t="shared" si="399"/>
        <v/>
      </c>
      <c r="AU81" s="82" t="str">
        <f t="shared" si="400"/>
        <v/>
      </c>
      <c r="AV81" s="82" t="str">
        <f t="shared" si="401"/>
        <v/>
      </c>
      <c r="AW81" s="82" t="str">
        <f t="shared" si="402"/>
        <v/>
      </c>
      <c r="AX81" s="82" t="str">
        <f t="shared" si="403"/>
        <v/>
      </c>
      <c r="AY81" s="82" t="str">
        <f t="shared" si="404"/>
        <v/>
      </c>
      <c r="AZ81" s="82" t="str">
        <f t="shared" si="405"/>
        <v/>
      </c>
      <c r="BA81" s="82" t="str">
        <f t="shared" si="406"/>
        <v/>
      </c>
      <c r="BB81" s="82" t="str">
        <f t="shared" si="407"/>
        <v/>
      </c>
      <c r="BC81" s="82" t="str">
        <f t="shared" si="408"/>
        <v/>
      </c>
      <c r="BD81" s="82" t="str">
        <f t="shared" si="409"/>
        <v/>
      </c>
      <c r="BE81" s="82" t="str">
        <f t="shared" si="410"/>
        <v/>
      </c>
      <c r="BF81" s="15">
        <f t="shared" si="411"/>
        <v>1.9723865877712033E-3</v>
      </c>
      <c r="BG81">
        <v>2022</v>
      </c>
      <c r="BH81" s="36">
        <v>44700</v>
      </c>
      <c r="BI81" s="65"/>
      <c r="BJ81" s="65"/>
      <c r="BK81" s="65"/>
      <c r="BL81" s="65">
        <v>1</v>
      </c>
      <c r="BM81" s="65"/>
      <c r="BN81" s="65"/>
      <c r="BO81" s="65"/>
      <c r="BP81" s="65">
        <v>1</v>
      </c>
      <c r="BQ81" s="65">
        <v>1</v>
      </c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35"/>
      <c r="CO81" s="4"/>
      <c r="CP81" s="4"/>
      <c r="CQ81" s="4"/>
      <c r="CR81" s="35"/>
      <c r="CS81" s="35"/>
      <c r="CT81" s="36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6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</row>
    <row r="82" spans="1:168" ht="13.15">
      <c r="A82" s="14">
        <v>2020</v>
      </c>
      <c r="B82" s="53" t="s">
        <v>18</v>
      </c>
      <c r="C82" s="71">
        <v>3593</v>
      </c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>
        <v>4</v>
      </c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51">
        <f t="shared" si="357"/>
        <v>4</v>
      </c>
      <c r="AF82" s="82" t="str">
        <f t="shared" si="385"/>
        <v/>
      </c>
      <c r="AG82" s="82" t="str">
        <f t="shared" si="386"/>
        <v/>
      </c>
      <c r="AH82" s="82" t="str">
        <f t="shared" si="387"/>
        <v/>
      </c>
      <c r="AI82" s="82" t="str">
        <f t="shared" si="388"/>
        <v/>
      </c>
      <c r="AJ82" s="82" t="str">
        <f t="shared" si="389"/>
        <v/>
      </c>
      <c r="AK82" s="82" t="str">
        <f t="shared" si="390"/>
        <v/>
      </c>
      <c r="AL82" s="82" t="str">
        <f t="shared" si="391"/>
        <v/>
      </c>
      <c r="AM82" s="82" t="str">
        <f t="shared" si="392"/>
        <v/>
      </c>
      <c r="AN82" s="82" t="str">
        <f t="shared" si="393"/>
        <v/>
      </c>
      <c r="AO82" s="82" t="str">
        <f t="shared" si="394"/>
        <v/>
      </c>
      <c r="AP82" s="82" t="str">
        <f t="shared" si="395"/>
        <v/>
      </c>
      <c r="AQ82" s="82">
        <f t="shared" si="396"/>
        <v>1.113275814082939E-3</v>
      </c>
      <c r="AR82" s="82" t="str">
        <f t="shared" si="397"/>
        <v/>
      </c>
      <c r="AS82" s="82" t="str">
        <f t="shared" si="398"/>
        <v/>
      </c>
      <c r="AT82" s="82" t="str">
        <f t="shared" si="399"/>
        <v/>
      </c>
      <c r="AU82" s="82" t="str">
        <f t="shared" si="400"/>
        <v/>
      </c>
      <c r="AV82" s="82" t="str">
        <f t="shared" si="401"/>
        <v/>
      </c>
      <c r="AW82" s="82" t="str">
        <f t="shared" si="402"/>
        <v/>
      </c>
      <c r="AX82" s="82" t="str">
        <f t="shared" si="403"/>
        <v/>
      </c>
      <c r="AY82" s="82" t="str">
        <f t="shared" si="404"/>
        <v/>
      </c>
      <c r="AZ82" s="82" t="str">
        <f t="shared" si="405"/>
        <v/>
      </c>
      <c r="BA82" s="82" t="str">
        <f t="shared" si="406"/>
        <v/>
      </c>
      <c r="BB82" s="82" t="str">
        <f t="shared" si="407"/>
        <v/>
      </c>
      <c r="BC82" s="82" t="str">
        <f t="shared" si="408"/>
        <v/>
      </c>
      <c r="BD82" s="82" t="str">
        <f t="shared" si="409"/>
        <v/>
      </c>
      <c r="BE82" s="82" t="str">
        <f t="shared" si="410"/>
        <v/>
      </c>
      <c r="BF82" s="15">
        <f t="shared" si="411"/>
        <v>1.113275814082939E-3</v>
      </c>
      <c r="BG82">
        <v>2022</v>
      </c>
      <c r="BH82" s="36">
        <v>44701</v>
      </c>
      <c r="BI82" s="65"/>
      <c r="BJ82" s="65"/>
      <c r="BK82" s="65"/>
      <c r="BL82" s="65"/>
      <c r="BM82" s="65"/>
      <c r="BN82" s="65"/>
      <c r="BO82" s="65"/>
      <c r="BP82" s="65">
        <v>1</v>
      </c>
      <c r="BQ82" s="65"/>
      <c r="BR82" s="65">
        <v>1</v>
      </c>
      <c r="BS82" s="65"/>
      <c r="BT82" s="65"/>
      <c r="BU82" s="65">
        <v>1</v>
      </c>
      <c r="BV82" s="65"/>
      <c r="BW82" s="65"/>
      <c r="BX82" s="65"/>
      <c r="BY82" s="65">
        <v>1</v>
      </c>
      <c r="BZ82" s="65"/>
      <c r="CA82" s="65">
        <v>1</v>
      </c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35"/>
      <c r="CO82" s="4"/>
      <c r="CP82" s="4"/>
      <c r="CQ82" s="4"/>
      <c r="CR82" s="35"/>
      <c r="CS82" s="35"/>
      <c r="CT82" s="36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6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</row>
    <row r="83" spans="1:168" ht="13.15">
      <c r="A83" s="14">
        <v>2019</v>
      </c>
      <c r="B83" s="53" t="s">
        <v>128</v>
      </c>
      <c r="C83" s="71">
        <v>998</v>
      </c>
      <c r="D83" s="71"/>
      <c r="E83" s="71"/>
      <c r="F83" s="71"/>
      <c r="G83" s="71"/>
      <c r="H83" s="71"/>
      <c r="I83" s="71"/>
      <c r="J83" s="71"/>
      <c r="K83" s="71"/>
      <c r="L83" s="71"/>
      <c r="M83" s="71">
        <v>1</v>
      </c>
      <c r="N83" s="71">
        <v>1</v>
      </c>
      <c r="O83" s="71">
        <v>1</v>
      </c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51">
        <f t="shared" si="357"/>
        <v>3</v>
      </c>
      <c r="AF83" s="82" t="str">
        <f t="shared" ref="AF83:AF87" si="412">IF(D83=0,"",D83/$C83)</f>
        <v/>
      </c>
      <c r="AG83" s="82" t="str">
        <f t="shared" ref="AG83:AG87" si="413">IF(E83=0,"",E83/$C83)</f>
        <v/>
      </c>
      <c r="AH83" s="82" t="str">
        <f t="shared" ref="AH83:AH87" si="414">IF(F83=0,"",F83/$C83)</f>
        <v/>
      </c>
      <c r="AI83" s="82" t="str">
        <f t="shared" ref="AI83:AI87" si="415">IF(G83=0,"",G83/$C83)</f>
        <v/>
      </c>
      <c r="AJ83" s="82" t="str">
        <f t="shared" ref="AJ83:AJ87" si="416">IF(H83=0,"",H83/$C83)</f>
        <v/>
      </c>
      <c r="AK83" s="82" t="str">
        <f t="shared" ref="AK83:AK87" si="417">IF(I83=0,"",I83/$C83)</f>
        <v/>
      </c>
      <c r="AL83" s="82" t="str">
        <f t="shared" ref="AL83:AL87" si="418">IF(J83=0,"",J83/$C83)</f>
        <v/>
      </c>
      <c r="AM83" s="82" t="str">
        <f t="shared" ref="AM83:AM87" si="419">IF(K83=0,"",K83/$C83)</f>
        <v/>
      </c>
      <c r="AN83" s="82" t="str">
        <f t="shared" ref="AN83:AN87" si="420">IF(L83=0,"",L83/$C83)</f>
        <v/>
      </c>
      <c r="AO83" s="82">
        <f t="shared" ref="AO83:AO87" si="421">IF(M83=0,"",M83/$C83)</f>
        <v>1.002004008016032E-3</v>
      </c>
      <c r="AP83" s="82">
        <f t="shared" ref="AP83:AP87" si="422">IF(N83=0,"",N83/$C83)</f>
        <v>1.002004008016032E-3</v>
      </c>
      <c r="AQ83" s="82">
        <f t="shared" ref="AQ83:AQ87" si="423">IF(O83=0,"",O83/$C83)</f>
        <v>1.002004008016032E-3</v>
      </c>
      <c r="AR83" s="82" t="str">
        <f t="shared" ref="AR83:AR87" si="424">IF(P83=0,"",P83/$C83)</f>
        <v/>
      </c>
      <c r="AS83" s="82" t="str">
        <f t="shared" ref="AS83:AS87" si="425">IF(Q83=0,"",Q83/$C83)</f>
        <v/>
      </c>
      <c r="AT83" s="82" t="str">
        <f t="shared" ref="AT83:AT87" si="426">IF(R83=0,"",R83/$C83)</f>
        <v/>
      </c>
      <c r="AU83" s="82" t="str">
        <f t="shared" ref="AU83:AU87" si="427">IF(S83=0,"",S83/$C83)</f>
        <v/>
      </c>
      <c r="AV83" s="82" t="str">
        <f t="shared" ref="AV83:AV87" si="428">IF(T83=0,"",T83/$C83)</f>
        <v/>
      </c>
      <c r="AW83" s="82" t="str">
        <f t="shared" ref="AW83:AW87" si="429">IF(U83=0,"",U83/$C83)</f>
        <v/>
      </c>
      <c r="AX83" s="82" t="str">
        <f t="shared" ref="AX83:AX87" si="430">IF(V83=0,"",V83/$C83)</f>
        <v/>
      </c>
      <c r="AY83" s="82" t="str">
        <f t="shared" ref="AY83:AY87" si="431">IF(W83=0,"",W83/$C83)</f>
        <v/>
      </c>
      <c r="AZ83" s="82" t="str">
        <f t="shared" ref="AZ83:AZ87" si="432">IF(X83=0,"",X83/$C83)</f>
        <v/>
      </c>
      <c r="BA83" s="82" t="str">
        <f t="shared" ref="BA83:BA87" si="433">IF(Y83=0,"",Y83/$C83)</f>
        <v/>
      </c>
      <c r="BB83" s="82" t="str">
        <f t="shared" ref="BB83:BB87" si="434">IF(Z83=0,"",Z83/$C83)</f>
        <v/>
      </c>
      <c r="BC83" s="82" t="str">
        <f t="shared" ref="BC83:BC87" si="435">IF(AA83=0,"",AA83/$C83)</f>
        <v/>
      </c>
      <c r="BD83" s="82" t="str">
        <f t="shared" ref="BD83:BD87" si="436">IF(AB83=0,"",AB83/$C83)</f>
        <v/>
      </c>
      <c r="BE83" s="82" t="str">
        <f t="shared" ref="BE83:BE87" si="437">IF(AC83=0,"",AC83/$C83)</f>
        <v/>
      </c>
      <c r="BF83" s="15">
        <f t="shared" ref="BF83:BF87" si="438">IF(AD83=0,"",AD83/$C83)</f>
        <v>3.0060120240480962E-3</v>
      </c>
      <c r="BG83">
        <v>2022</v>
      </c>
      <c r="BH83" s="36">
        <v>44702</v>
      </c>
      <c r="BI83" s="65"/>
      <c r="BJ83" s="65">
        <v>1</v>
      </c>
      <c r="BK83" s="65"/>
      <c r="BL83" s="65"/>
      <c r="BM83" s="65"/>
      <c r="BN83" s="65"/>
      <c r="BO83" s="65"/>
      <c r="BP83" s="65">
        <v>2</v>
      </c>
      <c r="BQ83" s="65">
        <v>2</v>
      </c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35"/>
      <c r="CO83" s="4"/>
      <c r="CP83" s="4"/>
      <c r="CQ83" s="4"/>
      <c r="CR83" s="35"/>
      <c r="CS83" s="35"/>
      <c r="CT83" s="36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6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</row>
    <row r="84" spans="1:168" ht="13.15">
      <c r="A84" s="14">
        <v>2019</v>
      </c>
      <c r="B84" s="53" t="s">
        <v>16</v>
      </c>
      <c r="C84" s="71">
        <v>3497</v>
      </c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>
        <v>3</v>
      </c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51">
        <f t="shared" si="357"/>
        <v>3</v>
      </c>
      <c r="AF84" s="82" t="str">
        <f t="shared" ref="AF84:AF86" si="439">IF(D84=0,"",D84/$C84)</f>
        <v/>
      </c>
      <c r="AG84" s="82" t="str">
        <f t="shared" ref="AG84:AG86" si="440">IF(E84=0,"",E84/$C84)</f>
        <v/>
      </c>
      <c r="AH84" s="82" t="str">
        <f t="shared" ref="AH84:AH86" si="441">IF(F84=0,"",F84/$C84)</f>
        <v/>
      </c>
      <c r="AI84" s="82" t="str">
        <f t="shared" ref="AI84:AI86" si="442">IF(G84=0,"",G84/$C84)</f>
        <v/>
      </c>
      <c r="AJ84" s="82" t="str">
        <f t="shared" ref="AJ84:AJ86" si="443">IF(H84=0,"",H84/$C84)</f>
        <v/>
      </c>
      <c r="AK84" s="82" t="str">
        <f t="shared" ref="AK84:AK86" si="444">IF(I84=0,"",I84/$C84)</f>
        <v/>
      </c>
      <c r="AL84" s="82" t="str">
        <f t="shared" ref="AL84:AL86" si="445">IF(J84=0,"",J84/$C84)</f>
        <v/>
      </c>
      <c r="AM84" s="82" t="str">
        <f t="shared" ref="AM84:AM86" si="446">IF(K84=0,"",K84/$C84)</f>
        <v/>
      </c>
      <c r="AN84" s="82" t="str">
        <f t="shared" ref="AN84:AN86" si="447">IF(L84=0,"",L84/$C84)</f>
        <v/>
      </c>
      <c r="AO84" s="82" t="str">
        <f t="shared" ref="AO84:AO86" si="448">IF(M84=0,"",M84/$C84)</f>
        <v/>
      </c>
      <c r="AP84" s="82" t="str">
        <f t="shared" ref="AP84:AP86" si="449">IF(N84=0,"",N84/$C84)</f>
        <v/>
      </c>
      <c r="AQ84" s="82" t="str">
        <f t="shared" ref="AQ84:AQ86" si="450">IF(O84=0,"",O84/$C84)</f>
        <v/>
      </c>
      <c r="AR84" s="82" t="str">
        <f t="shared" ref="AR84:AR86" si="451">IF(P84=0,"",P84/$C84)</f>
        <v/>
      </c>
      <c r="AS84" s="82" t="str">
        <f t="shared" ref="AS84:AS86" si="452">IF(Q84=0,"",Q84/$C84)</f>
        <v/>
      </c>
      <c r="AT84" s="82" t="str">
        <f t="shared" ref="AT84:AT86" si="453">IF(R84=0,"",R84/$C84)</f>
        <v/>
      </c>
      <c r="AU84" s="82">
        <f t="shared" ref="AU84:AU86" si="454">IF(S84=0,"",S84/$C84)</f>
        <v>8.5787818129825567E-4</v>
      </c>
      <c r="AV84" s="82" t="str">
        <f t="shared" ref="AV84:AV86" si="455">IF(T84=0,"",T84/$C84)</f>
        <v/>
      </c>
      <c r="AW84" s="82" t="str">
        <f t="shared" ref="AW84:AW86" si="456">IF(U84=0,"",U84/$C84)</f>
        <v/>
      </c>
      <c r="AX84" s="82" t="str">
        <f t="shared" ref="AX84:AX86" si="457">IF(V84=0,"",V84/$C84)</f>
        <v/>
      </c>
      <c r="AY84" s="82" t="str">
        <f t="shared" ref="AY84:AY86" si="458">IF(W84=0,"",W84/$C84)</f>
        <v/>
      </c>
      <c r="AZ84" s="82" t="str">
        <f t="shared" ref="AZ84:AZ86" si="459">IF(X84=0,"",X84/$C84)</f>
        <v/>
      </c>
      <c r="BA84" s="82" t="str">
        <f t="shared" ref="BA84:BA86" si="460">IF(Y84=0,"",Y84/$C84)</f>
        <v/>
      </c>
      <c r="BB84" s="82" t="str">
        <f t="shared" ref="BB84:BB86" si="461">IF(Z84=0,"",Z84/$C84)</f>
        <v/>
      </c>
      <c r="BC84" s="82" t="str">
        <f t="shared" ref="BC84:BC86" si="462">IF(AA84=0,"",AA84/$C84)</f>
        <v/>
      </c>
      <c r="BD84" s="82" t="str">
        <f t="shared" ref="BD84:BD86" si="463">IF(AB84=0,"",AB84/$C84)</f>
        <v/>
      </c>
      <c r="BE84" s="82" t="str">
        <f t="shared" ref="BE84:BE86" si="464">IF(AC84=0,"",AC84/$C84)</f>
        <v/>
      </c>
      <c r="BF84" s="15">
        <f t="shared" ref="BF84:BF86" si="465">IF(AD84=0,"",AD84/$C84)</f>
        <v>8.5787818129825567E-4</v>
      </c>
      <c r="BG84">
        <v>2022</v>
      </c>
      <c r="BH84" s="36">
        <v>44703</v>
      </c>
      <c r="BI84" s="65"/>
      <c r="BJ84" s="65"/>
      <c r="BK84" s="65"/>
      <c r="BL84" s="65"/>
      <c r="BM84" s="65"/>
      <c r="BN84" s="65"/>
      <c r="BO84" s="65"/>
      <c r="BP84" s="65">
        <v>1</v>
      </c>
      <c r="BQ84" s="65">
        <v>1</v>
      </c>
      <c r="BR84" s="65"/>
      <c r="BS84" s="65"/>
      <c r="BT84" s="65"/>
      <c r="BU84" s="65"/>
      <c r="BV84" s="65">
        <v>1</v>
      </c>
      <c r="BW84" s="65"/>
      <c r="BX84" s="65"/>
      <c r="BY84" s="65"/>
      <c r="BZ84" s="65">
        <v>1</v>
      </c>
      <c r="CA84" s="65">
        <v>1</v>
      </c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35"/>
      <c r="CO84" s="4"/>
      <c r="CP84" s="4"/>
      <c r="CQ84" s="4"/>
      <c r="CR84" s="35"/>
      <c r="CS84" s="35"/>
      <c r="CT84" s="36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6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</row>
    <row r="85" spans="1:168" ht="13.15">
      <c r="A85" s="14">
        <v>2019</v>
      </c>
      <c r="B85" s="53" t="s">
        <v>47</v>
      </c>
      <c r="C85" s="71">
        <v>1199</v>
      </c>
      <c r="D85" s="71"/>
      <c r="E85" s="71"/>
      <c r="F85" s="71"/>
      <c r="G85" s="71"/>
      <c r="H85" s="71"/>
      <c r="I85" s="71"/>
      <c r="J85" s="71">
        <v>1</v>
      </c>
      <c r="K85" s="71">
        <v>1</v>
      </c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51">
        <f t="shared" si="357"/>
        <v>2</v>
      </c>
      <c r="AF85" s="82" t="str">
        <f t="shared" si="439"/>
        <v/>
      </c>
      <c r="AG85" s="82" t="str">
        <f t="shared" si="440"/>
        <v/>
      </c>
      <c r="AH85" s="82" t="str">
        <f t="shared" si="441"/>
        <v/>
      </c>
      <c r="AI85" s="82" t="str">
        <f t="shared" si="442"/>
        <v/>
      </c>
      <c r="AJ85" s="82" t="str">
        <f t="shared" si="443"/>
        <v/>
      </c>
      <c r="AK85" s="82" t="str">
        <f t="shared" si="444"/>
        <v/>
      </c>
      <c r="AL85" s="82">
        <f t="shared" si="445"/>
        <v>8.3402835696413675E-4</v>
      </c>
      <c r="AM85" s="82">
        <f t="shared" si="446"/>
        <v>8.3402835696413675E-4</v>
      </c>
      <c r="AN85" s="82" t="str">
        <f t="shared" si="447"/>
        <v/>
      </c>
      <c r="AO85" s="82" t="str">
        <f t="shared" si="448"/>
        <v/>
      </c>
      <c r="AP85" s="82" t="str">
        <f t="shared" si="449"/>
        <v/>
      </c>
      <c r="AQ85" s="82" t="str">
        <f t="shared" si="450"/>
        <v/>
      </c>
      <c r="AR85" s="82" t="str">
        <f t="shared" si="451"/>
        <v/>
      </c>
      <c r="AS85" s="82" t="str">
        <f t="shared" si="452"/>
        <v/>
      </c>
      <c r="AT85" s="82" t="str">
        <f t="shared" si="453"/>
        <v/>
      </c>
      <c r="AU85" s="82" t="str">
        <f t="shared" si="454"/>
        <v/>
      </c>
      <c r="AV85" s="82" t="str">
        <f t="shared" si="455"/>
        <v/>
      </c>
      <c r="AW85" s="82" t="str">
        <f t="shared" si="456"/>
        <v/>
      </c>
      <c r="AX85" s="82" t="str">
        <f t="shared" si="457"/>
        <v/>
      </c>
      <c r="AY85" s="82" t="str">
        <f t="shared" si="458"/>
        <v/>
      </c>
      <c r="AZ85" s="82" t="str">
        <f t="shared" si="459"/>
        <v/>
      </c>
      <c r="BA85" s="82" t="str">
        <f t="shared" si="460"/>
        <v/>
      </c>
      <c r="BB85" s="82" t="str">
        <f t="shared" si="461"/>
        <v/>
      </c>
      <c r="BC85" s="82" t="str">
        <f t="shared" si="462"/>
        <v/>
      </c>
      <c r="BD85" s="82" t="str">
        <f t="shared" si="463"/>
        <v/>
      </c>
      <c r="BE85" s="82" t="str">
        <f t="shared" si="464"/>
        <v/>
      </c>
      <c r="BF85" s="15">
        <f t="shared" si="465"/>
        <v>1.6680567139282735E-3</v>
      </c>
      <c r="BG85">
        <v>2022</v>
      </c>
      <c r="BH85" s="36">
        <v>44704</v>
      </c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>
        <v>1</v>
      </c>
      <c r="BW85" s="65">
        <v>1</v>
      </c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35"/>
      <c r="CO85" s="4"/>
      <c r="CP85" s="4"/>
      <c r="CQ85" s="4"/>
      <c r="CR85" s="35"/>
      <c r="CS85" s="35"/>
      <c r="CT85" s="36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6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</row>
    <row r="86" spans="1:168" ht="13.15">
      <c r="A86" s="14">
        <v>2019</v>
      </c>
      <c r="B86" s="53" t="s">
        <v>132</v>
      </c>
      <c r="C86" s="71">
        <v>300</v>
      </c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51">
        <f t="shared" si="357"/>
        <v>0</v>
      </c>
      <c r="AF86" s="82" t="str">
        <f t="shared" si="439"/>
        <v/>
      </c>
      <c r="AG86" s="82" t="str">
        <f t="shared" si="440"/>
        <v/>
      </c>
      <c r="AH86" s="82" t="str">
        <f t="shared" si="441"/>
        <v/>
      </c>
      <c r="AI86" s="82" t="str">
        <f t="shared" si="442"/>
        <v/>
      </c>
      <c r="AJ86" s="82" t="str">
        <f t="shared" si="443"/>
        <v/>
      </c>
      <c r="AK86" s="82" t="str">
        <f t="shared" si="444"/>
        <v/>
      </c>
      <c r="AL86" s="82" t="str">
        <f t="shared" si="445"/>
        <v/>
      </c>
      <c r="AM86" s="82" t="str">
        <f t="shared" si="446"/>
        <v/>
      </c>
      <c r="AN86" s="82" t="str">
        <f t="shared" si="447"/>
        <v/>
      </c>
      <c r="AO86" s="82" t="str">
        <f t="shared" si="448"/>
        <v/>
      </c>
      <c r="AP86" s="82" t="str">
        <f t="shared" si="449"/>
        <v/>
      </c>
      <c r="AQ86" s="82" t="str">
        <f t="shared" si="450"/>
        <v/>
      </c>
      <c r="AR86" s="82" t="str">
        <f t="shared" si="451"/>
        <v/>
      </c>
      <c r="AS86" s="82" t="str">
        <f t="shared" si="452"/>
        <v/>
      </c>
      <c r="AT86" s="82" t="str">
        <f t="shared" si="453"/>
        <v/>
      </c>
      <c r="AU86" s="82" t="str">
        <f t="shared" si="454"/>
        <v/>
      </c>
      <c r="AV86" s="82" t="str">
        <f t="shared" si="455"/>
        <v/>
      </c>
      <c r="AW86" s="82" t="str">
        <f t="shared" si="456"/>
        <v/>
      </c>
      <c r="AX86" s="82" t="str">
        <f t="shared" si="457"/>
        <v/>
      </c>
      <c r="AY86" s="82" t="str">
        <f t="shared" si="458"/>
        <v/>
      </c>
      <c r="AZ86" s="82" t="str">
        <f t="shared" si="459"/>
        <v/>
      </c>
      <c r="BA86" s="82" t="str">
        <f t="shared" si="460"/>
        <v/>
      </c>
      <c r="BB86" s="82" t="str">
        <f t="shared" si="461"/>
        <v/>
      </c>
      <c r="BC86" s="82" t="str">
        <f t="shared" si="462"/>
        <v/>
      </c>
      <c r="BD86" s="82" t="str">
        <f t="shared" si="463"/>
        <v/>
      </c>
      <c r="BE86" s="82" t="str">
        <f t="shared" si="464"/>
        <v/>
      </c>
      <c r="BF86" s="15" t="str">
        <f t="shared" si="465"/>
        <v/>
      </c>
      <c r="BG86">
        <v>2022</v>
      </c>
      <c r="BH86" s="36">
        <v>44705</v>
      </c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>
        <v>2</v>
      </c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35"/>
      <c r="CO86" s="4"/>
      <c r="CP86" s="4"/>
      <c r="CQ86" s="4"/>
      <c r="CR86" s="35"/>
      <c r="CS86" s="35"/>
      <c r="CT86" s="36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6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</row>
    <row r="87" spans="1:168" ht="13.5" thickBot="1">
      <c r="A87" s="14">
        <v>2019</v>
      </c>
      <c r="B87" s="53" t="s">
        <v>18</v>
      </c>
      <c r="C87" s="116">
        <v>3800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>
        <v>1</v>
      </c>
      <c r="O87" s="116">
        <v>2</v>
      </c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51">
        <f t="shared" si="357"/>
        <v>3</v>
      </c>
      <c r="AF87" s="82" t="str">
        <f t="shared" si="412"/>
        <v/>
      </c>
      <c r="AG87" s="82" t="str">
        <f t="shared" si="413"/>
        <v/>
      </c>
      <c r="AH87" s="82" t="str">
        <f t="shared" si="414"/>
        <v/>
      </c>
      <c r="AI87" s="82" t="str">
        <f t="shared" si="415"/>
        <v/>
      </c>
      <c r="AJ87" s="82" t="str">
        <f t="shared" si="416"/>
        <v/>
      </c>
      <c r="AK87" s="82" t="str">
        <f t="shared" si="417"/>
        <v/>
      </c>
      <c r="AL87" s="82" t="str">
        <f t="shared" si="418"/>
        <v/>
      </c>
      <c r="AM87" s="82" t="str">
        <f t="shared" si="419"/>
        <v/>
      </c>
      <c r="AN87" s="82" t="str">
        <f t="shared" si="420"/>
        <v/>
      </c>
      <c r="AO87" s="82" t="str">
        <f t="shared" si="421"/>
        <v/>
      </c>
      <c r="AP87" s="82">
        <f t="shared" si="422"/>
        <v>2.631578947368421E-4</v>
      </c>
      <c r="AQ87" s="82">
        <f t="shared" si="423"/>
        <v>5.263157894736842E-4</v>
      </c>
      <c r="AR87" s="82" t="str">
        <f t="shared" si="424"/>
        <v/>
      </c>
      <c r="AS87" s="82" t="str">
        <f t="shared" si="425"/>
        <v/>
      </c>
      <c r="AT87" s="82" t="str">
        <f t="shared" si="426"/>
        <v/>
      </c>
      <c r="AU87" s="82" t="str">
        <f t="shared" si="427"/>
        <v/>
      </c>
      <c r="AV87" s="82" t="str">
        <f t="shared" si="428"/>
        <v/>
      </c>
      <c r="AW87" s="82" t="str">
        <f t="shared" si="429"/>
        <v/>
      </c>
      <c r="AX87" s="82" t="str">
        <f t="shared" si="430"/>
        <v/>
      </c>
      <c r="AY87" s="82" t="str">
        <f t="shared" si="431"/>
        <v/>
      </c>
      <c r="AZ87" s="82" t="str">
        <f t="shared" si="432"/>
        <v/>
      </c>
      <c r="BA87" s="82" t="str">
        <f t="shared" si="433"/>
        <v/>
      </c>
      <c r="BB87" s="82" t="str">
        <f t="shared" si="434"/>
        <v/>
      </c>
      <c r="BC87" s="82" t="str">
        <f t="shared" si="435"/>
        <v/>
      </c>
      <c r="BD87" s="82" t="str">
        <f t="shared" si="436"/>
        <v/>
      </c>
      <c r="BE87" s="82" t="str">
        <f t="shared" si="437"/>
        <v/>
      </c>
      <c r="BF87" s="15">
        <f t="shared" si="438"/>
        <v>7.894736842105263E-4</v>
      </c>
      <c r="BG87">
        <v>2022</v>
      </c>
      <c r="BH87" s="36">
        <v>44707</v>
      </c>
      <c r="BI87" s="65"/>
      <c r="BJ87" s="65"/>
      <c r="BK87" s="65">
        <v>1</v>
      </c>
      <c r="BL87" s="65"/>
      <c r="BM87" s="65"/>
      <c r="BN87" s="65"/>
      <c r="BO87" s="65"/>
      <c r="BP87" s="65"/>
      <c r="BQ87" s="65"/>
      <c r="BR87" s="65"/>
      <c r="BS87" s="65"/>
      <c r="BT87" s="65">
        <v>1</v>
      </c>
      <c r="BU87" s="65"/>
      <c r="BV87" s="65">
        <v>1</v>
      </c>
      <c r="BW87" s="65">
        <v>1</v>
      </c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35"/>
      <c r="CO87" s="4"/>
      <c r="CP87" s="4"/>
      <c r="CQ87" s="4"/>
      <c r="CR87" s="35"/>
      <c r="CS87" s="35"/>
      <c r="CT87" s="36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6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</row>
    <row r="88" spans="1:168">
      <c r="C88" s="51">
        <f t="shared" ref="C88:AC88" si="466">SUM(C5:C87)</f>
        <v>72369</v>
      </c>
      <c r="D88" s="51">
        <f t="shared" si="466"/>
        <v>9</v>
      </c>
      <c r="E88" s="51">
        <f t="shared" si="466"/>
        <v>6</v>
      </c>
      <c r="F88" s="51">
        <f t="shared" si="466"/>
        <v>7</v>
      </c>
      <c r="G88" s="51">
        <f t="shared" si="466"/>
        <v>12</v>
      </c>
      <c r="H88" s="51">
        <f t="shared" si="466"/>
        <v>0</v>
      </c>
      <c r="I88" s="51">
        <f t="shared" si="466"/>
        <v>0</v>
      </c>
      <c r="J88" s="51">
        <f t="shared" si="466"/>
        <v>138</v>
      </c>
      <c r="K88" s="51">
        <f t="shared" si="466"/>
        <v>123</v>
      </c>
      <c r="L88" s="51">
        <f t="shared" si="466"/>
        <v>72</v>
      </c>
      <c r="M88" s="51">
        <f t="shared" si="466"/>
        <v>70</v>
      </c>
      <c r="N88" s="51">
        <f t="shared" si="466"/>
        <v>18</v>
      </c>
      <c r="O88" s="51">
        <f t="shared" si="466"/>
        <v>45</v>
      </c>
      <c r="P88" s="51">
        <f t="shared" si="466"/>
        <v>0</v>
      </c>
      <c r="Q88" s="51">
        <f t="shared" si="466"/>
        <v>0</v>
      </c>
      <c r="R88" s="51">
        <f t="shared" si="466"/>
        <v>85</v>
      </c>
      <c r="S88" s="51">
        <f t="shared" si="466"/>
        <v>30</v>
      </c>
      <c r="T88" s="51">
        <f t="shared" si="466"/>
        <v>4</v>
      </c>
      <c r="U88" s="51">
        <f t="shared" si="466"/>
        <v>121</v>
      </c>
      <c r="V88" s="51">
        <f t="shared" si="466"/>
        <v>49</v>
      </c>
      <c r="W88" s="51">
        <f t="shared" si="466"/>
        <v>279</v>
      </c>
      <c r="X88" s="51">
        <f t="shared" si="466"/>
        <v>317</v>
      </c>
      <c r="Y88" s="51">
        <f t="shared" si="466"/>
        <v>75</v>
      </c>
      <c r="Z88" s="51">
        <f t="shared" si="466"/>
        <v>79</v>
      </c>
      <c r="AA88" s="51">
        <f t="shared" si="466"/>
        <v>20</v>
      </c>
      <c r="AB88" s="51">
        <f t="shared" si="466"/>
        <v>229</v>
      </c>
      <c r="AC88" s="51">
        <f t="shared" si="466"/>
        <v>37</v>
      </c>
      <c r="AD88" s="51">
        <f t="shared" si="7"/>
        <v>1825</v>
      </c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15"/>
      <c r="BG88">
        <v>2022</v>
      </c>
      <c r="BH88" s="36">
        <v>44708</v>
      </c>
      <c r="BI88" s="65"/>
      <c r="BJ88" s="65">
        <v>1</v>
      </c>
      <c r="BK88" s="65"/>
      <c r="BL88" s="65"/>
      <c r="BM88" s="65"/>
      <c r="BN88" s="65"/>
      <c r="BO88" s="65"/>
      <c r="BP88" s="65">
        <v>1</v>
      </c>
      <c r="BQ88" s="65">
        <v>1</v>
      </c>
      <c r="BR88" s="65"/>
      <c r="BS88" s="65"/>
      <c r="BT88" s="65"/>
      <c r="BU88" s="65"/>
      <c r="BV88" s="65"/>
      <c r="BW88" s="65"/>
      <c r="BX88" s="65">
        <v>1</v>
      </c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35"/>
      <c r="CO88" s="4"/>
      <c r="CP88" s="4"/>
      <c r="CQ88" s="4"/>
      <c r="CR88" s="35"/>
      <c r="CS88" s="35"/>
      <c r="CT88" s="36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6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</row>
    <row r="89" spans="1:168" ht="15.4">
      <c r="A89" s="60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BG89">
        <v>2022</v>
      </c>
      <c r="BH89" s="36">
        <v>44709</v>
      </c>
      <c r="BI89" s="65"/>
      <c r="BJ89" s="65"/>
      <c r="BK89" s="65"/>
      <c r="BL89" s="65"/>
      <c r="BM89" s="65"/>
      <c r="BN89" s="65"/>
      <c r="BO89" s="65"/>
      <c r="BP89" s="65">
        <v>1</v>
      </c>
      <c r="BQ89" s="65">
        <v>1</v>
      </c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>
        <v>1</v>
      </c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35"/>
      <c r="CO89" s="4"/>
      <c r="CP89" s="4"/>
      <c r="CQ89" s="4"/>
      <c r="CR89" s="35"/>
      <c r="CS89" s="35"/>
      <c r="CT89" s="36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6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</row>
    <row r="90" spans="1:168" ht="13.15">
      <c r="A90" s="17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8"/>
      <c r="AD90" s="28"/>
      <c r="AE90" s="28"/>
      <c r="BG90">
        <v>2022</v>
      </c>
      <c r="BH90" s="36">
        <v>44710</v>
      </c>
      <c r="BI90" s="65">
        <v>1</v>
      </c>
      <c r="BJ90" s="65"/>
      <c r="BK90" s="65"/>
      <c r="BL90" s="65">
        <v>1</v>
      </c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>
        <v>1</v>
      </c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35"/>
      <c r="CO90" s="4"/>
      <c r="CP90" s="4"/>
      <c r="CQ90" s="4"/>
      <c r="CR90" s="35"/>
      <c r="CS90" s="35"/>
      <c r="CT90" s="36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6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</row>
    <row r="91" spans="1:168">
      <c r="BG91">
        <v>2022</v>
      </c>
      <c r="BH91" s="12">
        <v>44711</v>
      </c>
      <c r="BI91">
        <v>1</v>
      </c>
      <c r="BW91">
        <v>1</v>
      </c>
    </row>
    <row r="92" spans="1:168">
      <c r="BG92">
        <v>2022</v>
      </c>
      <c r="BH92" s="12">
        <v>44715</v>
      </c>
      <c r="BP92">
        <v>2</v>
      </c>
    </row>
    <row r="93" spans="1:168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9"/>
      <c r="U93" s="9"/>
      <c r="V93" s="9"/>
      <c r="W93" s="9"/>
      <c r="X93" s="9"/>
      <c r="Y93" s="9"/>
      <c r="Z93" s="9"/>
      <c r="AA93" s="9"/>
      <c r="AB93" s="9"/>
      <c r="AD93" s="51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 t="str">
        <f t="shared" ref="BF93:BF122" si="467">IF(AD93=0,"",AD93/$C93)</f>
        <v/>
      </c>
      <c r="BG93">
        <v>2022</v>
      </c>
      <c r="BH93" s="36">
        <v>44716</v>
      </c>
      <c r="BI93" s="65">
        <v>1</v>
      </c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35"/>
      <c r="CO93" s="4"/>
      <c r="CP93" s="4"/>
      <c r="CQ93" s="4"/>
      <c r="CR93" s="35"/>
      <c r="CS93" s="35"/>
      <c r="CT93" s="36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6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</row>
    <row r="94" spans="1:168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U94" s="9"/>
      <c r="V94" s="9"/>
      <c r="W94" s="9"/>
      <c r="X94" s="9"/>
      <c r="Y94" s="9"/>
      <c r="Z94" s="9"/>
      <c r="AA94" s="9"/>
      <c r="AB94" s="9"/>
      <c r="AD94" s="51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 t="str">
        <f t="shared" si="467"/>
        <v/>
      </c>
      <c r="BG94">
        <v>2022</v>
      </c>
      <c r="BH94" s="36">
        <v>44717</v>
      </c>
      <c r="BI94" s="65"/>
      <c r="BJ94" s="65"/>
      <c r="BK94" s="65"/>
      <c r="BL94" s="65">
        <v>1</v>
      </c>
      <c r="BM94" s="65"/>
      <c r="BN94" s="65"/>
      <c r="BO94" s="65"/>
      <c r="BP94" s="65"/>
      <c r="BQ94" s="65"/>
      <c r="BR94" s="65"/>
      <c r="BS94" s="65"/>
      <c r="BT94" s="65"/>
      <c r="BU94" s="65"/>
      <c r="BV94" s="65">
        <v>1</v>
      </c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35"/>
      <c r="CO94" s="4"/>
      <c r="CP94" s="4"/>
      <c r="CQ94" s="4"/>
      <c r="CR94" s="35"/>
      <c r="CS94" s="35"/>
      <c r="CT94" s="36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6"/>
      <c r="EC94" s="65"/>
      <c r="ED94" s="65"/>
      <c r="EE94" s="65"/>
      <c r="EF94" s="65"/>
      <c r="EG94" s="65"/>
      <c r="EH94" s="65"/>
      <c r="EI94" s="65"/>
      <c r="EJ94" s="35"/>
      <c r="EK94" s="35"/>
      <c r="EL94" s="35"/>
      <c r="EM94" s="35"/>
      <c r="EN94" s="35"/>
      <c r="EO94" s="35"/>
      <c r="EP94" s="35"/>
      <c r="EQ94" s="4"/>
      <c r="ER94" s="4"/>
      <c r="ES94" s="4"/>
      <c r="ET94" s="4"/>
      <c r="EU94" s="4"/>
      <c r="EV94" s="4"/>
      <c r="EW94" s="4"/>
      <c r="EX94" s="4"/>
      <c r="EY94" s="4"/>
      <c r="EZ94" s="4"/>
    </row>
    <row r="95" spans="1:168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U95" s="9"/>
      <c r="V95" s="9"/>
      <c r="W95" s="9"/>
      <c r="X95" s="9"/>
      <c r="Y95" s="9"/>
      <c r="Z95" s="9"/>
      <c r="AA95" s="9"/>
      <c r="AB95" s="9"/>
      <c r="AC95" s="9"/>
      <c r="AD95" s="51"/>
      <c r="AE95" s="9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 t="str">
        <f t="shared" si="467"/>
        <v/>
      </c>
      <c r="BG95">
        <v>2022</v>
      </c>
      <c r="BH95" s="36">
        <v>44718</v>
      </c>
      <c r="BI95" s="65"/>
      <c r="BJ95" s="65"/>
      <c r="BK95" s="65"/>
      <c r="BL95" s="65"/>
      <c r="BM95" s="65"/>
      <c r="BN95" s="65"/>
      <c r="BO95" s="65"/>
      <c r="BP95" s="65">
        <v>1</v>
      </c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O95" s="4"/>
      <c r="CP95" s="4"/>
      <c r="CQ95" s="4"/>
      <c r="CR95" s="35"/>
      <c r="CS95" s="35"/>
      <c r="CT95" s="36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6"/>
      <c r="EC95" s="65"/>
      <c r="ED95" s="65"/>
      <c r="EE95" s="65"/>
      <c r="EF95" s="65"/>
      <c r="EG95" s="65"/>
      <c r="EH95" s="65"/>
      <c r="EI95" s="65"/>
      <c r="EJ95" s="35"/>
      <c r="EK95" s="35"/>
      <c r="EL95" s="35"/>
      <c r="EM95" s="35"/>
      <c r="EN95" s="35"/>
      <c r="EO95" s="35"/>
      <c r="EP95" s="35"/>
      <c r="EQ95" s="4"/>
      <c r="ER95" s="4"/>
      <c r="ES95" s="4"/>
      <c r="ET95" s="4"/>
      <c r="EU95" s="4"/>
      <c r="EV95" s="4"/>
      <c r="EW95" s="4"/>
      <c r="EX95" s="4"/>
      <c r="EY95" s="4"/>
      <c r="EZ95" s="4"/>
    </row>
    <row r="96" spans="1:168">
      <c r="B96" s="5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U96" s="9"/>
      <c r="V96" s="9"/>
      <c r="W96" s="9"/>
      <c r="X96" s="9"/>
      <c r="Y96" s="9"/>
      <c r="Z96" s="9"/>
      <c r="AA96" s="9"/>
      <c r="AB96" s="9"/>
      <c r="AC96" s="9"/>
      <c r="AD96" s="51"/>
      <c r="AE96" s="9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 t="str">
        <f t="shared" si="467"/>
        <v/>
      </c>
      <c r="BG96">
        <v>2022</v>
      </c>
      <c r="BH96" s="36">
        <v>44719</v>
      </c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>
        <v>1</v>
      </c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O96" s="4"/>
      <c r="CP96" s="4"/>
      <c r="CQ96" s="4"/>
      <c r="CR96" s="35"/>
      <c r="CS96" s="35"/>
      <c r="CT96" s="36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6"/>
      <c r="EC96" s="65"/>
      <c r="ED96" s="65"/>
      <c r="EE96" s="65"/>
      <c r="EF96" s="65"/>
      <c r="EG96" s="65"/>
      <c r="EH96" s="65"/>
      <c r="EI96" s="65"/>
      <c r="EJ96" s="35"/>
      <c r="EK96" s="35"/>
      <c r="EL96" s="35"/>
      <c r="EM96" s="35"/>
      <c r="EN96" s="35"/>
      <c r="EO96" s="35"/>
      <c r="EP96" s="35"/>
      <c r="EQ96" s="4"/>
      <c r="ER96" s="4"/>
      <c r="ES96" s="4"/>
      <c r="ET96" s="4"/>
      <c r="EU96" s="4"/>
      <c r="EV96" s="4"/>
      <c r="EW96" s="4"/>
      <c r="EX96" s="4"/>
      <c r="EY96" s="4"/>
      <c r="EZ96" s="4"/>
    </row>
    <row r="97" spans="2:156">
      <c r="B97" s="5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U97" s="9"/>
      <c r="V97" s="9"/>
      <c r="W97" s="9"/>
      <c r="X97" s="9"/>
      <c r="Y97" s="9"/>
      <c r="Z97" s="9"/>
      <c r="AA97" s="9"/>
      <c r="AB97" s="9"/>
      <c r="AD97" s="51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 t="str">
        <f t="shared" si="467"/>
        <v/>
      </c>
      <c r="BG97">
        <v>2022</v>
      </c>
      <c r="BH97" s="36">
        <v>44723</v>
      </c>
      <c r="BI97" s="65"/>
      <c r="BJ97" s="65"/>
      <c r="BK97" s="65"/>
      <c r="BL97" s="65"/>
      <c r="BM97" s="65"/>
      <c r="BN97" s="65"/>
      <c r="BO97" s="65"/>
      <c r="BP97" s="65">
        <v>1</v>
      </c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O97" s="4"/>
      <c r="CP97" s="4"/>
      <c r="CQ97" s="4"/>
      <c r="CR97" s="35"/>
      <c r="CS97" s="35"/>
      <c r="CT97" s="36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6"/>
      <c r="EC97" s="65"/>
      <c r="ED97" s="65"/>
      <c r="EE97" s="65"/>
      <c r="EF97" s="65"/>
      <c r="EG97" s="65"/>
      <c r="EH97" s="65"/>
      <c r="EI97" s="65"/>
      <c r="EJ97" s="35"/>
      <c r="EK97" s="35"/>
      <c r="EL97" s="35"/>
      <c r="EM97" s="35"/>
      <c r="EN97" s="35"/>
      <c r="EO97" s="35"/>
      <c r="EP97" s="35"/>
      <c r="EQ97" s="4"/>
      <c r="ER97" s="4"/>
      <c r="ES97" s="4"/>
      <c r="ET97" s="4"/>
      <c r="EU97" s="4"/>
      <c r="EV97" s="4"/>
      <c r="EW97" s="4"/>
      <c r="EX97" s="4"/>
      <c r="EY97" s="4"/>
      <c r="EZ97" s="4"/>
    </row>
    <row r="98" spans="2:156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D98" s="51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 t="str">
        <f t="shared" si="467"/>
        <v/>
      </c>
      <c r="BG98">
        <v>2022</v>
      </c>
      <c r="BH98" s="36">
        <v>44731</v>
      </c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>
        <v>1</v>
      </c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O98" s="4"/>
      <c r="CP98" s="4"/>
      <c r="CQ98" s="4"/>
      <c r="CR98" s="35"/>
      <c r="CS98" s="35"/>
      <c r="CT98" s="36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6"/>
      <c r="EC98" s="65"/>
      <c r="ED98" s="65"/>
      <c r="EE98" s="65"/>
      <c r="EF98" s="65"/>
      <c r="EG98" s="65"/>
      <c r="EH98" s="65"/>
      <c r="EI98" s="65"/>
      <c r="EJ98" s="35"/>
      <c r="EK98" s="35"/>
      <c r="EL98" s="35"/>
      <c r="EM98" s="35"/>
      <c r="EN98" s="35"/>
      <c r="EO98" s="35"/>
      <c r="EP98" s="35"/>
      <c r="EQ98" s="4"/>
      <c r="ER98" s="4"/>
      <c r="ES98" s="4"/>
      <c r="ET98" s="4"/>
      <c r="EU98" s="4"/>
      <c r="EV98" s="4"/>
      <c r="EW98" s="4"/>
      <c r="EX98" s="4"/>
      <c r="EY98" s="4"/>
      <c r="EZ98" s="4"/>
    </row>
    <row r="99" spans="2:156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D99" s="51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 t="str">
        <f t="shared" si="467"/>
        <v/>
      </c>
      <c r="BG99">
        <v>2022</v>
      </c>
      <c r="BH99" s="36">
        <v>44732</v>
      </c>
      <c r="BI99" s="65"/>
      <c r="BJ99" s="65"/>
      <c r="BK99" s="65"/>
      <c r="BL99" s="65"/>
      <c r="BM99" s="65"/>
      <c r="BN99" s="65"/>
      <c r="BO99" s="65"/>
      <c r="BP99" s="65">
        <v>2</v>
      </c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O99" s="4"/>
      <c r="CP99" s="4"/>
      <c r="CQ99" s="4"/>
      <c r="CR99" s="35"/>
      <c r="CS99" s="35"/>
      <c r="CT99" s="36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6"/>
      <c r="EC99" s="65"/>
      <c r="ED99" s="65"/>
      <c r="EE99" s="65"/>
      <c r="EF99" s="65"/>
      <c r="EG99" s="65"/>
      <c r="EH99" s="65"/>
      <c r="EI99" s="65"/>
      <c r="EJ99" s="35"/>
      <c r="EK99" s="35"/>
      <c r="EL99" s="35"/>
      <c r="EM99" s="35"/>
      <c r="EN99" s="35"/>
      <c r="EO99" s="35"/>
      <c r="EP99" s="35"/>
      <c r="EQ99" s="4"/>
      <c r="ER99" s="4"/>
      <c r="ES99" s="4"/>
      <c r="ET99" s="4"/>
      <c r="EU99" s="4"/>
      <c r="EV99" s="4"/>
      <c r="EW99" s="4"/>
      <c r="EX99" s="4"/>
      <c r="EY99" s="4"/>
      <c r="EZ99" s="4"/>
    </row>
    <row r="100" spans="2:156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D100" s="51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 t="str">
        <f t="shared" si="467"/>
        <v/>
      </c>
      <c r="BG100">
        <v>2022</v>
      </c>
      <c r="BH100" s="36">
        <v>44734</v>
      </c>
      <c r="BI100" s="65"/>
      <c r="BJ100" s="65"/>
      <c r="BK100" s="65"/>
      <c r="BL100" s="65"/>
      <c r="BM100" s="65"/>
      <c r="BN100" s="65"/>
      <c r="BO100" s="65"/>
      <c r="BP100" s="65"/>
      <c r="BQ100" s="65">
        <v>1</v>
      </c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O100" s="4"/>
      <c r="CP100" s="4"/>
      <c r="CQ100" s="4"/>
      <c r="CR100" s="35"/>
      <c r="CS100" s="35"/>
      <c r="CT100" s="36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6"/>
      <c r="EC100" s="65"/>
      <c r="ED100" s="65"/>
      <c r="EE100" s="65"/>
      <c r="EF100" s="65"/>
      <c r="EG100" s="65"/>
      <c r="EH100" s="65"/>
      <c r="EI100" s="65"/>
      <c r="EJ100" s="35"/>
      <c r="EK100" s="35"/>
      <c r="EL100" s="35"/>
      <c r="EM100" s="35"/>
      <c r="EN100" s="35"/>
      <c r="EO100" s="35"/>
      <c r="EP100" s="35"/>
      <c r="EQ100" s="4"/>
      <c r="ER100" s="4"/>
      <c r="ES100" s="4"/>
      <c r="ET100" s="4"/>
      <c r="EU100" s="4"/>
      <c r="EV100" s="4"/>
      <c r="EW100" s="4"/>
      <c r="EX100" s="4"/>
      <c r="EY100" s="4"/>
      <c r="EZ100" s="4"/>
    </row>
    <row r="101" spans="2:156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D101" s="51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 t="str">
        <f t="shared" si="467"/>
        <v/>
      </c>
      <c r="BG101">
        <v>2022</v>
      </c>
      <c r="BH101" s="12">
        <v>44735</v>
      </c>
      <c r="BI101" s="4"/>
      <c r="BJ101" s="4"/>
      <c r="BK101" s="4"/>
      <c r="BL101" s="4"/>
      <c r="BM101" s="4"/>
      <c r="BN101" s="4"/>
      <c r="BO101" s="4"/>
      <c r="BP101" s="4">
        <v>1</v>
      </c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O101" s="4"/>
      <c r="CP101" s="4"/>
      <c r="CQ101" s="4"/>
      <c r="CR101" s="35"/>
      <c r="CS101" s="35"/>
      <c r="CT101" s="36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6"/>
      <c r="EC101" s="65"/>
      <c r="ED101" s="65"/>
      <c r="EE101" s="65"/>
      <c r="EF101" s="65"/>
      <c r="EG101" s="65"/>
      <c r="EH101" s="65"/>
      <c r="EI101" s="65"/>
      <c r="EJ101" s="35"/>
      <c r="EK101" s="35"/>
      <c r="EL101" s="35"/>
      <c r="EM101" s="35"/>
      <c r="EN101" s="35"/>
      <c r="EO101" s="35"/>
      <c r="EP101" s="35"/>
      <c r="EQ101" s="4"/>
      <c r="ER101" s="4"/>
      <c r="ES101" s="4"/>
      <c r="ET101" s="4"/>
      <c r="EU101" s="4"/>
      <c r="EV101" s="4"/>
      <c r="EW101" s="4"/>
      <c r="EX101" s="4"/>
      <c r="EY101" s="4"/>
      <c r="EZ101" s="4"/>
    </row>
    <row r="102" spans="2:156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D102" s="51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 t="str">
        <f t="shared" si="467"/>
        <v/>
      </c>
      <c r="BG102">
        <v>2022</v>
      </c>
      <c r="BH102" s="12">
        <v>44738</v>
      </c>
      <c r="BI102" s="4"/>
      <c r="BJ102" s="4"/>
      <c r="BK102" s="4"/>
      <c r="BL102" s="4"/>
      <c r="BM102" s="4"/>
      <c r="BN102" s="4"/>
      <c r="BO102" s="4"/>
      <c r="BP102" s="4"/>
      <c r="BQ102" s="4"/>
      <c r="CC102">
        <v>1</v>
      </c>
      <c r="CO102" s="4"/>
      <c r="CP102" s="4"/>
      <c r="CQ102" s="4"/>
      <c r="CT102" s="12"/>
      <c r="EB102" s="12"/>
      <c r="EC102" s="4"/>
      <c r="ED102" s="4"/>
      <c r="EE102" s="4"/>
      <c r="EF102" s="4"/>
      <c r="EG102" s="4"/>
      <c r="EH102" s="4"/>
      <c r="EI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</row>
    <row r="103" spans="2:156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D103" s="51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 t="str">
        <f t="shared" si="467"/>
        <v/>
      </c>
      <c r="BH103" s="12"/>
      <c r="BI103" s="4"/>
      <c r="BJ103" s="4"/>
      <c r="BK103" s="4"/>
      <c r="BL103" s="4"/>
      <c r="BM103" s="4"/>
      <c r="BN103" s="4"/>
      <c r="BO103" s="4"/>
      <c r="BP103" s="4"/>
      <c r="BQ103" s="4"/>
      <c r="CO103" s="4"/>
      <c r="CP103" s="4"/>
      <c r="CQ103" s="4"/>
      <c r="CT103" s="12"/>
      <c r="EB103" s="12"/>
      <c r="EC103" s="4"/>
      <c r="ED103" s="4"/>
      <c r="EE103" s="4"/>
      <c r="EF103" s="4"/>
      <c r="EG103" s="4"/>
      <c r="EH103" s="4"/>
      <c r="EI103" s="4"/>
      <c r="EQ103" s="4"/>
      <c r="ER103" s="4"/>
    </row>
    <row r="104" spans="2:156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D104" s="51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 t="str">
        <f t="shared" si="467"/>
        <v/>
      </c>
      <c r="BH104" s="12"/>
      <c r="BI104" s="4"/>
      <c r="BJ104" s="4"/>
      <c r="BK104" s="4"/>
      <c r="BL104" s="4"/>
      <c r="BM104" s="4"/>
      <c r="BN104" s="4"/>
      <c r="BO104" s="4"/>
      <c r="BP104" s="4"/>
      <c r="BQ104" s="4"/>
      <c r="CO104" s="4"/>
      <c r="CP104" s="4"/>
      <c r="CQ104" s="4"/>
      <c r="CT104" s="12"/>
      <c r="EB104" s="12"/>
      <c r="EC104" s="4"/>
      <c r="ED104" s="4"/>
      <c r="EE104" s="4"/>
      <c r="EF104" s="4"/>
      <c r="EG104" s="4"/>
      <c r="EH104" s="4"/>
      <c r="EI104" s="4"/>
      <c r="EQ104" s="4"/>
      <c r="ER104" s="4"/>
    </row>
    <row r="105" spans="2:156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D105" s="51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 t="str">
        <f t="shared" si="467"/>
        <v/>
      </c>
      <c r="BH105" s="12"/>
      <c r="BI105" s="4"/>
      <c r="BJ105" s="4"/>
      <c r="BK105" s="4"/>
      <c r="BL105" s="4"/>
      <c r="BM105" s="4"/>
      <c r="BN105" s="4"/>
      <c r="BO105" s="4"/>
      <c r="BP105" s="4"/>
      <c r="BQ105" s="4"/>
      <c r="CO105" s="4"/>
      <c r="CP105" s="4"/>
      <c r="CQ105" s="4"/>
      <c r="CT105" s="12"/>
      <c r="EB105" s="12"/>
      <c r="EC105" s="4"/>
      <c r="ED105" s="4"/>
      <c r="EE105" s="4"/>
      <c r="EF105" s="4"/>
      <c r="EG105" s="4"/>
      <c r="EH105" s="4"/>
      <c r="EI105" s="4"/>
      <c r="EQ105" s="4"/>
      <c r="ER105" s="4"/>
    </row>
    <row r="106" spans="2:156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D106" s="51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 t="str">
        <f t="shared" si="467"/>
        <v/>
      </c>
      <c r="BH106" s="12"/>
      <c r="BI106" s="4"/>
      <c r="BJ106" s="4"/>
      <c r="BK106" s="4"/>
      <c r="BL106" s="4"/>
      <c r="BM106" s="4"/>
      <c r="BN106" s="4"/>
      <c r="BO106" s="4"/>
      <c r="BP106" s="4"/>
      <c r="BQ106" s="4"/>
      <c r="CO106" s="4"/>
      <c r="CP106" s="4"/>
      <c r="CQ106" s="4"/>
      <c r="CT106" s="12"/>
      <c r="EB106" s="12"/>
      <c r="EC106" s="4"/>
      <c r="ED106" s="4"/>
      <c r="EE106" s="4"/>
      <c r="EF106" s="4"/>
      <c r="EG106" s="4"/>
      <c r="EH106" s="4"/>
      <c r="EI106" s="4"/>
      <c r="EQ106" s="4"/>
      <c r="ER106" s="4"/>
    </row>
    <row r="107" spans="2:156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D107" s="51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 t="str">
        <f t="shared" si="467"/>
        <v/>
      </c>
      <c r="BH107" s="12"/>
      <c r="CO107" s="4"/>
      <c r="CP107" s="4"/>
      <c r="CQ107" s="4"/>
      <c r="EB107" s="12"/>
      <c r="EC107" s="4"/>
      <c r="ED107" s="4"/>
      <c r="EE107" s="4"/>
      <c r="EF107" s="4"/>
      <c r="EG107" s="4"/>
      <c r="EH107" s="4"/>
      <c r="EI107" s="4"/>
    </row>
    <row r="108" spans="2:156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D108" s="51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 t="str">
        <f t="shared" si="467"/>
        <v/>
      </c>
      <c r="BH108" s="12"/>
      <c r="CO108" s="4"/>
      <c r="CP108" s="4"/>
      <c r="CQ108" s="4"/>
      <c r="EC108" s="4"/>
      <c r="ED108" s="4"/>
      <c r="EE108" s="4"/>
      <c r="EF108" s="4"/>
      <c r="EG108" s="4"/>
      <c r="EH108" s="4"/>
      <c r="EI108" s="4"/>
    </row>
    <row r="109" spans="2:156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D109" s="51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 t="str">
        <f t="shared" si="467"/>
        <v/>
      </c>
      <c r="BH109" s="12"/>
      <c r="CO109" s="4"/>
      <c r="CP109" s="4"/>
      <c r="CQ109" s="4"/>
      <c r="EC109" s="4"/>
      <c r="ED109" s="4"/>
      <c r="EE109" s="4"/>
      <c r="EF109" s="4"/>
      <c r="EG109" s="4"/>
      <c r="EH109" s="4"/>
      <c r="EI109" s="4"/>
    </row>
    <row r="110" spans="2:156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D110" s="51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 t="str">
        <f t="shared" si="467"/>
        <v/>
      </c>
      <c r="BH110" s="12"/>
      <c r="CO110" s="4"/>
      <c r="CP110" s="4"/>
      <c r="CQ110" s="4"/>
      <c r="EC110" s="4"/>
      <c r="ED110" s="4"/>
      <c r="EE110" s="4"/>
      <c r="EF110" s="4"/>
      <c r="EG110" s="4"/>
      <c r="EH110" s="4"/>
      <c r="EI110" s="4"/>
    </row>
    <row r="111" spans="2:156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D111" s="51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 t="str">
        <f t="shared" si="467"/>
        <v/>
      </c>
      <c r="BH111" s="12"/>
      <c r="CO111" s="4"/>
      <c r="CP111" s="4"/>
      <c r="CQ111" s="4"/>
      <c r="EC111" s="4"/>
      <c r="ED111" s="4"/>
      <c r="EE111" s="4"/>
      <c r="EF111" s="4"/>
      <c r="EG111" s="4"/>
      <c r="EH111" s="4"/>
      <c r="EI111" s="4"/>
    </row>
    <row r="112" spans="2:156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D112" s="51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 t="str">
        <f t="shared" si="467"/>
        <v/>
      </c>
      <c r="BH112" s="12"/>
      <c r="CO112" s="4"/>
      <c r="CP112" s="4"/>
      <c r="CQ112" s="4"/>
      <c r="EC112" s="4"/>
      <c r="ED112" s="4"/>
      <c r="EE112" s="4"/>
      <c r="EF112" s="4"/>
      <c r="EG112" s="4"/>
      <c r="EH112" s="4"/>
      <c r="EI112" s="4"/>
    </row>
    <row r="113" spans="1:139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D113" s="51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 t="str">
        <f t="shared" ref="BF113:BF114" si="468">IF(AD113=0,"",AD113/$C113)</f>
        <v/>
      </c>
      <c r="BH113" s="12"/>
      <c r="CO113" s="4"/>
      <c r="CP113" s="4"/>
      <c r="CQ113" s="4"/>
      <c r="EC113" s="4"/>
      <c r="ED113" s="4"/>
      <c r="EE113" s="4"/>
      <c r="EF113" s="4"/>
      <c r="EG113" s="4"/>
      <c r="EH113" s="4"/>
      <c r="EI113" s="4"/>
    </row>
    <row r="114" spans="1:139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D114" s="51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 t="str">
        <f t="shared" si="468"/>
        <v/>
      </c>
      <c r="BH114" s="12"/>
      <c r="CO114" s="4"/>
      <c r="CP114" s="4"/>
      <c r="CQ114" s="4"/>
      <c r="EC114" s="4"/>
      <c r="ED114" s="4"/>
      <c r="EE114" s="4"/>
      <c r="EF114" s="4"/>
      <c r="EG114" s="4"/>
      <c r="EH114" s="4"/>
      <c r="EI114" s="4"/>
    </row>
    <row r="115" spans="1:139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D115" s="51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 t="str">
        <f t="shared" ref="BF115:BF116" si="469">IF(AD115=0,"",AD115/$C115)</f>
        <v/>
      </c>
      <c r="BH115" s="12"/>
      <c r="CO115" s="4"/>
      <c r="CP115" s="4"/>
      <c r="CQ115" s="4"/>
      <c r="EC115" s="4"/>
      <c r="ED115" s="4"/>
      <c r="EE115" s="4"/>
      <c r="EF115" s="4"/>
      <c r="EG115" s="4"/>
      <c r="EH115" s="4"/>
      <c r="EI115" s="4"/>
    </row>
    <row r="116" spans="1:139">
      <c r="A116" s="23"/>
      <c r="B116" s="71"/>
      <c r="C116" s="71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D116" s="51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 t="str">
        <f t="shared" si="469"/>
        <v/>
      </c>
      <c r="BH116" s="12"/>
      <c r="CO116" s="4"/>
      <c r="CP116" s="4"/>
      <c r="CQ116" s="4"/>
      <c r="EC116" s="4"/>
      <c r="ED116" s="4"/>
      <c r="EE116" s="4"/>
      <c r="EF116" s="4"/>
      <c r="EG116" s="4"/>
      <c r="EH116" s="4"/>
      <c r="EI116" s="4"/>
    </row>
    <row r="117" spans="1:139">
      <c r="A117" s="23"/>
      <c r="B117" s="71"/>
      <c r="C117" s="71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D117" s="51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 t="str">
        <f t="shared" ref="BF117:BF118" si="470">IF(AD117=0,"",AD117/$C117)</f>
        <v/>
      </c>
      <c r="BH117" s="12"/>
      <c r="CO117" s="4"/>
      <c r="CP117" s="4"/>
      <c r="CQ117" s="4"/>
      <c r="EC117" s="4"/>
      <c r="ED117" s="4"/>
      <c r="EE117" s="4"/>
      <c r="EF117" s="4"/>
      <c r="EG117" s="4"/>
      <c r="EH117" s="4"/>
      <c r="EI117" s="4"/>
    </row>
    <row r="118" spans="1:139">
      <c r="A118" s="23"/>
      <c r="B118" s="71"/>
      <c r="C118" s="71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D118" s="51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 t="str">
        <f t="shared" si="470"/>
        <v/>
      </c>
      <c r="BH118" s="12"/>
      <c r="CO118" s="4"/>
      <c r="CP118" s="4"/>
      <c r="CQ118" s="4"/>
      <c r="EC118" s="4"/>
      <c r="ED118" s="4"/>
      <c r="EE118" s="4"/>
      <c r="EF118" s="4"/>
      <c r="EG118" s="4"/>
      <c r="EH118" s="4"/>
      <c r="EI118" s="4"/>
    </row>
    <row r="119" spans="1:139">
      <c r="A119" s="23"/>
      <c r="B119" s="23"/>
      <c r="C119" s="2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D119" s="51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 t="str">
        <f t="shared" ref="BF119:BF121" si="471">IF(AD119=0,"",AD119/$C119)</f>
        <v/>
      </c>
      <c r="BH119" s="12"/>
      <c r="CO119" s="4"/>
      <c r="CP119" s="4"/>
      <c r="CQ119" s="4"/>
      <c r="EC119" s="4"/>
      <c r="ED119" s="4"/>
      <c r="EE119" s="4"/>
      <c r="EF119" s="4"/>
      <c r="EG119" s="4"/>
      <c r="EH119" s="4"/>
      <c r="EI119" s="4"/>
    </row>
    <row r="120" spans="1:139">
      <c r="A120" s="23"/>
      <c r="B120" s="23"/>
      <c r="C120" s="2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D120" s="51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H120" s="12"/>
      <c r="CO120" s="4"/>
      <c r="CP120" s="4"/>
      <c r="CQ120" s="4"/>
      <c r="EC120" s="4"/>
      <c r="ED120" s="4"/>
      <c r="EE120" s="4"/>
      <c r="EF120" s="4"/>
      <c r="EG120" s="4"/>
      <c r="EH120" s="4"/>
      <c r="EI120" s="4"/>
    </row>
    <row r="121" spans="1:139">
      <c r="A121" s="23"/>
      <c r="B121" s="23"/>
      <c r="C121" s="2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D121" s="51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 t="str">
        <f t="shared" si="471"/>
        <v/>
      </c>
      <c r="BH121" s="12"/>
      <c r="CO121" s="4"/>
      <c r="CP121" s="4"/>
      <c r="CQ121" s="4"/>
      <c r="EC121" s="4"/>
      <c r="ED121" s="4"/>
      <c r="EE121" s="4"/>
      <c r="EF121" s="4"/>
      <c r="EG121" s="4"/>
      <c r="EH121" s="4"/>
      <c r="EI121" s="4"/>
    </row>
    <row r="122" spans="1:139">
      <c r="C122" s="53"/>
      <c r="AD122" s="71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 t="str">
        <f t="shared" si="467"/>
        <v/>
      </c>
      <c r="BH122" s="12"/>
      <c r="BI122" s="4"/>
      <c r="BJ122" s="4"/>
      <c r="BK122" s="4"/>
      <c r="BL122" s="4"/>
      <c r="BM122" s="4"/>
      <c r="BN122" s="4"/>
      <c r="BO122" s="4"/>
      <c r="BP122" s="4"/>
      <c r="BQ122" s="4"/>
      <c r="CO122" s="4"/>
      <c r="CP122" s="4"/>
      <c r="CQ122" s="4"/>
      <c r="EC122" s="4"/>
      <c r="ED122" s="4"/>
      <c r="EE122" s="4"/>
      <c r="EF122" s="4"/>
      <c r="EG122" s="4"/>
      <c r="EH122" s="4"/>
      <c r="EI122" s="4"/>
    </row>
    <row r="123" spans="1:139">
      <c r="BH123" s="12"/>
      <c r="BI123" s="4"/>
      <c r="BJ123" s="4"/>
      <c r="BK123" s="4"/>
      <c r="BL123" s="4"/>
      <c r="BM123" s="4"/>
      <c r="BN123" s="4"/>
      <c r="BO123" s="4"/>
      <c r="BP123" s="4"/>
      <c r="BQ123" s="4"/>
      <c r="CO123" s="4"/>
      <c r="CP123" s="4"/>
      <c r="CQ123" s="4"/>
      <c r="EC123" s="4"/>
      <c r="ED123" s="4"/>
      <c r="EE123" s="4"/>
      <c r="EF123" s="4"/>
      <c r="EG123" s="4"/>
      <c r="EH123" s="4"/>
      <c r="EI123" s="4"/>
    </row>
    <row r="124" spans="1:139">
      <c r="BH124" s="12"/>
      <c r="BI124" s="4"/>
      <c r="BJ124" s="4"/>
      <c r="BK124" s="4"/>
      <c r="BL124" s="4"/>
      <c r="BM124" s="4"/>
      <c r="BN124" s="4"/>
      <c r="BO124" s="4"/>
      <c r="BP124" s="4"/>
      <c r="BQ124" s="4"/>
      <c r="CO124" s="4"/>
      <c r="CP124" s="4"/>
      <c r="CQ124" s="4"/>
      <c r="EC124" s="4"/>
      <c r="ED124" s="4"/>
      <c r="EE124" s="4"/>
      <c r="EF124" s="4"/>
      <c r="EG124" s="4"/>
      <c r="EH124" s="4"/>
      <c r="EI124" s="4"/>
    </row>
    <row r="125" spans="1:139">
      <c r="BH125" s="12"/>
      <c r="BI125" s="4"/>
      <c r="BJ125" s="4"/>
      <c r="BK125" s="4"/>
      <c r="BL125" s="4"/>
      <c r="BM125" s="4"/>
      <c r="BN125" s="4"/>
      <c r="BO125" s="4"/>
      <c r="BP125" s="4"/>
      <c r="BQ125" s="4"/>
      <c r="CO125" s="4"/>
      <c r="CP125" s="4"/>
      <c r="CQ125" s="4"/>
      <c r="EC125" s="4"/>
      <c r="ED125" s="4"/>
      <c r="EE125" s="4"/>
      <c r="EF125" s="4"/>
      <c r="EG125" s="4"/>
      <c r="EH125" s="4"/>
      <c r="EI125" s="4"/>
    </row>
    <row r="126" spans="1:139">
      <c r="BH126" s="12"/>
      <c r="BI126" s="4"/>
      <c r="BJ126" s="4"/>
      <c r="BK126" s="4"/>
      <c r="BL126" s="4"/>
      <c r="BM126" s="4"/>
      <c r="BN126" s="4"/>
      <c r="BO126" s="4"/>
      <c r="BP126" s="4"/>
      <c r="BQ126" s="4"/>
      <c r="CO126" s="4"/>
      <c r="CP126" s="4"/>
      <c r="CQ126" s="4"/>
      <c r="EC126" s="4"/>
      <c r="ED126" s="4"/>
      <c r="EE126" s="4"/>
      <c r="EF126" s="4"/>
      <c r="EG126" s="4"/>
      <c r="EH126" s="4"/>
      <c r="EI126" s="4"/>
    </row>
    <row r="127" spans="1:139">
      <c r="BH127" s="12"/>
      <c r="BI127" s="4"/>
      <c r="BJ127" s="4"/>
      <c r="BK127" s="4"/>
      <c r="BL127" s="4"/>
      <c r="BM127" s="4"/>
      <c r="BN127" s="4"/>
      <c r="BO127" s="4"/>
      <c r="BP127" s="4"/>
      <c r="BQ127" s="4"/>
      <c r="CO127" s="4"/>
      <c r="CP127" s="4"/>
      <c r="CQ127" s="4"/>
    </row>
    <row r="128" spans="1:139">
      <c r="BH128" s="12"/>
      <c r="BI128" s="4"/>
      <c r="BJ128" s="4"/>
      <c r="BK128" s="4"/>
      <c r="BL128" s="4"/>
      <c r="BM128" s="4"/>
      <c r="BN128" s="4"/>
      <c r="BO128" s="4"/>
      <c r="BP128" s="4"/>
      <c r="BQ128" s="4"/>
      <c r="CO128" s="4"/>
      <c r="CP128" s="4"/>
      <c r="CQ128" s="4"/>
    </row>
    <row r="129" spans="60:95">
      <c r="BH129" s="12"/>
      <c r="BI129" s="4"/>
      <c r="BJ129" s="4"/>
      <c r="BK129" s="4"/>
      <c r="BL129" s="4"/>
      <c r="BM129" s="4"/>
      <c r="BN129" s="4"/>
      <c r="BO129" s="4"/>
      <c r="BP129" s="4"/>
      <c r="BQ129" s="4"/>
      <c r="CO129" s="4"/>
      <c r="CP129" s="4"/>
      <c r="CQ129" s="4"/>
    </row>
    <row r="130" spans="60:95">
      <c r="BH130" s="12"/>
      <c r="BI130" s="4"/>
      <c r="BJ130" s="4"/>
      <c r="BK130" s="4"/>
      <c r="BL130" s="4"/>
      <c r="BM130" s="4"/>
      <c r="BN130" s="4"/>
      <c r="BO130" s="4"/>
      <c r="BP130" s="4"/>
      <c r="BQ130" s="4"/>
      <c r="CO130" s="4"/>
      <c r="CP130" s="4"/>
      <c r="CQ130" s="4"/>
    </row>
    <row r="131" spans="60:95">
      <c r="BH131" s="12"/>
      <c r="BI131" s="4"/>
      <c r="BJ131" s="4"/>
      <c r="BK131" s="4"/>
      <c r="BL131" s="4"/>
      <c r="BM131" s="4"/>
      <c r="BN131" s="4"/>
      <c r="BO131" s="4"/>
      <c r="BP131" s="4"/>
      <c r="BQ131" s="4"/>
      <c r="CO131" s="4"/>
      <c r="CP131" s="4"/>
      <c r="CQ131" s="4"/>
    </row>
    <row r="132" spans="60:95">
      <c r="BH132" s="12"/>
      <c r="BI132" s="4"/>
      <c r="BJ132" s="4"/>
      <c r="BK132" s="4"/>
      <c r="BL132" s="4"/>
      <c r="BM132" s="4"/>
      <c r="BN132" s="4"/>
      <c r="BO132" s="4"/>
      <c r="BP132" s="4"/>
      <c r="BQ132" s="4"/>
      <c r="CO132" s="4"/>
      <c r="CP132" s="4"/>
      <c r="CQ132" s="4"/>
    </row>
    <row r="133" spans="60:95">
      <c r="BH133" s="12"/>
      <c r="CO133" s="4"/>
      <c r="CP133" s="4"/>
      <c r="CQ133" s="4"/>
    </row>
    <row r="134" spans="60:95">
      <c r="BH134" s="12"/>
      <c r="CO134" s="4"/>
      <c r="CP134" s="4"/>
      <c r="CQ134" s="4"/>
    </row>
    <row r="135" spans="60:95">
      <c r="BH135" s="12"/>
      <c r="BI135" s="4"/>
      <c r="BJ135" s="4"/>
      <c r="BK135" s="4"/>
      <c r="BL135" s="4"/>
      <c r="BM135" s="4"/>
      <c r="BN135" s="4"/>
      <c r="BO135" s="4"/>
      <c r="BP135" s="4"/>
      <c r="BQ135" s="4"/>
    </row>
    <row r="136" spans="60:95">
      <c r="BH136" s="12"/>
      <c r="BI136" s="4"/>
      <c r="BJ136" s="4"/>
      <c r="BK136" s="4"/>
      <c r="BL136" s="4"/>
      <c r="BM136" s="4"/>
      <c r="BN136" s="4"/>
      <c r="BO136" s="4"/>
      <c r="BP136" s="4"/>
      <c r="BQ136" s="4"/>
    </row>
    <row r="137" spans="60:95">
      <c r="BH137" s="12"/>
      <c r="BI137" s="4"/>
      <c r="BJ137" s="4"/>
      <c r="BK137" s="4"/>
      <c r="BL137" s="4"/>
      <c r="BM137" s="4"/>
      <c r="BN137" s="4"/>
      <c r="BO137" s="4"/>
      <c r="BP137" s="4"/>
      <c r="BQ137" s="4"/>
    </row>
    <row r="138" spans="60:95">
      <c r="BH138" s="12"/>
      <c r="BI138" s="4"/>
      <c r="BJ138" s="4"/>
      <c r="BK138" s="4"/>
      <c r="BL138" s="4"/>
      <c r="BM138" s="4"/>
      <c r="BN138" s="4"/>
      <c r="BO138" s="4"/>
      <c r="BP138" s="4"/>
      <c r="BQ138" s="4"/>
    </row>
    <row r="139" spans="60:95">
      <c r="BH139" s="12"/>
      <c r="BI139" s="4"/>
      <c r="BJ139" s="4"/>
      <c r="BK139" s="4"/>
      <c r="BL139" s="4"/>
      <c r="BM139" s="4"/>
      <c r="BN139" s="4"/>
      <c r="BO139" s="4"/>
      <c r="BP139" s="4"/>
      <c r="BQ139" s="4"/>
    </row>
    <row r="140" spans="60:95">
      <c r="BH140" s="12"/>
      <c r="BI140" s="4"/>
      <c r="BJ140" s="4"/>
      <c r="BK140" s="4"/>
      <c r="BL140" s="4"/>
      <c r="BM140" s="4"/>
      <c r="BN140" s="4"/>
      <c r="BO140" s="4"/>
      <c r="BP140" s="4"/>
      <c r="BQ140" s="4"/>
    </row>
    <row r="141" spans="60:95">
      <c r="BH141" s="12"/>
      <c r="BI141" s="4"/>
      <c r="BJ141" s="4"/>
      <c r="BK141" s="4"/>
      <c r="BL141" s="4"/>
      <c r="BM141" s="4"/>
      <c r="BN141" s="4"/>
      <c r="BO141" s="4"/>
      <c r="BP141" s="4"/>
      <c r="BQ141" s="4"/>
    </row>
    <row r="142" spans="60:95">
      <c r="BH142" s="12"/>
      <c r="BI142" s="4"/>
      <c r="BJ142" s="4"/>
      <c r="BK142" s="4"/>
      <c r="BL142" s="4"/>
      <c r="BM142" s="4"/>
      <c r="BN142" s="4"/>
      <c r="BO142" s="4"/>
      <c r="BP142" s="4"/>
      <c r="BQ142" s="4"/>
    </row>
    <row r="143" spans="60:95">
      <c r="BH143" s="12"/>
      <c r="BI143" s="4"/>
      <c r="BJ143" s="4"/>
      <c r="BK143" s="4"/>
      <c r="BL143" s="4"/>
      <c r="BM143" s="4"/>
      <c r="BN143" s="4"/>
      <c r="BO143" s="4"/>
      <c r="BP143" s="4"/>
      <c r="BQ143" s="4"/>
    </row>
    <row r="144" spans="60:95">
      <c r="BH144" s="12"/>
      <c r="BI144" s="4"/>
      <c r="BJ144" s="4"/>
      <c r="BK144" s="4"/>
      <c r="BL144" s="4"/>
      <c r="BM144" s="4"/>
      <c r="BN144" s="4"/>
      <c r="BO144" s="4"/>
      <c r="BP144" s="4"/>
      <c r="BQ144" s="4"/>
    </row>
    <row r="145" spans="60:69">
      <c r="BH145" s="12"/>
      <c r="BI145" s="4"/>
      <c r="BJ145" s="4"/>
      <c r="BK145" s="4"/>
      <c r="BL145" s="4"/>
      <c r="BM145" s="4"/>
      <c r="BN145" s="4"/>
      <c r="BO145" s="4"/>
      <c r="BP145" s="4"/>
      <c r="BQ145" s="4"/>
    </row>
    <row r="146" spans="60:69">
      <c r="BH146" s="12"/>
    </row>
    <row r="147" spans="60:69">
      <c r="BH147" s="12"/>
    </row>
    <row r="148" spans="60:69">
      <c r="BH148" s="12"/>
    </row>
    <row r="149" spans="60:69">
      <c r="BH149" s="12"/>
    </row>
    <row r="150" spans="60:69">
      <c r="BH150" s="12"/>
    </row>
    <row r="151" spans="60:69">
      <c r="BH151" s="12"/>
    </row>
    <row r="152" spans="60:69">
      <c r="BH152" s="12"/>
    </row>
    <row r="153" spans="60:69">
      <c r="BH153" s="12"/>
    </row>
    <row r="154" spans="60:69">
      <c r="BH154" s="12"/>
    </row>
    <row r="155" spans="60:69">
      <c r="BH155" s="12"/>
    </row>
  </sheetData>
  <sortState xmlns:xlrd2="http://schemas.microsoft.com/office/spreadsheetml/2017/richdata2" ref="D133:D145">
    <sortCondition ref="D125"/>
  </sortState>
  <conditionalFormatting sqref="AF88:BE88 AF5:BF87">
    <cfRule type="cellIs" dxfId="2" priority="3" operator="greaterThan">
      <formula>$AM$92</formula>
    </cfRule>
  </conditionalFormatting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zoomScale="80" zoomScaleNormal="80" workbookViewId="0"/>
  </sheetViews>
  <sheetFormatPr defaultRowHeight="12.75"/>
  <sheetData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38"/>
  <sheetViews>
    <sheetView workbookViewId="0">
      <selection activeCell="B1" sqref="B1"/>
    </sheetView>
  </sheetViews>
  <sheetFormatPr defaultRowHeight="12.75"/>
  <cols>
    <col min="3" max="3" width="11.53125" customWidth="1"/>
  </cols>
  <sheetData>
    <row r="1" spans="2:17">
      <c r="B1" t="s">
        <v>166</v>
      </c>
    </row>
    <row r="2" spans="2:17">
      <c r="B2" t="s">
        <v>167</v>
      </c>
    </row>
    <row r="4" spans="2:17" ht="13.5" thickBot="1">
      <c r="B4" s="2" t="s">
        <v>82</v>
      </c>
      <c r="C4" s="50" t="s">
        <v>10</v>
      </c>
      <c r="D4" s="91" t="s">
        <v>8</v>
      </c>
      <c r="E4" s="24" t="s">
        <v>1</v>
      </c>
      <c r="F4" s="24" t="s">
        <v>2</v>
      </c>
      <c r="G4" s="24" t="s">
        <v>3</v>
      </c>
      <c r="H4" s="24" t="s">
        <v>4</v>
      </c>
      <c r="I4" s="28" t="s">
        <v>5</v>
      </c>
      <c r="J4" s="28"/>
      <c r="K4" s="28"/>
      <c r="L4" s="24" t="s">
        <v>1</v>
      </c>
      <c r="M4" s="24" t="s">
        <v>2</v>
      </c>
      <c r="N4" s="24" t="s">
        <v>3</v>
      </c>
      <c r="O4" s="24" t="s">
        <v>4</v>
      </c>
      <c r="P4" s="28" t="s">
        <v>5</v>
      </c>
    </row>
    <row r="5" spans="2:17">
      <c r="B5">
        <v>2018</v>
      </c>
      <c r="C5" s="53" t="s">
        <v>11</v>
      </c>
      <c r="D5" s="71">
        <v>1189</v>
      </c>
      <c r="E5" s="71">
        <v>36</v>
      </c>
      <c r="F5" s="71">
        <v>7</v>
      </c>
      <c r="G5" s="71">
        <v>30</v>
      </c>
      <c r="H5" s="71">
        <v>5</v>
      </c>
      <c r="I5" s="71">
        <v>30</v>
      </c>
      <c r="J5" s="51">
        <f>SUM(E5:I5)</f>
        <v>108</v>
      </c>
      <c r="L5" s="82">
        <v>3.0277544154751892E-2</v>
      </c>
      <c r="M5" s="82">
        <v>5.8873002523128683E-3</v>
      </c>
      <c r="N5" s="82">
        <v>2.5231286795626577E-2</v>
      </c>
      <c r="O5" s="82">
        <v>4.2052144659377629E-3</v>
      </c>
      <c r="P5" s="82">
        <v>2.5231286795626577E-2</v>
      </c>
      <c r="Q5" s="15">
        <f>IF(J5=0,"",J5/$D5)</f>
        <v>9.0832632464255672E-2</v>
      </c>
    </row>
    <row r="6" spans="2:17">
      <c r="B6">
        <v>2018</v>
      </c>
      <c r="C6" s="53" t="s">
        <v>141</v>
      </c>
      <c r="D6" s="53">
        <v>80</v>
      </c>
      <c r="E6" s="51"/>
      <c r="F6" s="51">
        <v>1</v>
      </c>
      <c r="G6" s="51">
        <v>2</v>
      </c>
      <c r="H6" s="51"/>
      <c r="I6" s="51">
        <v>2</v>
      </c>
      <c r="J6" s="51">
        <f>SUM(E6:I6)</f>
        <v>5</v>
      </c>
      <c r="K6" s="43"/>
      <c r="L6" s="15" t="s">
        <v>165</v>
      </c>
      <c r="M6" s="15">
        <v>1.2500000000000001E-2</v>
      </c>
      <c r="N6" s="15">
        <v>2.5000000000000001E-2</v>
      </c>
      <c r="O6" s="15" t="s">
        <v>165</v>
      </c>
      <c r="P6" s="15">
        <v>2.5000000000000001E-2</v>
      </c>
      <c r="Q6" s="15">
        <f>IF(J6=0,"",J6/$D6)</f>
        <v>6.25E-2</v>
      </c>
    </row>
    <row r="7" spans="2:17">
      <c r="B7">
        <v>2018</v>
      </c>
      <c r="C7" s="53" t="s">
        <v>12</v>
      </c>
      <c r="D7" s="71">
        <v>584</v>
      </c>
      <c r="E7" s="71">
        <v>12</v>
      </c>
      <c r="F7" s="71">
        <v>7</v>
      </c>
      <c r="G7" s="71">
        <v>12</v>
      </c>
      <c r="H7" s="71">
        <v>3</v>
      </c>
      <c r="I7" s="71">
        <v>2</v>
      </c>
      <c r="J7" s="51">
        <f>SUM(E7:I7)</f>
        <v>36</v>
      </c>
      <c r="L7" s="82">
        <v>2.0547945205479451E-2</v>
      </c>
      <c r="M7" s="82">
        <v>1.1986301369863013E-2</v>
      </c>
      <c r="N7" s="82">
        <v>2.0547945205479451E-2</v>
      </c>
      <c r="O7" s="82">
        <v>5.1369863013698627E-3</v>
      </c>
      <c r="P7" s="82">
        <v>3.4246575342465752E-3</v>
      </c>
      <c r="Q7" s="15">
        <f>IF(J7=0,"",J7/$D7)</f>
        <v>6.1643835616438353E-2</v>
      </c>
    </row>
    <row r="8" spans="2:17">
      <c r="B8">
        <v>2018</v>
      </c>
      <c r="C8" s="4" t="s">
        <v>155</v>
      </c>
      <c r="D8" s="4">
        <v>72</v>
      </c>
      <c r="E8" s="51"/>
      <c r="F8" s="51">
        <v>1</v>
      </c>
      <c r="G8" s="51">
        <v>2</v>
      </c>
      <c r="H8" s="51"/>
      <c r="I8" s="51">
        <v>1</v>
      </c>
      <c r="J8" s="51">
        <f>SUM(E8:I8)</f>
        <v>4</v>
      </c>
      <c r="K8" s="23"/>
      <c r="L8" s="15" t="s">
        <v>165</v>
      </c>
      <c r="M8" s="15">
        <v>1.3888888888888888E-2</v>
      </c>
      <c r="N8" s="15">
        <v>2.7777777777777776E-2</v>
      </c>
      <c r="O8" s="15" t="s">
        <v>165</v>
      </c>
      <c r="P8" s="15">
        <v>1.3888888888888888E-2</v>
      </c>
      <c r="Q8" s="15">
        <f>IF(J8=0,"",J8/$D8)</f>
        <v>5.5555555555555552E-2</v>
      </c>
    </row>
    <row r="9" spans="2:17">
      <c r="B9">
        <v>2018</v>
      </c>
      <c r="C9" s="4" t="s">
        <v>140</v>
      </c>
      <c r="D9" s="4">
        <v>114</v>
      </c>
      <c r="E9" s="51">
        <v>1</v>
      </c>
      <c r="F9" s="51"/>
      <c r="G9" s="51">
        <v>3</v>
      </c>
      <c r="H9" s="51"/>
      <c r="I9" s="51">
        <v>2</v>
      </c>
      <c r="J9" s="51">
        <f>SUM(E9:I9)</f>
        <v>6</v>
      </c>
      <c r="K9" s="23"/>
      <c r="L9" s="15">
        <v>8.771929824561403E-3</v>
      </c>
      <c r="M9" s="15" t="s">
        <v>165</v>
      </c>
      <c r="N9" s="15">
        <v>2.6315789473684209E-2</v>
      </c>
      <c r="O9" s="15" t="s">
        <v>165</v>
      </c>
      <c r="P9" s="15">
        <v>1.7543859649122806E-2</v>
      </c>
      <c r="Q9" s="15">
        <f>IF(J9=0,"",J9/$D9)</f>
        <v>5.2631578947368418E-2</v>
      </c>
    </row>
    <row r="10" spans="2:17">
      <c r="C10" s="4"/>
      <c r="D10" s="4"/>
      <c r="E10" s="51"/>
      <c r="F10" s="51"/>
      <c r="G10" s="51"/>
      <c r="H10" s="51"/>
      <c r="I10" s="51"/>
      <c r="J10" s="51"/>
      <c r="K10" s="23"/>
      <c r="L10" s="15"/>
      <c r="M10" s="15"/>
      <c r="N10" s="15"/>
      <c r="O10" s="15"/>
      <c r="P10" s="15"/>
      <c r="Q10" s="15"/>
    </row>
    <row r="11" spans="2:17">
      <c r="B11">
        <v>2018</v>
      </c>
      <c r="C11" s="4" t="s">
        <v>124</v>
      </c>
      <c r="D11" s="4">
        <v>444</v>
      </c>
      <c r="E11" s="51">
        <v>4</v>
      </c>
      <c r="F11" s="51">
        <v>2</v>
      </c>
      <c r="G11" s="51">
        <v>6</v>
      </c>
      <c r="H11" s="51"/>
      <c r="I11" s="51">
        <v>4</v>
      </c>
      <c r="J11" s="51">
        <f t="shared" ref="J11:J18" si="0">SUM(E11:I11)</f>
        <v>16</v>
      </c>
      <c r="K11" s="23"/>
      <c r="L11" s="15">
        <v>9.0090090090090089E-3</v>
      </c>
      <c r="M11" s="15">
        <v>4.5045045045045045E-3</v>
      </c>
      <c r="N11" s="15">
        <v>1.3513513513513514E-2</v>
      </c>
      <c r="O11" s="15" t="s">
        <v>165</v>
      </c>
      <c r="P11" s="15">
        <v>9.0090090090090089E-3</v>
      </c>
      <c r="Q11" s="15">
        <f t="shared" ref="Q11:Q18" si="1">IF(J11=0,"",J11/$D11)</f>
        <v>3.6036036036036036E-2</v>
      </c>
    </row>
    <row r="12" spans="2:17" ht="13.15">
      <c r="B12">
        <v>2018</v>
      </c>
      <c r="C12" s="4" t="s">
        <v>17</v>
      </c>
      <c r="D12" s="4">
        <v>548</v>
      </c>
      <c r="E12" s="51">
        <v>5</v>
      </c>
      <c r="F12" s="51">
        <v>3</v>
      </c>
      <c r="G12" s="51">
        <v>7</v>
      </c>
      <c r="H12" s="51">
        <v>2</v>
      </c>
      <c r="I12" s="51">
        <v>1</v>
      </c>
      <c r="J12" s="51">
        <f t="shared" si="0"/>
        <v>18</v>
      </c>
      <c r="K12" s="28"/>
      <c r="L12" s="15">
        <v>9.1240875912408752E-3</v>
      </c>
      <c r="M12" s="15">
        <v>5.4744525547445258E-3</v>
      </c>
      <c r="N12" s="15">
        <v>1.2773722627737226E-2</v>
      </c>
      <c r="O12" s="15">
        <v>3.6496350364963502E-3</v>
      </c>
      <c r="P12" s="15">
        <v>1.8248175182481751E-3</v>
      </c>
      <c r="Q12" s="15">
        <f t="shared" si="1"/>
        <v>3.2846715328467155E-2</v>
      </c>
    </row>
    <row r="13" spans="2:17">
      <c r="B13" s="9">
        <v>2018</v>
      </c>
      <c r="C13" s="53" t="s">
        <v>16</v>
      </c>
      <c r="D13" s="53">
        <v>3496</v>
      </c>
      <c r="E13" s="51">
        <v>6</v>
      </c>
      <c r="F13" s="51">
        <v>25</v>
      </c>
      <c r="G13" s="51">
        <v>43</v>
      </c>
      <c r="H13" s="51">
        <v>1</v>
      </c>
      <c r="I13" s="51">
        <v>29</v>
      </c>
      <c r="J13" s="51">
        <f t="shared" si="0"/>
        <v>104</v>
      </c>
      <c r="K13" s="23"/>
      <c r="L13" s="82">
        <v>1.7162471395881006E-3</v>
      </c>
      <c r="M13" s="82">
        <v>7.1510297482837533E-3</v>
      </c>
      <c r="N13" s="82">
        <v>1.2299771167048055E-2</v>
      </c>
      <c r="O13" s="82">
        <v>2.8604118993135012E-4</v>
      </c>
      <c r="P13" s="82">
        <v>8.2951945080091526E-3</v>
      </c>
      <c r="Q13" s="15">
        <f t="shared" si="1"/>
        <v>2.9748283752860413E-2</v>
      </c>
    </row>
    <row r="14" spans="2:17">
      <c r="B14">
        <v>2018</v>
      </c>
      <c r="C14" s="53" t="s">
        <v>25</v>
      </c>
      <c r="D14" s="71">
        <v>999</v>
      </c>
      <c r="E14" s="71">
        <v>3</v>
      </c>
      <c r="F14" s="71">
        <v>6</v>
      </c>
      <c r="G14" s="71">
        <v>9</v>
      </c>
      <c r="H14" s="71">
        <v>2</v>
      </c>
      <c r="I14" s="71">
        <v>5</v>
      </c>
      <c r="J14" s="51">
        <f t="shared" si="0"/>
        <v>25</v>
      </c>
      <c r="L14" s="82">
        <v>3.003003003003003E-3</v>
      </c>
      <c r="M14" s="82">
        <v>6.006006006006006E-3</v>
      </c>
      <c r="N14" s="82">
        <v>9.0090090090090089E-3</v>
      </c>
      <c r="O14" s="82">
        <v>2.002002002002002E-3</v>
      </c>
      <c r="P14" s="82">
        <v>5.005005005005005E-3</v>
      </c>
      <c r="Q14" s="15">
        <f t="shared" si="1"/>
        <v>2.5025025025025027E-2</v>
      </c>
    </row>
    <row r="15" spans="2:17">
      <c r="B15" s="9">
        <v>2018</v>
      </c>
      <c r="C15" s="53" t="s">
        <v>125</v>
      </c>
      <c r="D15" s="53">
        <v>846</v>
      </c>
      <c r="E15" s="51">
        <v>4</v>
      </c>
      <c r="F15" s="51">
        <v>4</v>
      </c>
      <c r="G15" s="51">
        <v>6</v>
      </c>
      <c r="H15" s="51">
        <v>1</v>
      </c>
      <c r="I15" s="51">
        <v>5</v>
      </c>
      <c r="J15" s="51">
        <f t="shared" si="0"/>
        <v>20</v>
      </c>
      <c r="K15" s="23"/>
      <c r="L15" s="82">
        <v>4.7281323877068557E-3</v>
      </c>
      <c r="M15" s="82">
        <v>4.7281323877068557E-3</v>
      </c>
      <c r="N15" s="82">
        <v>7.0921985815602835E-3</v>
      </c>
      <c r="O15" s="82">
        <v>1.1820330969267139E-3</v>
      </c>
      <c r="P15" s="82">
        <v>5.9101654846335696E-3</v>
      </c>
      <c r="Q15" s="15">
        <f t="shared" si="1"/>
        <v>2.3640661938534278E-2</v>
      </c>
    </row>
    <row r="16" spans="2:17">
      <c r="B16">
        <v>2018</v>
      </c>
      <c r="C16" s="53" t="s">
        <v>132</v>
      </c>
      <c r="D16" s="71">
        <v>300</v>
      </c>
      <c r="E16" s="71">
        <v>3</v>
      </c>
      <c r="F16" s="71">
        <v>2</v>
      </c>
      <c r="G16" s="71"/>
      <c r="H16" s="71">
        <v>1</v>
      </c>
      <c r="I16" s="71">
        <v>1</v>
      </c>
      <c r="J16" s="51">
        <f t="shared" si="0"/>
        <v>7</v>
      </c>
      <c r="L16" s="82">
        <v>0.01</v>
      </c>
      <c r="M16" s="82">
        <v>6.6666666666666671E-3</v>
      </c>
      <c r="N16" s="82" t="s">
        <v>165</v>
      </c>
      <c r="O16" s="82">
        <v>3.3333333333333335E-3</v>
      </c>
      <c r="P16" s="82">
        <v>3.3333333333333335E-3</v>
      </c>
      <c r="Q16" s="15">
        <f t="shared" si="1"/>
        <v>2.3333333333333334E-2</v>
      </c>
    </row>
    <row r="17" spans="2:17">
      <c r="B17" s="9">
        <v>2018</v>
      </c>
      <c r="C17" s="53" t="s">
        <v>24</v>
      </c>
      <c r="D17" s="71">
        <v>1038</v>
      </c>
      <c r="E17" s="71">
        <v>1</v>
      </c>
      <c r="F17" s="71">
        <v>3</v>
      </c>
      <c r="G17" s="71">
        <v>11</v>
      </c>
      <c r="H17" s="71">
        <v>1</v>
      </c>
      <c r="I17" s="71">
        <v>6</v>
      </c>
      <c r="J17" s="51">
        <f t="shared" si="0"/>
        <v>22</v>
      </c>
      <c r="K17" s="51"/>
      <c r="L17" s="82">
        <v>9.6339113680154141E-4</v>
      </c>
      <c r="M17" s="82">
        <v>2.8901734104046241E-3</v>
      </c>
      <c r="N17" s="82">
        <v>1.0597302504816955E-2</v>
      </c>
      <c r="O17" s="82">
        <v>9.6339113680154141E-4</v>
      </c>
      <c r="P17" s="82">
        <v>5.7803468208092483E-3</v>
      </c>
      <c r="Q17" s="15">
        <f t="shared" si="1"/>
        <v>2.119460500963391E-2</v>
      </c>
    </row>
    <row r="18" spans="2:17">
      <c r="B18">
        <v>2018</v>
      </c>
      <c r="C18" s="4" t="s">
        <v>129</v>
      </c>
      <c r="D18" s="4">
        <v>300</v>
      </c>
      <c r="E18" s="51"/>
      <c r="F18" s="51">
        <v>2</v>
      </c>
      <c r="G18" s="51">
        <v>2</v>
      </c>
      <c r="H18" s="51">
        <v>1</v>
      </c>
      <c r="I18" s="51">
        <v>1</v>
      </c>
      <c r="J18" s="51">
        <f t="shared" si="0"/>
        <v>6</v>
      </c>
      <c r="K18" s="23"/>
      <c r="L18" s="15" t="s">
        <v>165</v>
      </c>
      <c r="M18" s="15">
        <v>6.6666666666666671E-3</v>
      </c>
      <c r="N18" s="15">
        <v>6.6666666666666671E-3</v>
      </c>
      <c r="O18" s="15">
        <v>3.3333333333333335E-3</v>
      </c>
      <c r="P18" s="15">
        <v>3.3333333333333335E-3</v>
      </c>
      <c r="Q18" s="15">
        <f t="shared" si="1"/>
        <v>0.02</v>
      </c>
    </row>
    <row r="19" spans="2:17">
      <c r="C19" s="4"/>
      <c r="D19" s="4"/>
      <c r="E19" s="51"/>
      <c r="F19" s="51"/>
      <c r="G19" s="51"/>
      <c r="H19" s="51"/>
      <c r="I19" s="51"/>
      <c r="J19" s="51"/>
      <c r="K19" s="23"/>
      <c r="L19" s="15"/>
      <c r="M19" s="15"/>
      <c r="N19" s="15"/>
      <c r="O19" s="15"/>
      <c r="P19" s="15"/>
      <c r="Q19" s="15"/>
    </row>
    <row r="20" spans="2:17">
      <c r="B20">
        <v>2018</v>
      </c>
      <c r="C20" s="4" t="s">
        <v>130</v>
      </c>
      <c r="D20" s="4">
        <v>501</v>
      </c>
      <c r="E20" s="51"/>
      <c r="F20" s="51"/>
      <c r="G20" s="51">
        <v>6</v>
      </c>
      <c r="H20" s="51"/>
      <c r="I20" s="51">
        <v>3</v>
      </c>
      <c r="J20" s="51">
        <f t="shared" ref="J20:J31" si="2">SUM(E20:I20)</f>
        <v>9</v>
      </c>
      <c r="K20" s="23"/>
      <c r="L20" s="15" t="s">
        <v>165</v>
      </c>
      <c r="M20" s="15" t="s">
        <v>165</v>
      </c>
      <c r="N20" s="15">
        <v>1.1976047904191617E-2</v>
      </c>
      <c r="O20" s="15" t="s">
        <v>165</v>
      </c>
      <c r="P20" s="15">
        <v>5.9880239520958087E-3</v>
      </c>
      <c r="Q20" s="15">
        <f t="shared" ref="Q20:Q31" si="3">IF(J20=0,"",J20/$D20)</f>
        <v>1.7964071856287425E-2</v>
      </c>
    </row>
    <row r="21" spans="2:17">
      <c r="B21">
        <v>2018</v>
      </c>
      <c r="C21" s="4" t="s">
        <v>142</v>
      </c>
      <c r="D21" s="4">
        <v>467</v>
      </c>
      <c r="E21" s="51">
        <v>2</v>
      </c>
      <c r="F21" s="51">
        <v>1</v>
      </c>
      <c r="G21" s="51">
        <v>3</v>
      </c>
      <c r="H21" s="51"/>
      <c r="I21" s="51">
        <v>2</v>
      </c>
      <c r="J21" s="51">
        <f t="shared" si="2"/>
        <v>8</v>
      </c>
      <c r="K21" s="23"/>
      <c r="L21" s="15">
        <v>4.2826552462526769E-3</v>
      </c>
      <c r="M21" s="15">
        <v>2.1413276231263384E-3</v>
      </c>
      <c r="N21" s="15">
        <v>6.4239828693790149E-3</v>
      </c>
      <c r="O21" s="15" t="s">
        <v>165</v>
      </c>
      <c r="P21" s="15">
        <v>4.2826552462526769E-3</v>
      </c>
      <c r="Q21" s="15">
        <f t="shared" si="3"/>
        <v>1.7130620985010708E-2</v>
      </c>
    </row>
    <row r="22" spans="2:17">
      <c r="B22">
        <v>2018</v>
      </c>
      <c r="C22" s="53" t="s">
        <v>150</v>
      </c>
      <c r="D22" s="71">
        <v>1198</v>
      </c>
      <c r="E22" s="71"/>
      <c r="F22" s="71">
        <v>6</v>
      </c>
      <c r="G22" s="71">
        <v>5</v>
      </c>
      <c r="H22" s="71">
        <v>2</v>
      </c>
      <c r="I22" s="71">
        <v>6</v>
      </c>
      <c r="J22" s="51">
        <f t="shared" si="2"/>
        <v>19</v>
      </c>
      <c r="L22" s="82" t="s">
        <v>165</v>
      </c>
      <c r="M22" s="82">
        <v>5.008347245409015E-3</v>
      </c>
      <c r="N22" s="82">
        <v>4.1736227045075123E-3</v>
      </c>
      <c r="O22" s="82">
        <v>1.6694490818030051E-3</v>
      </c>
      <c r="P22" s="82">
        <v>5.008347245409015E-3</v>
      </c>
      <c r="Q22" s="15">
        <f t="shared" si="3"/>
        <v>1.5859766277128547E-2</v>
      </c>
    </row>
    <row r="23" spans="2:17">
      <c r="B23">
        <v>2018</v>
      </c>
      <c r="C23" s="53" t="s">
        <v>151</v>
      </c>
      <c r="D23" s="71">
        <v>600</v>
      </c>
      <c r="E23" s="71"/>
      <c r="F23" s="71">
        <v>2</v>
      </c>
      <c r="G23" s="71">
        <v>3</v>
      </c>
      <c r="H23" s="71"/>
      <c r="I23" s="71">
        <v>4</v>
      </c>
      <c r="J23" s="51">
        <f t="shared" si="2"/>
        <v>9</v>
      </c>
      <c r="K23" s="23"/>
      <c r="L23" s="82" t="s">
        <v>165</v>
      </c>
      <c r="M23" s="82">
        <v>3.3333333333333335E-3</v>
      </c>
      <c r="N23" s="82">
        <v>5.0000000000000001E-3</v>
      </c>
      <c r="O23" s="82" t="s">
        <v>165</v>
      </c>
      <c r="P23" s="82">
        <v>6.6666666666666671E-3</v>
      </c>
      <c r="Q23" s="15">
        <f t="shared" si="3"/>
        <v>1.4999999999999999E-2</v>
      </c>
    </row>
    <row r="24" spans="2:17">
      <c r="B24">
        <v>2018</v>
      </c>
      <c r="C24" s="53" t="s">
        <v>126</v>
      </c>
      <c r="D24" s="71">
        <v>1113</v>
      </c>
      <c r="E24" s="71">
        <v>2</v>
      </c>
      <c r="F24" s="71">
        <v>4</v>
      </c>
      <c r="G24" s="71">
        <v>3</v>
      </c>
      <c r="H24" s="71">
        <v>1</v>
      </c>
      <c r="I24" s="71">
        <v>6</v>
      </c>
      <c r="J24" s="51">
        <f t="shared" si="2"/>
        <v>16</v>
      </c>
      <c r="L24" s="82">
        <v>1.7969451931716084E-3</v>
      </c>
      <c r="M24" s="82">
        <v>3.5938903863432167E-3</v>
      </c>
      <c r="N24" s="82">
        <v>2.6954177897574125E-3</v>
      </c>
      <c r="O24" s="82">
        <v>8.9847259658580418E-4</v>
      </c>
      <c r="P24" s="82">
        <v>5.3908355795148251E-3</v>
      </c>
      <c r="Q24" s="15">
        <f t="shared" si="3"/>
        <v>1.4375561545372867E-2</v>
      </c>
    </row>
    <row r="25" spans="2:17">
      <c r="B25">
        <v>2018</v>
      </c>
      <c r="C25" s="53" t="s">
        <v>47</v>
      </c>
      <c r="D25" s="71">
        <v>1152</v>
      </c>
      <c r="E25" s="71">
        <v>3</v>
      </c>
      <c r="F25" s="71">
        <v>4</v>
      </c>
      <c r="G25" s="71">
        <v>4</v>
      </c>
      <c r="H25" s="71">
        <v>1</v>
      </c>
      <c r="I25" s="71">
        <v>3</v>
      </c>
      <c r="J25" s="51">
        <f t="shared" si="2"/>
        <v>15</v>
      </c>
      <c r="L25" s="82">
        <v>2.6041666666666665E-3</v>
      </c>
      <c r="M25" s="82">
        <v>3.472222222222222E-3</v>
      </c>
      <c r="N25" s="82">
        <v>3.472222222222222E-3</v>
      </c>
      <c r="O25" s="82">
        <v>8.6805555555555551E-4</v>
      </c>
      <c r="P25" s="82">
        <v>2.6041666666666665E-3</v>
      </c>
      <c r="Q25" s="15">
        <f t="shared" si="3"/>
        <v>1.3020833333333334E-2</v>
      </c>
    </row>
    <row r="26" spans="2:17">
      <c r="B26">
        <v>2018</v>
      </c>
      <c r="C26" s="4" t="s">
        <v>154</v>
      </c>
      <c r="D26" s="4">
        <v>156</v>
      </c>
      <c r="E26" s="51"/>
      <c r="F26" s="51">
        <v>1</v>
      </c>
      <c r="G26" s="51"/>
      <c r="H26" s="51"/>
      <c r="I26" s="51">
        <v>1</v>
      </c>
      <c r="J26" s="51">
        <f t="shared" si="2"/>
        <v>2</v>
      </c>
      <c r="K26" s="23"/>
      <c r="L26" s="15" t="s">
        <v>165</v>
      </c>
      <c r="M26" s="15">
        <v>6.41025641025641E-3</v>
      </c>
      <c r="N26" s="15" t="s">
        <v>165</v>
      </c>
      <c r="O26" s="15" t="s">
        <v>165</v>
      </c>
      <c r="P26" s="15">
        <v>6.41025641025641E-3</v>
      </c>
      <c r="Q26" s="15">
        <f t="shared" si="3"/>
        <v>1.282051282051282E-2</v>
      </c>
    </row>
    <row r="27" spans="2:17">
      <c r="B27">
        <v>2018</v>
      </c>
      <c r="C27" s="53" t="s">
        <v>23</v>
      </c>
      <c r="D27" s="71">
        <v>1199</v>
      </c>
      <c r="E27" s="71"/>
      <c r="F27" s="71">
        <v>2</v>
      </c>
      <c r="G27" s="71">
        <v>5</v>
      </c>
      <c r="H27" s="71">
        <v>3</v>
      </c>
      <c r="I27" s="71">
        <v>5</v>
      </c>
      <c r="J27" s="51">
        <f t="shared" si="2"/>
        <v>15</v>
      </c>
      <c r="L27" s="82" t="s">
        <v>165</v>
      </c>
      <c r="M27" s="82">
        <v>1.6680567139282735E-3</v>
      </c>
      <c r="N27" s="82">
        <v>4.1701417848206837E-3</v>
      </c>
      <c r="O27" s="82">
        <v>2.5020850708924102E-3</v>
      </c>
      <c r="P27" s="82">
        <v>4.1701417848206837E-3</v>
      </c>
      <c r="Q27" s="15">
        <f t="shared" si="3"/>
        <v>1.2510425354462052E-2</v>
      </c>
    </row>
    <row r="28" spans="2:17">
      <c r="B28">
        <v>2018</v>
      </c>
      <c r="C28" s="53" t="s">
        <v>131</v>
      </c>
      <c r="D28" s="71">
        <v>1424</v>
      </c>
      <c r="E28" s="71">
        <v>5</v>
      </c>
      <c r="F28" s="71"/>
      <c r="G28" s="71">
        <v>4</v>
      </c>
      <c r="H28" s="71">
        <v>1</v>
      </c>
      <c r="I28" s="71">
        <v>7</v>
      </c>
      <c r="J28" s="51">
        <f t="shared" si="2"/>
        <v>17</v>
      </c>
      <c r="L28" s="82">
        <v>3.5112359550561797E-3</v>
      </c>
      <c r="M28" s="82" t="s">
        <v>165</v>
      </c>
      <c r="N28" s="82">
        <v>2.8089887640449437E-3</v>
      </c>
      <c r="O28" s="82">
        <v>7.0224719101123594E-4</v>
      </c>
      <c r="P28" s="82">
        <v>4.9157303370786515E-3</v>
      </c>
      <c r="Q28" s="15">
        <f t="shared" si="3"/>
        <v>1.1938202247191011E-2</v>
      </c>
    </row>
    <row r="29" spans="2:17">
      <c r="B29">
        <v>2018</v>
      </c>
      <c r="C29" s="53" t="s">
        <v>152</v>
      </c>
      <c r="D29" s="71">
        <v>1200</v>
      </c>
      <c r="E29" s="71">
        <v>1</v>
      </c>
      <c r="F29" s="71">
        <v>4</v>
      </c>
      <c r="G29" s="71">
        <v>3</v>
      </c>
      <c r="H29" s="71">
        <v>1</v>
      </c>
      <c r="I29" s="71">
        <v>5</v>
      </c>
      <c r="J29" s="51">
        <f t="shared" si="2"/>
        <v>14</v>
      </c>
      <c r="L29" s="82">
        <v>8.3333333333333339E-4</v>
      </c>
      <c r="M29" s="82">
        <v>3.3333333333333335E-3</v>
      </c>
      <c r="N29" s="82">
        <v>2.5000000000000001E-3</v>
      </c>
      <c r="O29" s="82">
        <v>8.3333333333333339E-4</v>
      </c>
      <c r="P29" s="82">
        <v>4.1666666666666666E-3</v>
      </c>
      <c r="Q29" s="15">
        <f t="shared" si="3"/>
        <v>1.1666666666666667E-2</v>
      </c>
    </row>
    <row r="30" spans="2:17">
      <c r="B30">
        <v>2018</v>
      </c>
      <c r="C30" s="4" t="s">
        <v>127</v>
      </c>
      <c r="D30" s="4">
        <v>300</v>
      </c>
      <c r="E30" s="51"/>
      <c r="F30" s="51"/>
      <c r="G30" s="51"/>
      <c r="H30" s="51">
        <v>1</v>
      </c>
      <c r="I30" s="51">
        <v>2</v>
      </c>
      <c r="J30" s="51">
        <f t="shared" si="2"/>
        <v>3</v>
      </c>
      <c r="K30" s="23"/>
      <c r="L30" s="15" t="s">
        <v>165</v>
      </c>
      <c r="M30" s="15" t="s">
        <v>165</v>
      </c>
      <c r="N30" s="15" t="s">
        <v>165</v>
      </c>
      <c r="O30" s="15">
        <v>3.3333333333333335E-3</v>
      </c>
      <c r="P30" s="15">
        <v>6.6666666666666671E-3</v>
      </c>
      <c r="Q30" s="15">
        <f t="shared" si="3"/>
        <v>0.01</v>
      </c>
    </row>
    <row r="31" spans="2:17">
      <c r="B31">
        <v>2018</v>
      </c>
      <c r="C31" s="53" t="s">
        <v>157</v>
      </c>
      <c r="D31" s="71">
        <v>102</v>
      </c>
      <c r="E31" s="71"/>
      <c r="F31" s="71">
        <v>1</v>
      </c>
      <c r="G31" s="71"/>
      <c r="H31" s="71"/>
      <c r="I31" s="71"/>
      <c r="J31" s="51">
        <f t="shared" si="2"/>
        <v>1</v>
      </c>
      <c r="L31" s="82" t="s">
        <v>165</v>
      </c>
      <c r="M31" s="82">
        <v>9.8039215686274508E-3</v>
      </c>
      <c r="N31" s="82" t="s">
        <v>165</v>
      </c>
      <c r="O31" s="82" t="s">
        <v>165</v>
      </c>
      <c r="P31" s="82" t="s">
        <v>165</v>
      </c>
      <c r="Q31" s="15">
        <f t="shared" si="3"/>
        <v>9.8039215686274508E-3</v>
      </c>
    </row>
    <row r="32" spans="2:17">
      <c r="C32" s="53"/>
      <c r="D32" s="71"/>
      <c r="E32" s="71"/>
      <c r="F32" s="71"/>
      <c r="G32" s="71"/>
      <c r="H32" s="71"/>
      <c r="I32" s="71"/>
      <c r="J32" s="51"/>
      <c r="L32" s="82"/>
      <c r="M32" s="82"/>
      <c r="N32" s="82"/>
      <c r="O32" s="82"/>
      <c r="P32" s="82"/>
      <c r="Q32" s="15"/>
    </row>
    <row r="33" spans="2:17">
      <c r="B33" s="9">
        <v>2018</v>
      </c>
      <c r="C33" s="53" t="s">
        <v>156</v>
      </c>
      <c r="D33" s="53">
        <v>118</v>
      </c>
      <c r="E33" s="51"/>
      <c r="F33" s="51"/>
      <c r="G33" s="51">
        <v>1</v>
      </c>
      <c r="H33" s="51"/>
      <c r="I33" s="51"/>
      <c r="J33" s="51">
        <f t="shared" ref="J33:J38" si="4">SUM(E33:I33)</f>
        <v>1</v>
      </c>
      <c r="K33" s="23"/>
      <c r="L33" s="82" t="s">
        <v>165</v>
      </c>
      <c r="M33" s="82" t="s">
        <v>165</v>
      </c>
      <c r="N33" s="82">
        <v>8.4745762711864406E-3</v>
      </c>
      <c r="O33" s="82" t="s">
        <v>165</v>
      </c>
      <c r="P33" s="82" t="s">
        <v>165</v>
      </c>
      <c r="Q33" s="15">
        <f t="shared" ref="Q33:Q38" si="5">IF(J33=0,"",J33/$D33)</f>
        <v>8.4745762711864406E-3</v>
      </c>
    </row>
    <row r="34" spans="2:17">
      <c r="B34">
        <v>2018</v>
      </c>
      <c r="C34" s="53" t="s">
        <v>158</v>
      </c>
      <c r="D34" s="71">
        <v>200</v>
      </c>
      <c r="E34" s="71"/>
      <c r="F34" s="71"/>
      <c r="G34" s="71"/>
      <c r="H34" s="71"/>
      <c r="I34" s="71">
        <v>1</v>
      </c>
      <c r="J34" s="51">
        <f t="shared" si="4"/>
        <v>1</v>
      </c>
      <c r="L34" s="82" t="s">
        <v>165</v>
      </c>
      <c r="M34" s="82" t="s">
        <v>165</v>
      </c>
      <c r="N34" s="82" t="s">
        <v>165</v>
      </c>
      <c r="O34" s="82" t="s">
        <v>165</v>
      </c>
      <c r="P34" s="82">
        <v>5.0000000000000001E-3</v>
      </c>
      <c r="Q34" s="15">
        <f t="shared" si="5"/>
        <v>5.0000000000000001E-3</v>
      </c>
    </row>
    <row r="35" spans="2:17">
      <c r="B35">
        <v>2018</v>
      </c>
      <c r="C35" s="53" t="s">
        <v>164</v>
      </c>
      <c r="D35" s="71">
        <v>300</v>
      </c>
      <c r="E35" s="71"/>
      <c r="F35" s="71"/>
      <c r="G35" s="71"/>
      <c r="H35" s="71">
        <v>1</v>
      </c>
      <c r="I35" s="71"/>
      <c r="J35" s="51">
        <f t="shared" si="4"/>
        <v>1</v>
      </c>
      <c r="L35" s="82" t="s">
        <v>165</v>
      </c>
      <c r="M35" s="82" t="s">
        <v>165</v>
      </c>
      <c r="N35" s="82" t="s">
        <v>165</v>
      </c>
      <c r="O35" s="82">
        <v>3.3333333333333335E-3</v>
      </c>
      <c r="P35" s="82" t="s">
        <v>165</v>
      </c>
      <c r="Q35" s="15">
        <f t="shared" si="5"/>
        <v>3.3333333333333335E-3</v>
      </c>
    </row>
    <row r="36" spans="2:17">
      <c r="B36">
        <v>2018</v>
      </c>
      <c r="C36" s="53" t="s">
        <v>18</v>
      </c>
      <c r="D36" s="71">
        <v>3795</v>
      </c>
      <c r="E36" s="71">
        <v>1</v>
      </c>
      <c r="F36" s="71">
        <v>2</v>
      </c>
      <c r="G36" s="71">
        <v>4</v>
      </c>
      <c r="H36" s="71">
        <v>1</v>
      </c>
      <c r="I36" s="71">
        <v>4</v>
      </c>
      <c r="J36" s="51">
        <f t="shared" si="4"/>
        <v>12</v>
      </c>
      <c r="L36" s="82">
        <v>2.6350461133069827E-4</v>
      </c>
      <c r="M36" s="82">
        <v>5.2700922266139653E-4</v>
      </c>
      <c r="N36" s="82">
        <v>1.0540184453227931E-3</v>
      </c>
      <c r="O36" s="82">
        <v>2.6350461133069827E-4</v>
      </c>
      <c r="P36" s="82">
        <v>1.0540184453227931E-3</v>
      </c>
      <c r="Q36" s="15">
        <f t="shared" si="5"/>
        <v>3.1620553359683794E-3</v>
      </c>
    </row>
    <row r="37" spans="2:17">
      <c r="B37">
        <v>2018</v>
      </c>
      <c r="C37" s="53" t="s">
        <v>163</v>
      </c>
      <c r="D37" s="71">
        <v>318</v>
      </c>
      <c r="E37" s="71"/>
      <c r="F37" s="71"/>
      <c r="G37" s="71">
        <v>1</v>
      </c>
      <c r="H37" s="71"/>
      <c r="I37" s="71"/>
      <c r="J37" s="51">
        <f t="shared" si="4"/>
        <v>1</v>
      </c>
      <c r="L37" s="82" t="s">
        <v>165</v>
      </c>
      <c r="M37" s="82" t="s">
        <v>165</v>
      </c>
      <c r="N37" s="82">
        <v>3.1446540880503146E-3</v>
      </c>
      <c r="O37" s="82" t="s">
        <v>165</v>
      </c>
      <c r="P37" s="82" t="s">
        <v>165</v>
      </c>
      <c r="Q37" s="15">
        <f t="shared" si="5"/>
        <v>3.1446540880503146E-3</v>
      </c>
    </row>
    <row r="38" spans="2:17">
      <c r="B38">
        <v>2018</v>
      </c>
      <c r="C38" s="53" t="s">
        <v>128</v>
      </c>
      <c r="D38" s="71">
        <v>1001</v>
      </c>
      <c r="E38" s="71"/>
      <c r="F38" s="71"/>
      <c r="G38" s="71"/>
      <c r="H38" s="71"/>
      <c r="I38" s="71"/>
      <c r="J38" s="51">
        <f t="shared" si="4"/>
        <v>0</v>
      </c>
      <c r="L38" s="82" t="s">
        <v>165</v>
      </c>
      <c r="M38" s="82" t="s">
        <v>165</v>
      </c>
      <c r="N38" s="82" t="s">
        <v>165</v>
      </c>
      <c r="O38" s="82" t="s">
        <v>165</v>
      </c>
      <c r="P38" s="82" t="s">
        <v>165</v>
      </c>
      <c r="Q38" s="15" t="str">
        <f t="shared" si="5"/>
        <v/>
      </c>
    </row>
  </sheetData>
  <sortState xmlns:xlrd2="http://schemas.microsoft.com/office/spreadsheetml/2017/richdata2" ref="B4:Q34">
    <sortCondition descending="1" ref="Q4:Q34"/>
  </sortState>
  <conditionalFormatting sqref="Q5:Q35">
    <cfRule type="cellIs" dxfId="1" priority="2" operator="greaterThan">
      <formula>#REF!</formula>
    </cfRule>
  </conditionalFormatting>
  <conditionalFormatting sqref="Q36:Q38">
    <cfRule type="cellIs" dxfId="0" priority="1" operator="greaterThan">
      <formula>#REF!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4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15.53125" bestFit="1" customWidth="1"/>
    <col min="2" max="2" width="88.73046875" customWidth="1"/>
    <col min="3" max="3" width="13.19921875" bestFit="1" customWidth="1"/>
    <col min="4" max="4" width="7.796875" bestFit="1" customWidth="1"/>
    <col min="5" max="9" width="4.73046875" customWidth="1"/>
    <col min="10" max="11" width="5.53125" bestFit="1" customWidth="1"/>
    <col min="12" max="12" width="4.73046875" customWidth="1"/>
    <col min="13" max="13" width="5.53125" bestFit="1" customWidth="1"/>
    <col min="14" max="15" width="4.73046875" customWidth="1"/>
    <col min="16" max="16" width="6.73046875" bestFit="1" customWidth="1"/>
    <col min="17" max="26" width="6.73046875" customWidth="1"/>
    <col min="27" max="27" width="6.265625" customWidth="1"/>
  </cols>
  <sheetData>
    <row r="1" spans="1:27">
      <c r="A1" s="56" t="s">
        <v>108</v>
      </c>
    </row>
    <row r="2" spans="1:27">
      <c r="A2" s="41" t="s">
        <v>107</v>
      </c>
    </row>
    <row r="3" spans="1:27">
      <c r="A3" s="17" t="s">
        <v>42</v>
      </c>
    </row>
    <row r="4" spans="1:27" ht="13.5" thickBot="1">
      <c r="A4" s="2" t="s">
        <v>0</v>
      </c>
      <c r="B4" s="3" t="s">
        <v>7</v>
      </c>
      <c r="C4" s="3" t="s">
        <v>58</v>
      </c>
      <c r="D4" s="2" t="s">
        <v>8</v>
      </c>
      <c r="E4" s="2" t="s">
        <v>106</v>
      </c>
      <c r="F4" s="6" t="s">
        <v>139</v>
      </c>
      <c r="G4" s="22" t="s">
        <v>1</v>
      </c>
      <c r="H4" s="22"/>
      <c r="I4" s="22"/>
      <c r="J4" s="22"/>
      <c r="K4" s="22"/>
      <c r="L4" s="22"/>
      <c r="M4" s="22"/>
      <c r="N4" s="22"/>
      <c r="O4" s="22"/>
      <c r="P4" s="40"/>
      <c r="Q4" s="2" t="s">
        <v>106</v>
      </c>
      <c r="R4" s="6" t="s">
        <v>139</v>
      </c>
      <c r="S4" s="22" t="s">
        <v>1</v>
      </c>
      <c r="T4" s="22"/>
      <c r="U4" s="22"/>
      <c r="V4" s="22"/>
      <c r="W4" s="22"/>
      <c r="X4" s="22"/>
      <c r="Y4" s="22"/>
      <c r="Z4" s="22"/>
      <c r="AA4" s="22"/>
    </row>
    <row r="5" spans="1:27">
      <c r="C5" s="12"/>
      <c r="E5" s="4"/>
      <c r="F5" s="4"/>
      <c r="G5" s="4"/>
      <c r="H5" s="4"/>
      <c r="I5" s="4"/>
      <c r="J5" s="4"/>
      <c r="K5" s="4"/>
      <c r="L5" s="4"/>
      <c r="M5" s="4"/>
      <c r="Q5" s="7" t="str">
        <f t="shared" ref="Q5:AA20" si="0">IF(E5=0,"",E5/$D5)</f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  <c r="U5" s="7" t="str">
        <f t="shared" si="0"/>
        <v/>
      </c>
      <c r="V5" s="7" t="str">
        <f t="shared" si="0"/>
        <v/>
      </c>
      <c r="W5" s="7" t="str">
        <f t="shared" si="0"/>
        <v/>
      </c>
      <c r="X5" s="7" t="str">
        <f t="shared" si="0"/>
        <v/>
      </c>
      <c r="Y5" s="7" t="str">
        <f t="shared" si="0"/>
        <v/>
      </c>
      <c r="Z5" s="7" t="str">
        <f t="shared" si="0"/>
        <v/>
      </c>
      <c r="AA5" s="7" t="str">
        <f t="shared" si="0"/>
        <v/>
      </c>
    </row>
    <row r="6" spans="1:27">
      <c r="C6" s="12"/>
      <c r="E6" s="4"/>
      <c r="F6" s="4"/>
      <c r="G6" s="4"/>
      <c r="H6" s="4"/>
      <c r="I6" s="4"/>
      <c r="J6" s="4"/>
      <c r="K6" s="4"/>
      <c r="L6" s="4"/>
      <c r="M6" s="4"/>
      <c r="Q6" s="7" t="str">
        <f t="shared" si="0"/>
        <v/>
      </c>
      <c r="R6" s="7" t="str">
        <f t="shared" si="0"/>
        <v/>
      </c>
      <c r="S6" s="7" t="str">
        <f t="shared" si="0"/>
        <v/>
      </c>
      <c r="T6" s="7" t="str">
        <f t="shared" si="0"/>
        <v/>
      </c>
      <c r="U6" s="7" t="str">
        <f t="shared" si="0"/>
        <v/>
      </c>
      <c r="V6" s="7" t="str">
        <f t="shared" si="0"/>
        <v/>
      </c>
      <c r="W6" s="7" t="str">
        <f t="shared" si="0"/>
        <v/>
      </c>
      <c r="X6" s="7" t="str">
        <f t="shared" si="0"/>
        <v/>
      </c>
      <c r="Y6" s="7" t="str">
        <f t="shared" si="0"/>
        <v/>
      </c>
      <c r="Z6" s="7" t="str">
        <f t="shared" si="0"/>
        <v/>
      </c>
      <c r="AA6" s="7" t="str">
        <f t="shared" si="0"/>
        <v/>
      </c>
    </row>
    <row r="7" spans="1:27">
      <c r="C7" s="12"/>
      <c r="E7" s="4"/>
      <c r="F7" s="4"/>
      <c r="G7" s="4"/>
      <c r="H7" s="4"/>
      <c r="I7" s="4"/>
      <c r="J7" s="4"/>
      <c r="K7" s="4"/>
      <c r="L7" s="4"/>
      <c r="M7" s="4"/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  <c r="U7" s="7" t="str">
        <f t="shared" si="0"/>
        <v/>
      </c>
      <c r="V7" s="7" t="str">
        <f t="shared" si="0"/>
        <v/>
      </c>
      <c r="W7" s="7" t="str">
        <f t="shared" si="0"/>
        <v/>
      </c>
      <c r="X7" s="7" t="str">
        <f t="shared" si="0"/>
        <v/>
      </c>
      <c r="Y7" s="7" t="str">
        <f t="shared" si="0"/>
        <v/>
      </c>
      <c r="Z7" s="7" t="str">
        <f t="shared" si="0"/>
        <v/>
      </c>
      <c r="AA7" s="7" t="str">
        <f t="shared" si="0"/>
        <v/>
      </c>
    </row>
    <row r="8" spans="1:27">
      <c r="C8" s="12"/>
      <c r="E8" s="4"/>
      <c r="F8" s="4"/>
      <c r="G8" s="4"/>
      <c r="H8" s="4"/>
      <c r="I8" s="4"/>
      <c r="J8" s="4"/>
      <c r="K8" s="4"/>
      <c r="L8" s="4"/>
      <c r="M8" s="4"/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  <c r="U8" s="7" t="str">
        <f t="shared" si="0"/>
        <v/>
      </c>
      <c r="V8" s="7" t="str">
        <f t="shared" si="0"/>
        <v/>
      </c>
      <c r="W8" s="7" t="str">
        <f t="shared" si="0"/>
        <v/>
      </c>
      <c r="X8" s="7" t="str">
        <f t="shared" si="0"/>
        <v/>
      </c>
      <c r="Y8" s="7" t="str">
        <f t="shared" si="0"/>
        <v/>
      </c>
      <c r="Z8" s="7" t="str">
        <f t="shared" si="0"/>
        <v/>
      </c>
      <c r="AA8" s="7" t="str">
        <f t="shared" si="0"/>
        <v/>
      </c>
    </row>
    <row r="9" spans="1:27">
      <c r="C9" s="12"/>
      <c r="E9" s="4"/>
      <c r="F9" s="4"/>
      <c r="G9" s="4"/>
      <c r="H9" s="4"/>
      <c r="I9" s="4"/>
      <c r="J9" s="4"/>
      <c r="K9" s="4"/>
      <c r="L9" s="4"/>
      <c r="M9" s="4"/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  <c r="U9" s="7" t="str">
        <f t="shared" si="0"/>
        <v/>
      </c>
      <c r="V9" s="7" t="str">
        <f t="shared" si="0"/>
        <v/>
      </c>
      <c r="W9" s="7" t="str">
        <f t="shared" si="0"/>
        <v/>
      </c>
      <c r="X9" s="7" t="str">
        <f t="shared" si="0"/>
        <v/>
      </c>
      <c r="Y9" s="7" t="str">
        <f t="shared" si="0"/>
        <v/>
      </c>
      <c r="Z9" s="7" t="str">
        <f t="shared" si="0"/>
        <v/>
      </c>
      <c r="AA9" s="7" t="str">
        <f t="shared" si="0"/>
        <v/>
      </c>
    </row>
    <row r="10" spans="1:27">
      <c r="A10" s="23"/>
      <c r="B10" s="23"/>
      <c r="C10" s="12"/>
      <c r="D10" s="23"/>
      <c r="E10" s="51"/>
      <c r="F10" s="51"/>
      <c r="G10" s="51"/>
      <c r="H10" s="51"/>
      <c r="I10" s="51"/>
      <c r="J10" s="51"/>
      <c r="K10" s="51"/>
      <c r="L10" s="51"/>
      <c r="M10" s="51"/>
      <c r="N10" s="23"/>
      <c r="O10" s="23"/>
      <c r="Q10" s="7" t="str">
        <f t="shared" si="0"/>
        <v/>
      </c>
      <c r="R10" s="7" t="str">
        <f t="shared" si="0"/>
        <v/>
      </c>
      <c r="S10" s="7" t="str">
        <f t="shared" si="0"/>
        <v/>
      </c>
      <c r="T10" s="7" t="str">
        <f t="shared" si="0"/>
        <v/>
      </c>
      <c r="U10" s="7" t="str">
        <f t="shared" si="0"/>
        <v/>
      </c>
      <c r="V10" s="7" t="str">
        <f t="shared" si="0"/>
        <v/>
      </c>
      <c r="W10" s="7" t="str">
        <f t="shared" si="0"/>
        <v/>
      </c>
      <c r="X10" s="7" t="str">
        <f t="shared" si="0"/>
        <v/>
      </c>
      <c r="Y10" s="7" t="str">
        <f t="shared" si="0"/>
        <v/>
      </c>
      <c r="Z10" s="7" t="str">
        <f t="shared" si="0"/>
        <v/>
      </c>
      <c r="AA10" s="7" t="str">
        <f t="shared" si="0"/>
        <v/>
      </c>
    </row>
    <row r="11" spans="1:27">
      <c r="A11" s="23"/>
      <c r="B11" s="23"/>
      <c r="C11" s="69"/>
      <c r="D11" s="23"/>
      <c r="E11" s="51"/>
      <c r="F11" s="51"/>
      <c r="G11" s="51"/>
      <c r="H11" s="51"/>
      <c r="I11" s="51"/>
      <c r="J11" s="51"/>
      <c r="K11" s="51"/>
      <c r="L11" s="51"/>
      <c r="M11" s="51"/>
      <c r="N11" s="23"/>
      <c r="O11" s="23"/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  <c r="U11" s="7" t="str">
        <f t="shared" si="0"/>
        <v/>
      </c>
      <c r="V11" s="7" t="str">
        <f t="shared" si="0"/>
        <v/>
      </c>
      <c r="W11" s="7" t="str">
        <f t="shared" si="0"/>
        <v/>
      </c>
      <c r="X11" s="7" t="str">
        <f t="shared" si="0"/>
        <v/>
      </c>
      <c r="Y11" s="7" t="str">
        <f t="shared" si="0"/>
        <v/>
      </c>
      <c r="Z11" s="7" t="str">
        <f t="shared" si="0"/>
        <v/>
      </c>
      <c r="AA11" s="7" t="str">
        <f t="shared" si="0"/>
        <v/>
      </c>
    </row>
    <row r="12" spans="1:27">
      <c r="A12" s="23"/>
      <c r="B12" s="23"/>
      <c r="C12" s="12"/>
      <c r="D12" s="23"/>
      <c r="E12" s="51"/>
      <c r="F12" s="51"/>
      <c r="G12" s="51"/>
      <c r="H12" s="51"/>
      <c r="I12" s="51"/>
      <c r="J12" s="51"/>
      <c r="K12" s="51"/>
      <c r="L12" s="51"/>
      <c r="M12" s="51"/>
      <c r="N12" s="23"/>
      <c r="O12" s="23"/>
      <c r="Q12" s="7" t="str">
        <f t="shared" si="0"/>
        <v/>
      </c>
      <c r="R12" s="7" t="str">
        <f t="shared" si="0"/>
        <v/>
      </c>
      <c r="S12" s="7" t="str">
        <f t="shared" si="0"/>
        <v/>
      </c>
      <c r="T12" s="7" t="str">
        <f t="shared" si="0"/>
        <v/>
      </c>
      <c r="U12" s="7" t="str">
        <f t="shared" si="0"/>
        <v/>
      </c>
      <c r="V12" s="7" t="str">
        <f t="shared" si="0"/>
        <v/>
      </c>
      <c r="W12" s="7" t="str">
        <f t="shared" si="0"/>
        <v/>
      </c>
      <c r="X12" s="7" t="str">
        <f t="shared" si="0"/>
        <v/>
      </c>
      <c r="Y12" s="7" t="str">
        <f t="shared" si="0"/>
        <v/>
      </c>
      <c r="Z12" s="7" t="str">
        <f t="shared" si="0"/>
        <v/>
      </c>
      <c r="AA12" s="7" t="str">
        <f t="shared" si="0"/>
        <v/>
      </c>
    </row>
    <row r="13" spans="1:27">
      <c r="A13" s="23"/>
      <c r="B13" s="23"/>
      <c r="C13" s="12"/>
      <c r="D13" s="23"/>
      <c r="E13" s="51"/>
      <c r="F13" s="51"/>
      <c r="G13" s="51"/>
      <c r="H13" s="51"/>
      <c r="I13" s="51"/>
      <c r="J13" s="51"/>
      <c r="K13" s="51"/>
      <c r="L13" s="51"/>
      <c r="M13" s="51"/>
      <c r="N13" s="23"/>
      <c r="O13" s="23"/>
      <c r="Q13" s="7" t="str">
        <f t="shared" si="0"/>
        <v/>
      </c>
      <c r="R13" s="7" t="str">
        <f t="shared" si="0"/>
        <v/>
      </c>
      <c r="S13" s="7" t="str">
        <f t="shared" si="0"/>
        <v/>
      </c>
      <c r="T13" s="7" t="str">
        <f t="shared" si="0"/>
        <v/>
      </c>
      <c r="U13" s="7" t="str">
        <f t="shared" si="0"/>
        <v/>
      </c>
      <c r="V13" s="7" t="str">
        <f t="shared" si="0"/>
        <v/>
      </c>
      <c r="W13" s="7" t="str">
        <f t="shared" si="0"/>
        <v/>
      </c>
      <c r="X13" s="7" t="str">
        <f t="shared" si="0"/>
        <v/>
      </c>
      <c r="Y13" s="7" t="str">
        <f t="shared" si="0"/>
        <v/>
      </c>
      <c r="Z13" s="7" t="str">
        <f t="shared" si="0"/>
        <v/>
      </c>
      <c r="AA13" s="7" t="str">
        <f t="shared" si="0"/>
        <v/>
      </c>
    </row>
    <row r="14" spans="1:27">
      <c r="A14" s="23"/>
      <c r="B14" s="23"/>
      <c r="C14" s="12"/>
      <c r="D14" s="23"/>
      <c r="E14" s="51"/>
      <c r="F14" s="51"/>
      <c r="G14" s="51"/>
      <c r="H14" s="51"/>
      <c r="I14" s="51"/>
      <c r="J14" s="51"/>
      <c r="K14" s="51"/>
      <c r="L14" s="51"/>
      <c r="M14" s="51"/>
      <c r="N14" s="23"/>
      <c r="O14" s="23"/>
      <c r="Q14" s="7" t="str">
        <f t="shared" si="0"/>
        <v/>
      </c>
      <c r="R14" s="7" t="str">
        <f t="shared" si="0"/>
        <v/>
      </c>
      <c r="S14" s="7" t="str">
        <f t="shared" si="0"/>
        <v/>
      </c>
      <c r="T14" s="7" t="str">
        <f t="shared" si="0"/>
        <v/>
      </c>
      <c r="U14" s="7" t="str">
        <f t="shared" si="0"/>
        <v/>
      </c>
      <c r="V14" s="7" t="str">
        <f t="shared" si="0"/>
        <v/>
      </c>
      <c r="W14" s="7" t="str">
        <f t="shared" si="0"/>
        <v/>
      </c>
      <c r="X14" s="7" t="str">
        <f t="shared" si="0"/>
        <v/>
      </c>
      <c r="Y14" s="7" t="str">
        <f t="shared" si="0"/>
        <v/>
      </c>
      <c r="Z14" s="7" t="str">
        <f t="shared" si="0"/>
        <v/>
      </c>
      <c r="AA14" s="7" t="str">
        <f t="shared" si="0"/>
        <v/>
      </c>
    </row>
    <row r="15" spans="1:27">
      <c r="C15" s="12"/>
      <c r="E15" s="4"/>
      <c r="F15" s="4"/>
      <c r="G15" s="4"/>
      <c r="H15" s="4"/>
      <c r="I15" s="4"/>
      <c r="J15" s="4"/>
      <c r="K15" s="4"/>
      <c r="L15" s="4"/>
      <c r="M15" s="4"/>
      <c r="Q15" s="7" t="str">
        <f t="shared" si="0"/>
        <v/>
      </c>
      <c r="R15" s="7" t="str">
        <f t="shared" si="0"/>
        <v/>
      </c>
      <c r="S15" s="7" t="str">
        <f t="shared" si="0"/>
        <v/>
      </c>
      <c r="T15" s="7" t="str">
        <f t="shared" si="0"/>
        <v/>
      </c>
      <c r="U15" s="7" t="str">
        <f t="shared" si="0"/>
        <v/>
      </c>
      <c r="V15" s="7" t="str">
        <f t="shared" si="0"/>
        <v/>
      </c>
      <c r="W15" s="7" t="str">
        <f t="shared" si="0"/>
        <v/>
      </c>
      <c r="X15" s="7" t="str">
        <f t="shared" si="0"/>
        <v/>
      </c>
      <c r="Y15" s="7" t="str">
        <f t="shared" si="0"/>
        <v/>
      </c>
      <c r="Z15" s="7" t="str">
        <f t="shared" si="0"/>
        <v/>
      </c>
      <c r="AA15" s="7" t="str">
        <f t="shared" si="0"/>
        <v/>
      </c>
    </row>
    <row r="16" spans="1:27">
      <c r="C16" s="12"/>
      <c r="E16" s="4"/>
      <c r="F16" s="4"/>
      <c r="G16" s="4"/>
      <c r="H16" s="4"/>
      <c r="I16" s="4"/>
      <c r="J16" s="4"/>
      <c r="K16" s="4"/>
      <c r="L16" s="4"/>
      <c r="M16" s="4"/>
      <c r="Q16" s="7" t="str">
        <f t="shared" si="0"/>
        <v/>
      </c>
      <c r="R16" s="7" t="str">
        <f t="shared" si="0"/>
        <v/>
      </c>
      <c r="S16" s="7" t="str">
        <f t="shared" si="0"/>
        <v/>
      </c>
      <c r="T16" s="7" t="str">
        <f t="shared" si="0"/>
        <v/>
      </c>
      <c r="U16" s="7" t="str">
        <f t="shared" si="0"/>
        <v/>
      </c>
      <c r="V16" s="7" t="str">
        <f t="shared" si="0"/>
        <v/>
      </c>
      <c r="W16" s="7" t="str">
        <f t="shared" si="0"/>
        <v/>
      </c>
      <c r="X16" s="7" t="str">
        <f t="shared" si="0"/>
        <v/>
      </c>
      <c r="Y16" s="7" t="str">
        <f t="shared" si="0"/>
        <v/>
      </c>
      <c r="Z16" s="7" t="str">
        <f t="shared" si="0"/>
        <v/>
      </c>
      <c r="AA16" s="7" t="str">
        <f t="shared" si="0"/>
        <v/>
      </c>
    </row>
    <row r="17" spans="3:27">
      <c r="C17" s="12"/>
      <c r="E17" s="4"/>
      <c r="F17" s="4"/>
      <c r="G17" s="4"/>
      <c r="H17" s="4"/>
      <c r="I17" s="4"/>
      <c r="J17" s="4"/>
      <c r="K17" s="4"/>
      <c r="L17" s="4"/>
      <c r="M17" s="4"/>
      <c r="Q17" s="7" t="str">
        <f t="shared" si="0"/>
        <v/>
      </c>
      <c r="R17" s="7" t="str">
        <f t="shared" si="0"/>
        <v/>
      </c>
      <c r="S17" s="7" t="str">
        <f t="shared" si="0"/>
        <v/>
      </c>
      <c r="T17" s="7" t="str">
        <f t="shared" si="0"/>
        <v/>
      </c>
      <c r="U17" s="7" t="str">
        <f t="shared" si="0"/>
        <v/>
      </c>
      <c r="V17" s="7" t="str">
        <f t="shared" si="0"/>
        <v/>
      </c>
      <c r="W17" s="7" t="str">
        <f t="shared" si="0"/>
        <v/>
      </c>
      <c r="X17" s="7" t="str">
        <f t="shared" si="0"/>
        <v/>
      </c>
      <c r="Y17" s="7" t="str">
        <f t="shared" si="0"/>
        <v/>
      </c>
      <c r="Z17" s="7" t="str">
        <f t="shared" si="0"/>
        <v/>
      </c>
      <c r="AA17" s="7" t="str">
        <f t="shared" si="0"/>
        <v/>
      </c>
    </row>
    <row r="18" spans="3:27">
      <c r="C18" s="12"/>
      <c r="E18" s="4"/>
      <c r="F18" s="4"/>
      <c r="G18" s="4"/>
      <c r="H18" s="4"/>
      <c r="I18" s="4"/>
      <c r="J18" s="4"/>
      <c r="K18" s="4"/>
      <c r="L18" s="4"/>
      <c r="M18" s="4"/>
      <c r="Q18" s="7" t="str">
        <f t="shared" si="0"/>
        <v/>
      </c>
      <c r="R18" s="7" t="str">
        <f t="shared" si="0"/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7" t="str">
        <f t="shared" si="0"/>
        <v/>
      </c>
      <c r="W18" s="7" t="str">
        <f t="shared" si="0"/>
        <v/>
      </c>
      <c r="X18" s="7" t="str">
        <f t="shared" si="0"/>
        <v/>
      </c>
      <c r="Y18" s="7" t="str">
        <f t="shared" si="0"/>
        <v/>
      </c>
      <c r="Z18" s="7" t="str">
        <f t="shared" si="0"/>
        <v/>
      </c>
      <c r="AA18" s="7" t="str">
        <f t="shared" si="0"/>
        <v/>
      </c>
    </row>
    <row r="19" spans="3:27">
      <c r="C19" s="12"/>
      <c r="E19" s="4"/>
      <c r="F19" s="4"/>
      <c r="G19" s="4"/>
      <c r="H19" s="4"/>
      <c r="I19" s="4"/>
      <c r="J19" s="4"/>
      <c r="K19" s="4"/>
      <c r="L19" s="4"/>
      <c r="M19" s="4"/>
      <c r="Q19" s="7" t="str">
        <f t="shared" si="0"/>
        <v/>
      </c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7" t="str">
        <f t="shared" si="0"/>
        <v/>
      </c>
      <c r="W19" s="7" t="str">
        <f t="shared" si="0"/>
        <v/>
      </c>
      <c r="X19" s="7" t="str">
        <f t="shared" si="0"/>
        <v/>
      </c>
      <c r="Y19" s="7" t="str">
        <f t="shared" si="0"/>
        <v/>
      </c>
      <c r="Z19" s="7" t="str">
        <f t="shared" si="0"/>
        <v/>
      </c>
      <c r="AA19" s="7" t="str">
        <f t="shared" si="0"/>
        <v/>
      </c>
    </row>
    <row r="20" spans="3:27">
      <c r="C20" s="12"/>
      <c r="E20" s="4"/>
      <c r="F20" s="4"/>
      <c r="G20" s="4"/>
      <c r="H20" s="4"/>
      <c r="I20" s="4"/>
      <c r="J20" s="4"/>
      <c r="K20" s="4"/>
      <c r="L20" s="4"/>
      <c r="M20" s="4"/>
      <c r="Q20" s="7" t="str">
        <f t="shared" si="0"/>
        <v/>
      </c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7" t="str">
        <f t="shared" si="0"/>
        <v/>
      </c>
      <c r="W20" s="7" t="str">
        <f t="shared" si="0"/>
        <v/>
      </c>
      <c r="X20" s="7" t="str">
        <f t="shared" si="0"/>
        <v/>
      </c>
      <c r="Y20" s="7" t="str">
        <f t="shared" si="0"/>
        <v/>
      </c>
      <c r="Z20" s="7" t="str">
        <f t="shared" si="0"/>
        <v/>
      </c>
      <c r="AA20" s="7" t="str">
        <f t="shared" si="0"/>
        <v/>
      </c>
    </row>
    <row r="21" spans="3:27">
      <c r="C21" s="12"/>
      <c r="E21" s="4"/>
      <c r="F21" s="4"/>
      <c r="G21" s="4"/>
      <c r="H21" s="4"/>
      <c r="I21" s="4"/>
      <c r="J21" s="4"/>
      <c r="K21" s="4"/>
      <c r="L21" s="4"/>
      <c r="M21" s="4"/>
      <c r="Q21" s="7" t="str">
        <f t="shared" ref="Q21:AA29" si="1">IF(E21=0,"",E21/$D21)</f>
        <v/>
      </c>
      <c r="R21" s="7" t="str">
        <f t="shared" si="1"/>
        <v/>
      </c>
      <c r="S21" s="7" t="str">
        <f t="shared" si="1"/>
        <v/>
      </c>
      <c r="T21" s="7" t="str">
        <f t="shared" si="1"/>
        <v/>
      </c>
      <c r="U21" s="7" t="str">
        <f t="shared" si="1"/>
        <v/>
      </c>
      <c r="V21" s="7" t="str">
        <f t="shared" si="1"/>
        <v/>
      </c>
      <c r="W21" s="7" t="str">
        <f t="shared" si="1"/>
        <v/>
      </c>
      <c r="X21" s="7" t="str">
        <f t="shared" si="1"/>
        <v/>
      </c>
      <c r="Y21" s="7" t="str">
        <f t="shared" si="1"/>
        <v/>
      </c>
      <c r="Z21" s="7" t="str">
        <f t="shared" si="1"/>
        <v/>
      </c>
      <c r="AA21" s="7" t="str">
        <f t="shared" si="1"/>
        <v/>
      </c>
    </row>
    <row r="22" spans="3:27">
      <c r="C22" s="12"/>
      <c r="E22" s="4"/>
      <c r="F22" s="4"/>
      <c r="G22" s="4"/>
      <c r="H22" s="4"/>
      <c r="I22" s="4"/>
      <c r="J22" s="4"/>
      <c r="K22" s="4"/>
      <c r="L22" s="4"/>
      <c r="M22" s="4"/>
      <c r="Q22" s="7" t="str">
        <f t="shared" si="1"/>
        <v/>
      </c>
      <c r="R22" s="7" t="str">
        <f t="shared" si="1"/>
        <v/>
      </c>
      <c r="S22" s="7" t="str">
        <f t="shared" si="1"/>
        <v/>
      </c>
      <c r="T22" s="7" t="str">
        <f t="shared" si="1"/>
        <v/>
      </c>
      <c r="U22" s="7" t="str">
        <f t="shared" si="1"/>
        <v/>
      </c>
      <c r="V22" s="7" t="str">
        <f t="shared" si="1"/>
        <v/>
      </c>
      <c r="W22" s="7" t="str">
        <f t="shared" si="1"/>
        <v/>
      </c>
      <c r="X22" s="7" t="str">
        <f t="shared" si="1"/>
        <v/>
      </c>
      <c r="Y22" s="7" t="str">
        <f t="shared" si="1"/>
        <v/>
      </c>
      <c r="Z22" s="7" t="str">
        <f t="shared" si="1"/>
        <v/>
      </c>
      <c r="AA22" s="7" t="str">
        <f t="shared" si="1"/>
        <v/>
      </c>
    </row>
    <row r="23" spans="3:27">
      <c r="C23" s="12"/>
      <c r="E23" s="4"/>
      <c r="F23" s="4"/>
      <c r="G23" s="4"/>
      <c r="H23" s="4"/>
      <c r="I23" s="4"/>
      <c r="J23" s="4"/>
      <c r="K23" s="4"/>
      <c r="L23" s="4"/>
      <c r="M23" s="4"/>
      <c r="Q23" s="7" t="str">
        <f t="shared" si="1"/>
        <v/>
      </c>
      <c r="R23" s="7" t="str">
        <f t="shared" si="1"/>
        <v/>
      </c>
      <c r="S23" s="7" t="str">
        <f t="shared" si="1"/>
        <v/>
      </c>
      <c r="T23" s="7" t="str">
        <f t="shared" si="1"/>
        <v/>
      </c>
      <c r="U23" s="7" t="str">
        <f t="shared" si="1"/>
        <v/>
      </c>
      <c r="V23" s="7" t="str">
        <f t="shared" si="1"/>
        <v/>
      </c>
      <c r="W23" s="7" t="str">
        <f t="shared" si="1"/>
        <v/>
      </c>
      <c r="X23" s="7" t="str">
        <f t="shared" si="1"/>
        <v/>
      </c>
      <c r="Y23" s="7" t="str">
        <f t="shared" si="1"/>
        <v/>
      </c>
      <c r="Z23" s="7" t="str">
        <f t="shared" si="1"/>
        <v/>
      </c>
      <c r="AA23" s="7" t="str">
        <f t="shared" si="1"/>
        <v/>
      </c>
    </row>
    <row r="24" spans="3:27">
      <c r="C24" s="12"/>
      <c r="E24" s="4"/>
      <c r="F24" s="4"/>
      <c r="G24" s="4"/>
      <c r="H24" s="4"/>
      <c r="I24" s="4"/>
      <c r="J24" s="4"/>
      <c r="K24" s="4"/>
      <c r="L24" s="4"/>
      <c r="M24" s="4"/>
      <c r="Q24" s="7" t="str">
        <f t="shared" si="1"/>
        <v/>
      </c>
      <c r="R24" s="7" t="str">
        <f t="shared" si="1"/>
        <v/>
      </c>
      <c r="S24" s="7" t="str">
        <f t="shared" si="1"/>
        <v/>
      </c>
      <c r="T24" s="7" t="str">
        <f t="shared" si="1"/>
        <v/>
      </c>
      <c r="U24" s="7" t="str">
        <f t="shared" si="1"/>
        <v/>
      </c>
      <c r="V24" s="7" t="str">
        <f t="shared" si="1"/>
        <v/>
      </c>
      <c r="W24" s="7" t="str">
        <f t="shared" si="1"/>
        <v/>
      </c>
      <c r="X24" s="7" t="str">
        <f t="shared" si="1"/>
        <v/>
      </c>
      <c r="Y24" s="7" t="str">
        <f t="shared" si="1"/>
        <v/>
      </c>
      <c r="Z24" s="7" t="str">
        <f t="shared" si="1"/>
        <v/>
      </c>
      <c r="AA24" s="7" t="str">
        <f t="shared" si="1"/>
        <v/>
      </c>
    </row>
    <row r="25" spans="3:27">
      <c r="C25" s="12"/>
      <c r="E25" s="4"/>
      <c r="F25" s="4"/>
      <c r="G25" s="4"/>
      <c r="H25" s="4"/>
      <c r="I25" s="4"/>
      <c r="J25" s="4"/>
      <c r="K25" s="4"/>
      <c r="L25" s="4"/>
      <c r="M25" s="4"/>
      <c r="Q25" s="7" t="str">
        <f t="shared" si="1"/>
        <v/>
      </c>
      <c r="R25" s="7" t="str">
        <f t="shared" si="1"/>
        <v/>
      </c>
      <c r="S25" s="7" t="str">
        <f t="shared" si="1"/>
        <v/>
      </c>
      <c r="T25" s="7" t="str">
        <f t="shared" si="1"/>
        <v/>
      </c>
      <c r="U25" s="7" t="str">
        <f t="shared" si="1"/>
        <v/>
      </c>
      <c r="V25" s="7" t="str">
        <f t="shared" si="1"/>
        <v/>
      </c>
      <c r="W25" s="7" t="str">
        <f t="shared" si="1"/>
        <v/>
      </c>
      <c r="X25" s="7" t="str">
        <f t="shared" si="1"/>
        <v/>
      </c>
      <c r="Y25" s="7" t="str">
        <f t="shared" si="1"/>
        <v/>
      </c>
      <c r="Z25" s="7" t="str">
        <f t="shared" si="1"/>
        <v/>
      </c>
      <c r="AA25" s="7" t="str">
        <f t="shared" si="1"/>
        <v/>
      </c>
    </row>
    <row r="26" spans="3:27">
      <c r="C26" s="12"/>
      <c r="E26" s="4"/>
      <c r="F26" s="4"/>
      <c r="G26" s="4"/>
      <c r="H26" s="4"/>
      <c r="I26" s="4"/>
      <c r="J26" s="4"/>
      <c r="K26" s="4"/>
      <c r="L26" s="4"/>
      <c r="M26" s="4"/>
      <c r="Q26" s="7" t="str">
        <f t="shared" si="1"/>
        <v/>
      </c>
      <c r="R26" s="7" t="str">
        <f t="shared" si="1"/>
        <v/>
      </c>
      <c r="S26" s="7" t="str">
        <f t="shared" si="1"/>
        <v/>
      </c>
      <c r="T26" s="7" t="str">
        <f t="shared" si="1"/>
        <v/>
      </c>
      <c r="U26" s="7" t="str">
        <f t="shared" si="1"/>
        <v/>
      </c>
      <c r="V26" s="7" t="str">
        <f t="shared" si="1"/>
        <v/>
      </c>
      <c r="W26" s="7" t="str">
        <f t="shared" si="1"/>
        <v/>
      </c>
      <c r="X26" s="7" t="str">
        <f t="shared" si="1"/>
        <v/>
      </c>
      <c r="Y26" s="7" t="str">
        <f t="shared" si="1"/>
        <v/>
      </c>
      <c r="Z26" s="7" t="str">
        <f t="shared" si="1"/>
        <v/>
      </c>
      <c r="AA26" s="7" t="str">
        <f t="shared" si="1"/>
        <v/>
      </c>
    </row>
    <row r="27" spans="3:27">
      <c r="C27" s="12"/>
      <c r="D27" s="9"/>
      <c r="E27" s="53"/>
      <c r="F27" s="53"/>
      <c r="G27" s="53"/>
      <c r="H27" s="53"/>
      <c r="I27" s="53"/>
      <c r="J27" s="53"/>
      <c r="K27" s="53"/>
      <c r="L27" s="53"/>
      <c r="M27" s="53"/>
      <c r="N27" s="9"/>
      <c r="O27" s="9"/>
      <c r="P27" s="9"/>
      <c r="Q27" s="7" t="str">
        <f t="shared" si="1"/>
        <v/>
      </c>
      <c r="R27" s="7" t="str">
        <f t="shared" si="1"/>
        <v/>
      </c>
      <c r="S27" s="7" t="str">
        <f t="shared" si="1"/>
        <v/>
      </c>
      <c r="T27" s="7" t="str">
        <f t="shared" si="1"/>
        <v/>
      </c>
      <c r="U27" s="7" t="str">
        <f t="shared" si="1"/>
        <v/>
      </c>
      <c r="V27" s="10" t="str">
        <f t="shared" si="1"/>
        <v/>
      </c>
      <c r="W27" s="10" t="str">
        <f t="shared" si="1"/>
        <v/>
      </c>
      <c r="X27" s="10" t="str">
        <f t="shared" si="1"/>
        <v/>
      </c>
      <c r="Y27" s="10" t="str">
        <f t="shared" si="1"/>
        <v/>
      </c>
      <c r="Z27" s="10" t="str">
        <f t="shared" si="1"/>
        <v/>
      </c>
      <c r="AA27" s="7" t="str">
        <f t="shared" si="1"/>
        <v/>
      </c>
    </row>
    <row r="28" spans="3:27">
      <c r="C28" s="12"/>
      <c r="D28" s="9"/>
      <c r="E28" s="53"/>
      <c r="F28" s="53"/>
      <c r="G28" s="53"/>
      <c r="H28" s="53"/>
      <c r="I28" s="53"/>
      <c r="J28" s="53"/>
      <c r="K28" s="53"/>
      <c r="L28" s="53"/>
      <c r="M28" s="53"/>
      <c r="N28" s="9"/>
      <c r="O28" s="9"/>
      <c r="P28" s="9"/>
      <c r="Q28" s="7" t="str">
        <f t="shared" si="1"/>
        <v/>
      </c>
      <c r="R28" s="7" t="str">
        <f t="shared" si="1"/>
        <v/>
      </c>
      <c r="S28" s="7" t="str">
        <f t="shared" si="1"/>
        <v/>
      </c>
      <c r="T28" s="7" t="str">
        <f t="shared" si="1"/>
        <v/>
      </c>
      <c r="U28" s="7" t="str">
        <f t="shared" si="1"/>
        <v/>
      </c>
      <c r="V28" s="10" t="str">
        <f t="shared" si="1"/>
        <v/>
      </c>
      <c r="W28" s="10" t="str">
        <f t="shared" si="1"/>
        <v/>
      </c>
      <c r="X28" s="10" t="str">
        <f t="shared" si="1"/>
        <v/>
      </c>
      <c r="Y28" s="10" t="str">
        <f t="shared" si="1"/>
        <v/>
      </c>
      <c r="Z28" s="10" t="str">
        <f t="shared" si="1"/>
        <v/>
      </c>
      <c r="AA28" s="7" t="str">
        <f t="shared" si="1"/>
        <v/>
      </c>
    </row>
    <row r="29" spans="3:27">
      <c r="C29" s="12"/>
      <c r="D29" s="9"/>
      <c r="E29" s="53"/>
      <c r="F29" s="53"/>
      <c r="G29" s="53"/>
      <c r="H29" s="53"/>
      <c r="I29" s="53"/>
      <c r="J29" s="53"/>
      <c r="K29" s="53"/>
      <c r="L29" s="53"/>
      <c r="M29" s="53"/>
      <c r="N29" s="9"/>
      <c r="O29" s="9"/>
      <c r="P29" s="9"/>
      <c r="Q29" s="7" t="str">
        <f t="shared" si="1"/>
        <v/>
      </c>
      <c r="R29" s="7" t="str">
        <f t="shared" si="1"/>
        <v/>
      </c>
      <c r="S29" s="7" t="str">
        <f t="shared" si="1"/>
        <v/>
      </c>
      <c r="T29" s="7" t="str">
        <f t="shared" si="1"/>
        <v/>
      </c>
      <c r="U29" s="7" t="str">
        <f t="shared" si="1"/>
        <v/>
      </c>
      <c r="V29" s="10" t="str">
        <f t="shared" si="1"/>
        <v/>
      </c>
      <c r="W29" s="10" t="str">
        <f t="shared" si="1"/>
        <v/>
      </c>
      <c r="X29" s="10" t="str">
        <f t="shared" si="1"/>
        <v/>
      </c>
      <c r="Y29" s="10" t="str">
        <f t="shared" si="1"/>
        <v/>
      </c>
      <c r="Z29" s="10" t="str">
        <f t="shared" si="1"/>
        <v/>
      </c>
      <c r="AA29" s="7" t="str">
        <f t="shared" si="1"/>
        <v/>
      </c>
    </row>
    <row r="30" spans="3:27">
      <c r="C30" s="12"/>
      <c r="D30" s="9"/>
      <c r="E30" s="53"/>
      <c r="F30" s="53"/>
      <c r="G30" s="53"/>
      <c r="H30" s="53"/>
      <c r="I30" s="53"/>
      <c r="J30" s="53"/>
      <c r="K30" s="53"/>
      <c r="L30" s="53"/>
      <c r="M30" s="53"/>
      <c r="N30" s="9"/>
      <c r="O30" s="9"/>
      <c r="P30" s="9"/>
      <c r="Q30" s="9"/>
      <c r="R30" s="9"/>
      <c r="S30" s="9"/>
      <c r="T30" s="10"/>
      <c r="U30" s="10"/>
      <c r="V30" s="10"/>
      <c r="W30" s="10"/>
      <c r="X30" s="10"/>
      <c r="Y30" s="10"/>
      <c r="Z30" s="10"/>
    </row>
    <row r="31" spans="3:27" ht="13.15">
      <c r="C31" s="12"/>
      <c r="D31" s="9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54"/>
      <c r="T31" s="7" t="str">
        <f t="shared" ref="T31:AA31" si="2">IF(H31=0,"",H31/$D31)</f>
        <v/>
      </c>
      <c r="U31" s="7" t="str">
        <f t="shared" si="2"/>
        <v/>
      </c>
      <c r="V31" s="7" t="str">
        <f t="shared" si="2"/>
        <v/>
      </c>
      <c r="W31" s="7" t="str">
        <f t="shared" si="2"/>
        <v/>
      </c>
      <c r="X31" s="7" t="str">
        <f t="shared" si="2"/>
        <v/>
      </c>
      <c r="Y31" s="7" t="str">
        <f t="shared" si="2"/>
        <v/>
      </c>
      <c r="Z31" s="7" t="str">
        <f t="shared" si="2"/>
        <v/>
      </c>
      <c r="AA31" s="7" t="str">
        <f t="shared" si="2"/>
        <v/>
      </c>
    </row>
    <row r="32" spans="3:27">
      <c r="D32" s="9">
        <f>SUM(D5:D31)</f>
        <v>0</v>
      </c>
      <c r="E32" s="9">
        <f t="shared" ref="E32:O32" si="3">SUM(E5:E31)</f>
        <v>0</v>
      </c>
      <c r="F32" s="9">
        <f t="shared" si="3"/>
        <v>0</v>
      </c>
      <c r="G32" s="9">
        <f t="shared" si="3"/>
        <v>0</v>
      </c>
      <c r="H32" s="9">
        <f t="shared" si="3"/>
        <v>0</v>
      </c>
      <c r="I32" s="9">
        <f t="shared" si="3"/>
        <v>0</v>
      </c>
      <c r="J32" s="9">
        <f t="shared" si="3"/>
        <v>0</v>
      </c>
      <c r="K32" s="9">
        <f t="shared" si="3"/>
        <v>0</v>
      </c>
      <c r="L32" s="9">
        <f t="shared" si="3"/>
        <v>0</v>
      </c>
      <c r="M32" s="9">
        <f t="shared" si="3"/>
        <v>0</v>
      </c>
      <c r="N32" s="9">
        <f t="shared" si="3"/>
        <v>0</v>
      </c>
      <c r="O32" s="9">
        <f t="shared" si="3"/>
        <v>0</v>
      </c>
      <c r="P32" s="43">
        <f>SUM(E32:O32)</f>
        <v>0</v>
      </c>
      <c r="T32" s="7"/>
      <c r="U32" s="7"/>
      <c r="V32" s="7"/>
      <c r="W32" s="7"/>
      <c r="X32" s="7"/>
      <c r="Y32" s="7"/>
      <c r="Z32" s="7"/>
    </row>
    <row r="33" spans="5:26">
      <c r="E33" s="4"/>
      <c r="F33" s="4"/>
      <c r="G33" s="4"/>
      <c r="H33" s="4"/>
      <c r="I33" s="4"/>
      <c r="J33" s="4"/>
      <c r="K33" s="4"/>
      <c r="L33" s="4"/>
      <c r="M33" s="4"/>
      <c r="T33" s="7"/>
      <c r="U33" s="7"/>
      <c r="V33" s="7"/>
      <c r="W33" s="7"/>
      <c r="X33" s="7"/>
      <c r="Y33" s="7"/>
      <c r="Z33" s="7"/>
    </row>
    <row r="34" spans="5:26">
      <c r="E34" s="4"/>
      <c r="F34" s="4"/>
      <c r="G34" s="4"/>
      <c r="H34" s="4"/>
      <c r="I34" s="4"/>
      <c r="J34" s="4"/>
      <c r="K34" s="4"/>
      <c r="L34" s="4"/>
      <c r="M34" s="4"/>
      <c r="T34" s="7"/>
      <c r="U34" s="7"/>
      <c r="V34" s="7"/>
      <c r="W34" s="7"/>
      <c r="X34" s="7"/>
      <c r="Y34" s="7"/>
      <c r="Z34" s="7"/>
    </row>
    <row r="35" spans="5:26">
      <c r="E35" s="4"/>
      <c r="F35" s="4"/>
      <c r="G35" s="4"/>
      <c r="H35" s="4"/>
      <c r="I35" s="4"/>
      <c r="J35" s="4"/>
      <c r="K35" s="4"/>
      <c r="L35" s="4"/>
      <c r="M35" s="4"/>
      <c r="T35" s="7"/>
      <c r="U35" s="7"/>
      <c r="V35" s="7"/>
      <c r="W35" s="7"/>
      <c r="X35" s="7"/>
      <c r="Y35" s="7"/>
      <c r="Z35" s="7"/>
    </row>
    <row r="36" spans="5:26">
      <c r="E36" s="4"/>
      <c r="F36" s="4"/>
      <c r="G36" s="4"/>
      <c r="H36" s="4"/>
      <c r="I36" s="4"/>
      <c r="J36" s="4"/>
      <c r="K36" s="4"/>
      <c r="L36" s="4"/>
      <c r="M36" s="4"/>
      <c r="T36" s="7"/>
      <c r="U36" s="7"/>
      <c r="V36" s="7"/>
      <c r="W36" s="7"/>
      <c r="X36" s="7"/>
      <c r="Y36" s="7"/>
      <c r="Z36" s="7"/>
    </row>
    <row r="37" spans="5:26">
      <c r="T37" s="7"/>
      <c r="U37" s="7"/>
      <c r="V37" s="7"/>
      <c r="W37" s="7"/>
      <c r="X37" s="7"/>
      <c r="Y37" s="7"/>
      <c r="Z37" s="7"/>
    </row>
    <row r="38" spans="5:26">
      <c r="T38" s="7"/>
      <c r="U38" s="7"/>
      <c r="V38" s="7"/>
      <c r="W38" s="7"/>
      <c r="X38" s="7"/>
      <c r="Y38" s="7"/>
      <c r="Z38" s="7"/>
    </row>
    <row r="39" spans="5:26">
      <c r="T39" s="7"/>
      <c r="U39" s="7"/>
      <c r="V39" s="7"/>
      <c r="W39" s="7"/>
      <c r="X39" s="7"/>
      <c r="Y39" s="7"/>
      <c r="Z39" s="7"/>
    </row>
    <row r="40" spans="5:26">
      <c r="T40" s="7"/>
      <c r="U40" s="7"/>
      <c r="V40" s="7"/>
      <c r="W40" s="7"/>
      <c r="X40" s="7"/>
      <c r="Y40" s="7"/>
      <c r="Z40" s="7"/>
    </row>
    <row r="41" spans="5:26">
      <c r="T41" s="7"/>
      <c r="U41" s="7"/>
      <c r="V41" s="7"/>
      <c r="W41" s="7"/>
      <c r="X41" s="7"/>
      <c r="Y41" s="7"/>
      <c r="Z41" s="7"/>
    </row>
    <row r="42" spans="5:26">
      <c r="T42" s="7"/>
      <c r="U42" s="7"/>
      <c r="V42" s="7"/>
      <c r="W42" s="7"/>
      <c r="X42" s="7"/>
      <c r="Y42" s="7"/>
      <c r="Z42" s="7"/>
    </row>
    <row r="43" spans="5:26">
      <c r="T43" s="7"/>
      <c r="U43" s="7"/>
      <c r="V43" s="7"/>
      <c r="W43" s="7"/>
      <c r="X43" s="7"/>
      <c r="Y43" s="7"/>
      <c r="Z43" s="7"/>
    </row>
    <row r="44" spans="5:26">
      <c r="T44" s="7"/>
      <c r="U44" s="7"/>
      <c r="V44" s="7"/>
      <c r="W44" s="7"/>
      <c r="X44" s="7"/>
      <c r="Y44" s="7"/>
      <c r="Z44" s="7"/>
    </row>
    <row r="45" spans="5:26">
      <c r="T45" s="7"/>
      <c r="U45" s="7"/>
      <c r="V45" s="7"/>
      <c r="W45" s="7"/>
      <c r="X45" s="7"/>
      <c r="Y45" s="7"/>
      <c r="Z45" s="7"/>
    </row>
    <row r="46" spans="5:26">
      <c r="T46" s="7"/>
      <c r="U46" s="7"/>
      <c r="V46" s="7"/>
      <c r="W46" s="7"/>
      <c r="X46" s="7"/>
      <c r="Y46" s="7"/>
      <c r="Z46" s="7"/>
    </row>
    <row r="47" spans="5:26">
      <c r="T47" s="7"/>
      <c r="U47" s="7"/>
      <c r="V47" s="7"/>
      <c r="W47" s="7"/>
      <c r="X47" s="7"/>
      <c r="Y47" s="7"/>
      <c r="Z47" s="7"/>
    </row>
  </sheetData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4:B24"/>
  <sheetViews>
    <sheetView workbookViewId="0">
      <selection activeCell="B26" sqref="B26"/>
    </sheetView>
  </sheetViews>
  <sheetFormatPr defaultRowHeight="12.75"/>
  <sheetData>
    <row r="4" spans="2:2">
      <c r="B4" t="s">
        <v>17</v>
      </c>
    </row>
    <row r="5" spans="2:2">
      <c r="B5" t="s">
        <v>11</v>
      </c>
    </row>
    <row r="6" spans="2:2">
      <c r="B6" t="s">
        <v>12</v>
      </c>
    </row>
    <row r="7" spans="2:2">
      <c r="B7" t="s">
        <v>132</v>
      </c>
    </row>
    <row r="9" spans="2:2">
      <c r="B9" t="s">
        <v>129</v>
      </c>
    </row>
    <row r="10" spans="2:2">
      <c r="B10" t="s">
        <v>130</v>
      </c>
    </row>
    <row r="11" spans="2:2">
      <c r="B11" t="s">
        <v>125</v>
      </c>
    </row>
    <row r="12" spans="2:2">
      <c r="B12" t="s">
        <v>126</v>
      </c>
    </row>
    <row r="13" spans="2:2">
      <c r="B13" t="s">
        <v>131</v>
      </c>
    </row>
    <row r="14" spans="2:2">
      <c r="B14" t="s">
        <v>124</v>
      </c>
    </row>
    <row r="15" spans="2:2">
      <c r="B15" t="s">
        <v>16</v>
      </c>
    </row>
    <row r="17" spans="2:2">
      <c r="B17" t="s">
        <v>127</v>
      </c>
    </row>
    <row r="18" spans="2:2">
      <c r="B18" t="s">
        <v>24</v>
      </c>
    </row>
    <row r="19" spans="2:2">
      <c r="B19" t="s">
        <v>25</v>
      </c>
    </row>
    <row r="20" spans="2:2">
      <c r="B20" t="s">
        <v>47</v>
      </c>
    </row>
    <row r="21" spans="2:2">
      <c r="B21" t="s">
        <v>23</v>
      </c>
    </row>
    <row r="22" spans="2:2">
      <c r="B22" t="s">
        <v>128</v>
      </c>
    </row>
    <row r="23" spans="2:2">
      <c r="B23" t="s">
        <v>18</v>
      </c>
    </row>
    <row r="24" spans="2:2">
      <c r="B2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CleElumSpringChinook</vt:lpstr>
      <vt:lpstr>RozaSpringChinook</vt:lpstr>
      <vt:lpstr>RozaReleases-Steelhead</vt:lpstr>
      <vt:lpstr>RozaReleases-Sockeye</vt:lpstr>
      <vt:lpstr>ProsserSpringChinook</vt:lpstr>
      <vt:lpstr>RozaTotalDetections</vt:lpstr>
      <vt:lpstr>RozaDailyDetections-AllSpp</vt:lpstr>
      <vt:lpstr>RozaDailyDetections-3Spp</vt:lpstr>
      <vt:lpstr>CohoOld</vt:lpstr>
      <vt:lpstr>Coho</vt:lpstr>
      <vt:lpstr>CohoSmoltsByDate</vt:lpstr>
      <vt:lpstr>CohoParrByDate</vt:lpstr>
      <vt:lpstr>Sockeye</vt:lpstr>
      <vt:lpstr>SockeyeByDate&amp;ObsSite</vt:lpstr>
      <vt:lpstr>SockeyeByDate</vt:lpstr>
      <vt:lpstr>SummerChinook</vt:lpstr>
      <vt:lpstr>SummersByDate&amp;ObsSite</vt:lpstr>
      <vt:lpstr>SummersByDate&amp;RelSite</vt:lpstr>
      <vt:lpstr>SummersByDate Prosser</vt:lpstr>
      <vt:lpstr>SummersByDate McNary</vt:lpstr>
      <vt:lpstr>FallChinook</vt:lpstr>
      <vt:lpstr>FallSubsByDate&amp;ObsSite</vt:lpstr>
      <vt:lpstr>FallSubsByDate&amp;RelSite</vt:lpstr>
      <vt:lpstr>FallYearlingsByDate </vt:lpstr>
      <vt:lpstr>FallSubsByDate McNary</vt:lpstr>
      <vt:lpstr>O_mykiss</vt:lpstr>
      <vt:lpstr>O_mykiss Graphs</vt:lpstr>
      <vt:lpstr>Sheet2</vt:lpstr>
      <vt:lpstr>PacificLamprey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Lind</dc:creator>
  <cp:lastModifiedBy>David Lind</cp:lastModifiedBy>
  <cp:lastPrinted>2015-06-18T14:47:24Z</cp:lastPrinted>
  <dcterms:created xsi:type="dcterms:W3CDTF">2009-05-06T15:55:28Z</dcterms:created>
  <dcterms:modified xsi:type="dcterms:W3CDTF">2022-06-29T15:25:23Z</dcterms:modified>
</cp:coreProperties>
</file>