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Yindata\YKFP\Smolts2022\"/>
    </mc:Choice>
  </mc:AlternateContent>
  <xr:revisionPtr revIDLastSave="0" documentId="8_{F1D1D1F2-E4E2-4701-AEAD-078F2FE1AA09}" xr6:coauthVersionLast="47" xr6:coauthVersionMax="47" xr10:uidLastSave="{00000000-0000-0000-0000-000000000000}"/>
  <bookViews>
    <workbookView xWindow="-98" yWindow="-98" windowWidth="21795" windowHeight="13875" xr2:uid="{00000000-000D-0000-FFFF-FFFF00000000}"/>
  </bookViews>
  <sheets>
    <sheet name="Spring Chinook 2022" sheetId="6" r:id="rId1"/>
    <sheet name="TreatmentSummary" sheetId="7" r:id="rId2"/>
    <sheet name="Sheet1" sheetId="5" state="hidden" r:id="rId3"/>
    <sheet name="Sheet2" sheetId="2" state="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T6" i="6" l="1"/>
  <c r="T7" i="6"/>
  <c r="T8" i="6"/>
  <c r="T9" i="6"/>
  <c r="T10" i="6"/>
  <c r="T11" i="6"/>
  <c r="T12" i="6"/>
  <c r="T13" i="6"/>
  <c r="T14" i="6"/>
  <c r="T15" i="6"/>
  <c r="T16" i="6"/>
  <c r="T17" i="6"/>
  <c r="T18" i="6"/>
  <c r="T19" i="6"/>
  <c r="T20" i="6"/>
  <c r="T21" i="6"/>
  <c r="T22" i="6"/>
  <c r="T23" i="6"/>
  <c r="T24" i="6"/>
  <c r="T25" i="6"/>
  <c r="T26" i="6"/>
  <c r="T27" i="6"/>
  <c r="T28" i="6"/>
  <c r="T29" i="6"/>
  <c r="T30" i="6"/>
  <c r="T31" i="6"/>
  <c r="T32" i="6"/>
  <c r="T33" i="6"/>
  <c r="T34" i="6"/>
  <c r="T35" i="6"/>
  <c r="T36" i="6"/>
  <c r="T37" i="6"/>
  <c r="T38" i="6"/>
  <c r="T39" i="6"/>
  <c r="T40" i="6"/>
  <c r="T41" i="6"/>
  <c r="T42" i="6"/>
  <c r="T43" i="6"/>
  <c r="T44" i="6"/>
  <c r="T45" i="6"/>
  <c r="T46" i="6"/>
  <c r="T47" i="6"/>
  <c r="T48" i="6"/>
  <c r="T49" i="6"/>
  <c r="T50" i="6"/>
  <c r="T51" i="6"/>
  <c r="T52" i="6"/>
  <c r="T53" i="6"/>
  <c r="T54" i="6"/>
  <c r="T55" i="6"/>
  <c r="T56" i="6"/>
  <c r="T57" i="6"/>
  <c r="T58" i="6"/>
  <c r="T59" i="6"/>
  <c r="T60" i="6"/>
  <c r="T61" i="6"/>
  <c r="T62" i="6"/>
  <c r="T63" i="6"/>
  <c r="T64" i="6"/>
  <c r="T65" i="6"/>
  <c r="T66" i="6"/>
  <c r="T67" i="6"/>
  <c r="T68" i="6"/>
  <c r="T69" i="6"/>
  <c r="T70" i="6"/>
  <c r="T71" i="6"/>
  <c r="T72" i="6"/>
  <c r="T5" i="6"/>
  <c r="S73" i="6"/>
  <c r="R73" i="6"/>
  <c r="Q73" i="6"/>
  <c r="P73" i="6"/>
  <c r="O73" i="6"/>
  <c r="N73" i="6"/>
  <c r="M73" i="6"/>
  <c r="L73" i="6"/>
  <c r="K73" i="6"/>
  <c r="J73" i="6"/>
  <c r="I73" i="6"/>
  <c r="H73" i="6"/>
  <c r="G73" i="6"/>
  <c r="F73" i="6"/>
  <c r="E73" i="6"/>
  <c r="D73" i="6"/>
  <c r="C73" i="6"/>
  <c r="AB69" i="6"/>
  <c r="AB70" i="6"/>
  <c r="N76" i="6" l="1"/>
  <c r="AB65" i="6"/>
  <c r="AB66" i="6"/>
  <c r="AB67" i="6"/>
  <c r="AB68" i="6"/>
  <c r="AB71" i="6"/>
  <c r="AB72" i="6"/>
  <c r="T3" i="6" l="1"/>
  <c r="S75" i="6"/>
  <c r="R75" i="6"/>
  <c r="Q75" i="6"/>
  <c r="P75" i="6"/>
  <c r="O75" i="6"/>
  <c r="N75" i="6"/>
  <c r="M75" i="6" l="1"/>
  <c r="L75" i="6"/>
  <c r="K75" i="6"/>
  <c r="J75" i="6"/>
  <c r="I75" i="6"/>
  <c r="H75" i="6"/>
  <c r="G75" i="6"/>
  <c r="F75" i="6"/>
  <c r="E75" i="6"/>
  <c r="D75" i="6"/>
  <c r="C75" i="6"/>
  <c r="B73" i="6"/>
  <c r="B77" i="6" s="1"/>
  <c r="AB64" i="6"/>
  <c r="AB63" i="6"/>
  <c r="AB62" i="6"/>
  <c r="AB61" i="6"/>
  <c r="AB60" i="6"/>
  <c r="AB59" i="6"/>
  <c r="AB58" i="6"/>
  <c r="AB57" i="6"/>
  <c r="AB56" i="6"/>
  <c r="AB55" i="6"/>
  <c r="AB54" i="6"/>
  <c r="AB53" i="6"/>
  <c r="AB52" i="6"/>
  <c r="AB51" i="6"/>
  <c r="AB50" i="6"/>
  <c r="AB49" i="6"/>
  <c r="AB48" i="6"/>
  <c r="AB47" i="6"/>
  <c r="AB46" i="6"/>
  <c r="AB45" i="6"/>
  <c r="AB44" i="6"/>
  <c r="AB43" i="6"/>
  <c r="AB42" i="6"/>
  <c r="AB41" i="6"/>
  <c r="AB40" i="6"/>
  <c r="AB39" i="6"/>
  <c r="AB38" i="6"/>
  <c r="AB37" i="6"/>
  <c r="AB36" i="6"/>
  <c r="AB35" i="6"/>
  <c r="AB34" i="6"/>
  <c r="AB33" i="6"/>
  <c r="AB32" i="6"/>
  <c r="AB31" i="6"/>
  <c r="AB30" i="6"/>
  <c r="AB29" i="6"/>
  <c r="AB28" i="6"/>
  <c r="AB27" i="6"/>
  <c r="AB26" i="6"/>
  <c r="AB25" i="6"/>
  <c r="AB24" i="6"/>
  <c r="AB23" i="6"/>
  <c r="AB22" i="6"/>
  <c r="AB21" i="6"/>
  <c r="AB20" i="6"/>
  <c r="AB19" i="6"/>
  <c r="AB18" i="6"/>
  <c r="AB17" i="6"/>
  <c r="AB16" i="6"/>
  <c r="AB15" i="6"/>
  <c r="AB14" i="6"/>
  <c r="AB13" i="6"/>
  <c r="AB12" i="6"/>
  <c r="AB11" i="6"/>
  <c r="AB10" i="6"/>
  <c r="AB9" i="6"/>
  <c r="AB8" i="6"/>
  <c r="AB7" i="6"/>
  <c r="AB6" i="6"/>
  <c r="AE5" i="6"/>
  <c r="AE6" i="6" s="1"/>
  <c r="AE7" i="6" s="1"/>
  <c r="AE8" i="6" s="1"/>
  <c r="AE9" i="6" s="1"/>
  <c r="AE10" i="6" s="1"/>
  <c r="AE11" i="6" s="1"/>
  <c r="AE12" i="6" s="1"/>
  <c r="AE13" i="6" s="1"/>
  <c r="AE14" i="6" s="1"/>
  <c r="AE15" i="6" s="1"/>
  <c r="AE16" i="6" s="1"/>
  <c r="AE17" i="6" s="1"/>
  <c r="AE18" i="6" s="1"/>
  <c r="AE19" i="6" s="1"/>
  <c r="AE20" i="6" s="1"/>
  <c r="AE21" i="6" s="1"/>
  <c r="AE22" i="6" s="1"/>
  <c r="AE23" i="6" s="1"/>
  <c r="AE24" i="6" s="1"/>
  <c r="AE25" i="6" s="1"/>
  <c r="AE26" i="6" s="1"/>
  <c r="AE27" i="6" s="1"/>
  <c r="AE28" i="6" s="1"/>
  <c r="AE29" i="6" s="1"/>
  <c r="AE30" i="6" s="1"/>
  <c r="AE31" i="6" s="1"/>
  <c r="AE32" i="6" s="1"/>
  <c r="AE33" i="6" s="1"/>
  <c r="AE34" i="6" s="1"/>
  <c r="AE35" i="6" s="1"/>
  <c r="AE36" i="6" s="1"/>
  <c r="AE37" i="6" s="1"/>
  <c r="AE38" i="6" s="1"/>
  <c r="AE39" i="6" s="1"/>
  <c r="AE40" i="6" s="1"/>
  <c r="AE41" i="6" s="1"/>
  <c r="AE42" i="6" s="1"/>
  <c r="AE43" i="6" s="1"/>
  <c r="AE44" i="6" s="1"/>
  <c r="AE45" i="6" s="1"/>
  <c r="AE46" i="6" s="1"/>
  <c r="AE47" i="6" s="1"/>
  <c r="AE48" i="6" s="1"/>
  <c r="AE49" i="6" s="1"/>
  <c r="AE50" i="6" s="1"/>
  <c r="AE51" i="6" s="1"/>
  <c r="AE52" i="6" s="1"/>
  <c r="AE53" i="6" s="1"/>
  <c r="AE54" i="6" s="1"/>
  <c r="AE55" i="6" s="1"/>
  <c r="AE56" i="6" s="1"/>
  <c r="AE57" i="6" s="1"/>
  <c r="AE58" i="6" s="1"/>
  <c r="AE59" i="6" s="1"/>
  <c r="AE60" i="6" s="1"/>
  <c r="AE61" i="6" s="1"/>
  <c r="AE62" i="6" s="1"/>
  <c r="AE63" i="6" s="1"/>
  <c r="AE64" i="6" s="1"/>
  <c r="AE65" i="6" s="1"/>
  <c r="AE66" i="6" s="1"/>
  <c r="AE67" i="6" s="1"/>
  <c r="AE68" i="6" s="1"/>
  <c r="AD5" i="6"/>
  <c r="AD6" i="6" s="1"/>
  <c r="AD7" i="6" s="1"/>
  <c r="AD8" i="6" s="1"/>
  <c r="AD9" i="6" s="1"/>
  <c r="AD10" i="6" s="1"/>
  <c r="AD11" i="6" s="1"/>
  <c r="AD12" i="6" s="1"/>
  <c r="AD13" i="6" s="1"/>
  <c r="AD14" i="6" s="1"/>
  <c r="AD15" i="6" s="1"/>
  <c r="AD16" i="6" s="1"/>
  <c r="AD17" i="6" s="1"/>
  <c r="AD18" i="6" s="1"/>
  <c r="AD19" i="6" s="1"/>
  <c r="AD20" i="6" s="1"/>
  <c r="AD21" i="6" s="1"/>
  <c r="AD22" i="6" s="1"/>
  <c r="AD23" i="6" s="1"/>
  <c r="AD24" i="6" s="1"/>
  <c r="AD25" i="6" s="1"/>
  <c r="AD26" i="6" s="1"/>
  <c r="AD27" i="6" s="1"/>
  <c r="AD28" i="6" s="1"/>
  <c r="AD29" i="6" s="1"/>
  <c r="AD30" i="6" s="1"/>
  <c r="AD31" i="6" s="1"/>
  <c r="AD32" i="6" s="1"/>
  <c r="AD33" i="6" s="1"/>
  <c r="AD34" i="6" s="1"/>
  <c r="AD35" i="6" s="1"/>
  <c r="AD36" i="6" s="1"/>
  <c r="AD37" i="6" s="1"/>
  <c r="AD38" i="6" s="1"/>
  <c r="AD39" i="6" s="1"/>
  <c r="AD40" i="6" s="1"/>
  <c r="AD41" i="6" s="1"/>
  <c r="AD42" i="6" s="1"/>
  <c r="AD43" i="6" s="1"/>
  <c r="AD44" i="6" s="1"/>
  <c r="AD45" i="6" s="1"/>
  <c r="AD46" i="6" s="1"/>
  <c r="AD47" i="6" s="1"/>
  <c r="AD48" i="6" s="1"/>
  <c r="AD49" i="6" s="1"/>
  <c r="AD50" i="6" s="1"/>
  <c r="AD51" i="6" s="1"/>
  <c r="AD52" i="6" s="1"/>
  <c r="AD53" i="6" s="1"/>
  <c r="AD54" i="6" s="1"/>
  <c r="AD55" i="6" s="1"/>
  <c r="AD56" i="6" s="1"/>
  <c r="AD57" i="6" s="1"/>
  <c r="AD58" i="6" s="1"/>
  <c r="AD59" i="6" s="1"/>
  <c r="AD60" i="6" s="1"/>
  <c r="AD61" i="6" s="1"/>
  <c r="AD62" i="6" s="1"/>
  <c r="AD63" i="6" s="1"/>
  <c r="AD64" i="6" s="1"/>
  <c r="AD65" i="6" s="1"/>
  <c r="AD66" i="6" s="1"/>
  <c r="AD67" i="6" s="1"/>
  <c r="AD68" i="6" s="1"/>
  <c r="AC5" i="6"/>
  <c r="AC6" i="6" s="1"/>
  <c r="AC7" i="6" s="1"/>
  <c r="AC8" i="6" s="1"/>
  <c r="AC9" i="6" s="1"/>
  <c r="AC10" i="6" s="1"/>
  <c r="AC11" i="6" s="1"/>
  <c r="AC12" i="6" s="1"/>
  <c r="AC13" i="6" s="1"/>
  <c r="AC14" i="6" s="1"/>
  <c r="AC15" i="6" s="1"/>
  <c r="AC16" i="6" s="1"/>
  <c r="AC17" i="6" s="1"/>
  <c r="AC18" i="6" s="1"/>
  <c r="AC19" i="6" s="1"/>
  <c r="AC20" i="6" s="1"/>
  <c r="AC21" i="6" s="1"/>
  <c r="AC22" i="6" s="1"/>
  <c r="AC23" i="6" s="1"/>
  <c r="AC24" i="6" s="1"/>
  <c r="AC25" i="6" s="1"/>
  <c r="AC26" i="6" s="1"/>
  <c r="AC27" i="6" s="1"/>
  <c r="AC28" i="6" s="1"/>
  <c r="AC29" i="6" s="1"/>
  <c r="AC30" i="6" s="1"/>
  <c r="AC31" i="6" s="1"/>
  <c r="AC32" i="6" s="1"/>
  <c r="AC33" i="6" s="1"/>
  <c r="AC34" i="6" s="1"/>
  <c r="AC35" i="6" s="1"/>
  <c r="AC36" i="6" s="1"/>
  <c r="AC37" i="6" s="1"/>
  <c r="AC38" i="6" s="1"/>
  <c r="AC39" i="6" s="1"/>
  <c r="AC40" i="6" s="1"/>
  <c r="AC41" i="6" s="1"/>
  <c r="AC42" i="6" s="1"/>
  <c r="AC43" i="6" s="1"/>
  <c r="AC44" i="6" s="1"/>
  <c r="AC45" i="6" s="1"/>
  <c r="AC46" i="6" s="1"/>
  <c r="AC47" i="6" s="1"/>
  <c r="AC48" i="6" s="1"/>
  <c r="AC49" i="6" s="1"/>
  <c r="AC50" i="6" s="1"/>
  <c r="AC51" i="6" s="1"/>
  <c r="AC52" i="6" s="1"/>
  <c r="AC53" i="6" s="1"/>
  <c r="AC54" i="6" s="1"/>
  <c r="AC55" i="6" s="1"/>
  <c r="AC56" i="6" s="1"/>
  <c r="AC57" i="6" s="1"/>
  <c r="AC58" i="6" s="1"/>
  <c r="AC59" i="6" s="1"/>
  <c r="AC60" i="6" s="1"/>
  <c r="AC61" i="6" s="1"/>
  <c r="AC62" i="6" s="1"/>
  <c r="AC63" i="6" s="1"/>
  <c r="AC64" i="6" s="1"/>
  <c r="AC65" i="6" s="1"/>
  <c r="AC66" i="6" s="1"/>
  <c r="AC67" i="6" s="1"/>
  <c r="AC68" i="6" s="1"/>
  <c r="AB5" i="6"/>
  <c r="N1" i="6"/>
  <c r="H1" i="6"/>
  <c r="B1" i="6"/>
  <c r="F7" i="5"/>
  <c r="F8" i="5"/>
  <c r="F9" i="5"/>
  <c r="F10" i="5"/>
  <c r="F11" i="5"/>
  <c r="F12" i="5"/>
  <c r="F13" i="5"/>
  <c r="F14" i="5"/>
  <c r="F15" i="5"/>
  <c r="F16" i="5"/>
  <c r="F17" i="5"/>
  <c r="F18" i="5"/>
  <c r="F19" i="5"/>
  <c r="F20" i="5"/>
  <c r="F21" i="5"/>
  <c r="F22" i="5"/>
  <c r="F23" i="5"/>
  <c r="F6" i="5"/>
  <c r="O7" i="5"/>
  <c r="Q7" i="5" s="1"/>
  <c r="O8" i="5"/>
  <c r="P8" i="5" s="1"/>
  <c r="O9" i="5"/>
  <c r="Q9" i="5" s="1"/>
  <c r="O10" i="5"/>
  <c r="Q10" i="5" s="1"/>
  <c r="O11" i="5"/>
  <c r="Q11" i="5" s="1"/>
  <c r="O12" i="5"/>
  <c r="P12" i="5" s="1"/>
  <c r="O13" i="5"/>
  <c r="Q13" i="5" s="1"/>
  <c r="R13" i="5" s="1"/>
  <c r="O14" i="5"/>
  <c r="Q14" i="5" s="1"/>
  <c r="O15" i="5"/>
  <c r="Q15" i="5" s="1"/>
  <c r="O16" i="5"/>
  <c r="P16" i="5" s="1"/>
  <c r="O17" i="5"/>
  <c r="Q17" i="5" s="1"/>
  <c r="O18" i="5"/>
  <c r="Q18" i="5" s="1"/>
  <c r="O19" i="5"/>
  <c r="Q19" i="5" s="1"/>
  <c r="O20" i="5"/>
  <c r="P20" i="5" s="1"/>
  <c r="O21" i="5"/>
  <c r="Q21" i="5" s="1"/>
  <c r="R21" i="5" s="1"/>
  <c r="O22" i="5"/>
  <c r="Q22" i="5" s="1"/>
  <c r="O23" i="5"/>
  <c r="Q23" i="5" s="1"/>
  <c r="O6" i="5"/>
  <c r="P6" i="5" s="1"/>
  <c r="R23" i="5" l="1"/>
  <c r="R15" i="5"/>
  <c r="P23" i="5"/>
  <c r="P7" i="5"/>
  <c r="R17" i="5"/>
  <c r="S19" i="5"/>
  <c r="P15" i="5"/>
  <c r="B75" i="6"/>
  <c r="R9" i="5"/>
  <c r="S7" i="5"/>
  <c r="P19" i="5"/>
  <c r="R11" i="5"/>
  <c r="P11" i="5"/>
  <c r="AE71" i="6"/>
  <c r="AE72" i="6" s="1"/>
  <c r="AE69" i="6"/>
  <c r="AE70" i="6" s="1"/>
  <c r="AC71" i="6"/>
  <c r="AC72" i="6" s="1"/>
  <c r="AC69" i="6"/>
  <c r="AC70" i="6" s="1"/>
  <c r="AD71" i="6"/>
  <c r="AD72" i="6" s="1"/>
  <c r="AD69" i="6"/>
  <c r="AD70" i="6" s="1"/>
  <c r="R22" i="5"/>
  <c r="R18" i="5"/>
  <c r="R14" i="5"/>
  <c r="R10" i="5"/>
  <c r="S21" i="5"/>
  <c r="S17" i="5"/>
  <c r="S13" i="5"/>
  <c r="S9" i="5"/>
  <c r="S15" i="5"/>
  <c r="P22" i="5"/>
  <c r="P18" i="5"/>
  <c r="P14" i="5"/>
  <c r="P10" i="5"/>
  <c r="Q6" i="5"/>
  <c r="R6" i="5" s="1"/>
  <c r="Q20" i="5"/>
  <c r="S20" i="5" s="1"/>
  <c r="Q16" i="5"/>
  <c r="R16" i="5" s="1"/>
  <c r="Q12" i="5"/>
  <c r="R12" i="5" s="1"/>
  <c r="Q8" i="5"/>
  <c r="S8" i="5" s="1"/>
  <c r="S22" i="5"/>
  <c r="S18" i="5"/>
  <c r="S14" i="5"/>
  <c r="S10" i="5"/>
  <c r="S23" i="5"/>
  <c r="S11" i="5"/>
  <c r="P21" i="5"/>
  <c r="P17" i="5"/>
  <c r="P13" i="5"/>
  <c r="P9" i="5"/>
  <c r="R19" i="5"/>
  <c r="R7" i="5"/>
  <c r="H76" i="6"/>
  <c r="B76" i="6"/>
  <c r="R8" i="5" l="1"/>
  <c r="S12" i="5"/>
  <c r="S6" i="5"/>
  <c r="R20" i="5"/>
  <c r="S16" i="5"/>
  <c r="T73" i="6"/>
  <c r="V23" i="2" l="1"/>
  <c r="V21" i="2"/>
  <c r="V22" i="2"/>
  <c r="V24" i="2"/>
  <c r="V20" i="2"/>
</calcChain>
</file>

<file path=xl/sharedStrings.xml><?xml version="1.0" encoding="utf-8"?>
<sst xmlns="http://schemas.openxmlformats.org/spreadsheetml/2006/main" count="397" uniqueCount="96">
  <si>
    <t>total number released</t>
  </si>
  <si>
    <t>percentage remaining</t>
  </si>
  <si>
    <t>JCJ06</t>
  </si>
  <si>
    <t>JCJ05</t>
  </si>
  <si>
    <t>JCJ04</t>
  </si>
  <si>
    <t>JCJ03</t>
  </si>
  <si>
    <t>CFJ06</t>
  </si>
  <si>
    <t>CFJ05</t>
  </si>
  <si>
    <t>ESJ06</t>
  </si>
  <si>
    <t>ESJ05</t>
  </si>
  <si>
    <t>CFJ02</t>
  </si>
  <si>
    <t>CFJ01</t>
  </si>
  <si>
    <t>ESJ02</t>
  </si>
  <si>
    <t>ESJ01</t>
  </si>
  <si>
    <t>ESJ04</t>
  </si>
  <si>
    <t>ESJ03</t>
  </si>
  <si>
    <t>JCJ02</t>
  </si>
  <si>
    <t>JCJ01</t>
  </si>
  <si>
    <t>CFJ04</t>
  </si>
  <si>
    <t>CFJ03</t>
  </si>
  <si>
    <t>based on qryExpandCleElumTagsReleasedByAcclSite&amp;RacewayForCharlie in CleElumReleaseQueries.mdb</t>
  </si>
  <si>
    <t>Date</t>
  </si>
  <si>
    <t>SiteXref</t>
  </si>
  <si>
    <t>SiteID</t>
  </si>
  <si>
    <t>OnHand</t>
  </si>
  <si>
    <t>InvDate</t>
  </si>
  <si>
    <t>CLE09</t>
  </si>
  <si>
    <t>CLE10</t>
  </si>
  <si>
    <t>CLE07</t>
  </si>
  <si>
    <t>CLE08</t>
  </si>
  <si>
    <t>CLE15</t>
  </si>
  <si>
    <t>CLE16</t>
  </si>
  <si>
    <t>SampleDate</t>
  </si>
  <si>
    <t>PondMorts</t>
  </si>
  <si>
    <t>Morts prior to JCJ06 closure</t>
  </si>
  <si>
    <t>Morts after JCJ06 closure</t>
  </si>
  <si>
    <t>Final On Hand</t>
  </si>
  <si>
    <t>On Hand as of 2/28/2018 Inventory</t>
  </si>
  <si>
    <t>On Hand as of 3/15/2018</t>
  </si>
  <si>
    <t>Total number at start</t>
  </si>
  <si>
    <t>Clark Flat</t>
  </si>
  <si>
    <t>Easton</t>
  </si>
  <si>
    <t>Jack Creek</t>
  </si>
  <si>
    <t>RacewayID</t>
  </si>
  <si>
    <t>TreatmentID</t>
  </si>
  <si>
    <t>AcclSiteID</t>
  </si>
  <si>
    <t>AcclPondID</t>
  </si>
  <si>
    <t>h_file_ext</t>
  </si>
  <si>
    <t>NumberTaggedOld</t>
  </si>
  <si>
    <t>NumberInRacewayOld</t>
  </si>
  <si>
    <t>NumberInRaceway</t>
  </si>
  <si>
    <t>CWTID</t>
  </si>
  <si>
    <t>NumberTagged</t>
  </si>
  <si>
    <t>CLE01</t>
  </si>
  <si>
    <t>WN</t>
  </si>
  <si>
    <t>CLE02</t>
  </si>
  <si>
    <t>CLE03</t>
  </si>
  <si>
    <t>CLE04</t>
  </si>
  <si>
    <t>CLE05</t>
  </si>
  <si>
    <t>CLE06</t>
  </si>
  <si>
    <t>CLE11</t>
  </si>
  <si>
    <t>CLE12</t>
  </si>
  <si>
    <t>CLE13</t>
  </si>
  <si>
    <t>CLE14</t>
  </si>
  <si>
    <t>HC</t>
  </si>
  <si>
    <t>CLE17</t>
  </si>
  <si>
    <t>CLE18</t>
  </si>
  <si>
    <t>BroodYear</t>
  </si>
  <si>
    <t>Raceway Value</t>
  </si>
  <si>
    <t>CLE01/CFJ05</t>
  </si>
  <si>
    <t>CLE02/CFJ06</t>
  </si>
  <si>
    <t>CLE03/ESJ05</t>
  </si>
  <si>
    <t>CLE04/ESJ06</t>
  </si>
  <si>
    <t>CLE05/CFJ01</t>
  </si>
  <si>
    <t>CLE06/CFJ02</t>
  </si>
  <si>
    <t>CLE07/JCJ03</t>
  </si>
  <si>
    <t>CLE08/JCJ04</t>
  </si>
  <si>
    <t>CLE09/JCJ01</t>
  </si>
  <si>
    <t>CLE10/JCJ02</t>
  </si>
  <si>
    <t>CLE11/CFJ03</t>
  </si>
  <si>
    <t>CLE12/CFJ04</t>
  </si>
  <si>
    <t>CLE13/ESJ03</t>
  </si>
  <si>
    <t>CLE14/ESJ04</t>
  </si>
  <si>
    <t>CLE15/JCJ05</t>
  </si>
  <si>
    <t>CLE16/JCJ06</t>
  </si>
  <si>
    <t>CLE17/ESJ01</t>
  </si>
  <si>
    <t>CLE18/ESJ02</t>
  </si>
  <si>
    <t>RW</t>
  </si>
  <si>
    <t>Site</t>
  </si>
  <si>
    <t>CFJ/CFJ</t>
  </si>
  <si>
    <t>ESJ/ESJ</t>
  </si>
  <si>
    <t>ESJ/JCJ</t>
  </si>
  <si>
    <t>CFJ/JCJ</t>
  </si>
  <si>
    <t>sorted on acclimation raceway</t>
  </si>
  <si>
    <t>transposed to columns</t>
  </si>
  <si>
    <t>as of 2/28/22 production summary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</si>
</sst>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</font>
    <font>
      <sz val="10"/>
      <color indexed="8"/>
      <name val="Arial"/>
      <family val="2"/>
    </font>
    <font>
      <sz val="10"/>
      <name val="Arial"/>
      <family val="2"/>
    </font>
    <font>
      <sz val="11"/>
      <color indexed="8"/>
      <name val="Arial"/>
      <family val="2"/>
    </font>
    <font>
      <b/>
      <sz val="10"/>
      <name val="Arial"/>
      <family val="2"/>
    </font>
    <font>
      <sz val="10"/>
      <color theme="0"/>
      <name val="Arial"/>
      <family val="2"/>
    </font>
    <font>
      <b/>
      <sz val="10"/>
      <color indexed="8"/>
      <name val="Arial"/>
      <family val="2"/>
    </font>
    <font>
      <i/>
      <sz val="8"/>
      <color theme="0" tint="-0.34998626667073579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1"/>
      <color theme="1"/>
      <name val="Calibri"/>
      <family val="2"/>
      <scheme val="minor"/>
    </font>
    <font>
      <sz val="10"/>
      <color theme="0" tint="-0.3499862666707357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00"/>
        <bgColor indexed="64"/>
      </patternFill>
    </fill>
  </fills>
  <borders count="41">
    <border>
      <left/>
      <right/>
      <top/>
      <bottom/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D0D7E5"/>
      </right>
      <top style="medium">
        <color rgb="FFD0D7E5"/>
      </top>
      <bottom style="medium">
        <color rgb="FFD0D7E5"/>
      </bottom>
      <diagonal/>
    </border>
    <border>
      <left style="medium">
        <color rgb="FFD0D7E5"/>
      </left>
      <right style="thin">
        <color rgb="FF000000"/>
      </right>
      <top style="medium">
        <color rgb="FFD0D7E5"/>
      </top>
      <bottom style="medium">
        <color rgb="FFD0D7E5"/>
      </bottom>
      <diagonal/>
    </border>
    <border>
      <left style="thin">
        <color rgb="FF000000"/>
      </left>
      <right style="medium">
        <color rgb="FFD0D7E5"/>
      </right>
      <top style="medium">
        <color rgb="FFD0D7E5"/>
      </top>
      <bottom style="thin">
        <color rgb="FF000000"/>
      </bottom>
      <diagonal/>
    </border>
    <border>
      <left style="medium">
        <color rgb="FFD0D7E5"/>
      </left>
      <right style="thin">
        <color rgb="FF000000"/>
      </right>
      <top style="medium">
        <color rgb="FFD0D7E5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medium">
        <color indexed="64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D0D7E5"/>
      </left>
      <right style="medium">
        <color rgb="FFD0D7E5"/>
      </right>
      <top style="medium">
        <color rgb="FFD0D7E5"/>
      </top>
      <bottom style="medium">
        <color rgb="FFD0D7E5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D0D7E5"/>
      </left>
      <right style="medium">
        <color rgb="FFD0D7E5"/>
      </right>
      <top style="medium">
        <color rgb="FFD0D7E5"/>
      </top>
      <bottom style="thin">
        <color rgb="FF000000"/>
      </bottom>
      <diagonal/>
    </border>
    <border>
      <left/>
      <right/>
      <top/>
      <bottom style="medium">
        <color rgb="FFD0D7E5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03">
    <xf numFmtId="0" fontId="0" fillId="0" borderId="0" xfId="0"/>
    <xf numFmtId="0" fontId="0" fillId="0" borderId="0" xfId="0" applyBorder="1"/>
    <xf numFmtId="14" fontId="0" fillId="0" borderId="0" xfId="0" applyNumberFormat="1"/>
    <xf numFmtId="14" fontId="3" fillId="0" borderId="1" xfId="1" applyNumberFormat="1" applyFont="1" applyFill="1" applyBorder="1" applyAlignment="1">
      <alignment horizontal="right" wrapText="1"/>
    </xf>
    <xf numFmtId="0" fontId="1" fillId="0" borderId="2" xfId="1" applyFont="1" applyFill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5" fillId="0" borderId="3" xfId="0" applyFont="1" applyBorder="1"/>
    <xf numFmtId="0" fontId="5" fillId="0" borderId="3" xfId="0" applyFont="1" applyFill="1" applyBorder="1"/>
    <xf numFmtId="0" fontId="6" fillId="0" borderId="0" xfId="1" applyFont="1" applyFill="1" applyBorder="1" applyAlignment="1">
      <alignment horizontal="center"/>
    </xf>
    <xf numFmtId="0" fontId="4" fillId="0" borderId="0" xfId="0" applyFont="1"/>
    <xf numFmtId="0" fontId="7" fillId="0" borderId="0" xfId="0" applyFont="1"/>
    <xf numFmtId="9" fontId="4" fillId="0" borderId="3" xfId="0" applyNumberFormat="1" applyFont="1" applyBorder="1" applyAlignment="1">
      <alignment horizontal="center"/>
    </xf>
    <xf numFmtId="9" fontId="4" fillId="0" borderId="5" xfId="0" applyNumberFormat="1" applyFont="1" applyFill="1" applyBorder="1" applyAlignment="1">
      <alignment horizontal="center"/>
    </xf>
    <xf numFmtId="1" fontId="0" fillId="0" borderId="0" xfId="0" applyNumberFormat="1"/>
    <xf numFmtId="1" fontId="3" fillId="0" borderId="4" xfId="1" applyNumberFormat="1" applyFont="1" applyFill="1" applyBorder="1" applyAlignment="1">
      <alignment horizontal="center" wrapText="1"/>
    </xf>
    <xf numFmtId="1" fontId="4" fillId="0" borderId="3" xfId="0" applyNumberFormat="1" applyFont="1" applyBorder="1" applyAlignment="1">
      <alignment horizontal="center"/>
    </xf>
    <xf numFmtId="1" fontId="4" fillId="0" borderId="3" xfId="0" applyNumberFormat="1" applyFont="1" applyFill="1" applyBorder="1" applyAlignment="1">
      <alignment horizontal="center"/>
    </xf>
    <xf numFmtId="1" fontId="2" fillId="0" borderId="0" xfId="0" applyNumberFormat="1" applyFont="1" applyBorder="1" applyAlignment="1">
      <alignment horizontal="right"/>
    </xf>
    <xf numFmtId="0" fontId="8" fillId="3" borderId="6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vertical="center" wrapText="1"/>
    </xf>
    <xf numFmtId="0" fontId="9" fillId="2" borderId="9" xfId="0" applyFont="1" applyFill="1" applyBorder="1" applyAlignment="1">
      <alignment horizontal="right" vertical="center" wrapText="1"/>
    </xf>
    <xf numFmtId="0" fontId="9" fillId="2" borderId="10" xfId="0" applyFont="1" applyFill="1" applyBorder="1" applyAlignment="1">
      <alignment vertical="center" wrapText="1"/>
    </xf>
    <xf numFmtId="0" fontId="9" fillId="2" borderId="11" xfId="0" applyFont="1" applyFill="1" applyBorder="1" applyAlignment="1">
      <alignment horizontal="right" vertical="center" wrapText="1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5" fillId="0" borderId="15" xfId="0" applyFont="1" applyBorder="1"/>
    <xf numFmtId="0" fontId="5" fillId="0" borderId="16" xfId="0" applyFont="1" applyBorder="1"/>
    <xf numFmtId="1" fontId="3" fillId="0" borderId="17" xfId="1" applyNumberFormat="1" applyFont="1" applyFill="1" applyBorder="1" applyAlignment="1">
      <alignment horizontal="center" wrapText="1"/>
    </xf>
    <xf numFmtId="1" fontId="3" fillId="0" borderId="18" xfId="1" applyNumberFormat="1" applyFont="1" applyFill="1" applyBorder="1" applyAlignment="1">
      <alignment horizontal="center" wrapText="1"/>
    </xf>
    <xf numFmtId="1" fontId="3" fillId="0" borderId="19" xfId="1" applyNumberFormat="1" applyFont="1" applyFill="1" applyBorder="1" applyAlignment="1">
      <alignment horizontal="center" wrapText="1"/>
    </xf>
    <xf numFmtId="1" fontId="4" fillId="0" borderId="15" xfId="0" applyNumberFormat="1" applyFont="1" applyBorder="1" applyAlignment="1">
      <alignment horizontal="center"/>
    </xf>
    <xf numFmtId="1" fontId="4" fillId="0" borderId="16" xfId="0" applyNumberFormat="1" applyFont="1" applyBorder="1" applyAlignment="1">
      <alignment horizontal="center"/>
    </xf>
    <xf numFmtId="9" fontId="4" fillId="0" borderId="15" xfId="0" applyNumberFormat="1" applyFont="1" applyBorder="1" applyAlignment="1">
      <alignment horizontal="center"/>
    </xf>
    <xf numFmtId="9" fontId="4" fillId="0" borderId="16" xfId="0" applyNumberFormat="1" applyFont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0" fontId="4" fillId="0" borderId="13" xfId="0" applyFont="1" applyFill="1" applyBorder="1" applyAlignment="1">
      <alignment horizontal="center"/>
    </xf>
    <xf numFmtId="0" fontId="4" fillId="0" borderId="14" xfId="0" applyFont="1" applyFill="1" applyBorder="1" applyAlignment="1">
      <alignment horizontal="center"/>
    </xf>
    <xf numFmtId="0" fontId="4" fillId="0" borderId="15" xfId="0" applyFont="1" applyFill="1" applyBorder="1" applyAlignment="1">
      <alignment horizontal="center"/>
    </xf>
    <xf numFmtId="0" fontId="5" fillId="0" borderId="15" xfId="0" applyFont="1" applyFill="1" applyBorder="1"/>
    <xf numFmtId="0" fontId="5" fillId="0" borderId="16" xfId="0" applyFont="1" applyFill="1" applyBorder="1"/>
    <xf numFmtId="1" fontId="4" fillId="0" borderId="15" xfId="0" applyNumberFormat="1" applyFont="1" applyFill="1" applyBorder="1" applyAlignment="1">
      <alignment horizontal="center"/>
    </xf>
    <xf numFmtId="1" fontId="4" fillId="0" borderId="16" xfId="0" applyNumberFormat="1" applyFont="1" applyFill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4" fillId="0" borderId="24" xfId="0" applyFont="1" applyBorder="1" applyAlignment="1">
      <alignment horizontal="center"/>
    </xf>
    <xf numFmtId="0" fontId="5" fillId="0" borderId="24" xfId="0" applyFont="1" applyBorder="1"/>
    <xf numFmtId="1" fontId="4" fillId="0" borderId="24" xfId="0" applyNumberFormat="1" applyFont="1" applyBorder="1" applyAlignment="1">
      <alignment horizontal="center"/>
    </xf>
    <xf numFmtId="9" fontId="4" fillId="0" borderId="25" xfId="0" applyNumberFormat="1" applyFont="1" applyFill="1" applyBorder="1" applyAlignment="1">
      <alignment horizontal="center"/>
    </xf>
    <xf numFmtId="9" fontId="4" fillId="0" borderId="26" xfId="0" applyNumberFormat="1" applyFont="1" applyFill="1" applyBorder="1" applyAlignment="1">
      <alignment horizontal="center"/>
    </xf>
    <xf numFmtId="1" fontId="4" fillId="0" borderId="0" xfId="0" applyNumberFormat="1" applyFont="1"/>
    <xf numFmtId="0" fontId="9" fillId="2" borderId="30" xfId="0" applyFont="1" applyFill="1" applyBorder="1" applyAlignment="1">
      <alignment vertical="center" wrapText="1"/>
    </xf>
    <xf numFmtId="14" fontId="9" fillId="2" borderId="30" xfId="0" applyNumberFormat="1" applyFont="1" applyFill="1" applyBorder="1" applyAlignment="1">
      <alignment horizontal="right" vertical="center" wrapText="1"/>
    </xf>
    <xf numFmtId="0" fontId="8" fillId="3" borderId="31" xfId="0" applyFont="1" applyFill="1" applyBorder="1" applyAlignment="1">
      <alignment horizontal="center" vertical="center" wrapText="1"/>
    </xf>
    <xf numFmtId="0" fontId="9" fillId="2" borderId="32" xfId="0" applyFont="1" applyFill="1" applyBorder="1" applyAlignment="1">
      <alignment vertical="center" wrapText="1"/>
    </xf>
    <xf numFmtId="14" fontId="9" fillId="2" borderId="32" xfId="0" applyNumberFormat="1" applyFont="1" applyFill="1" applyBorder="1" applyAlignment="1">
      <alignment horizontal="right" vertical="center" wrapText="1"/>
    </xf>
    <xf numFmtId="1" fontId="2" fillId="0" borderId="0" xfId="0" applyNumberFormat="1" applyFont="1"/>
    <xf numFmtId="14" fontId="3" fillId="0" borderId="0" xfId="1" applyNumberFormat="1" applyFont="1" applyFill="1" applyBorder="1" applyAlignment="1">
      <alignment horizontal="right" wrapText="1"/>
    </xf>
    <xf numFmtId="1" fontId="3" fillId="0" borderId="24" xfId="1" applyNumberFormat="1" applyFont="1" applyFill="1" applyBorder="1" applyAlignment="1">
      <alignment horizontal="center" wrapText="1"/>
    </xf>
    <xf numFmtId="1" fontId="3" fillId="0" borderId="3" xfId="1" applyNumberFormat="1" applyFont="1" applyFill="1" applyBorder="1" applyAlignment="1">
      <alignment horizontal="center" wrapText="1"/>
    </xf>
    <xf numFmtId="1" fontId="3" fillId="0" borderId="16" xfId="1" applyNumberFormat="1" applyFont="1" applyFill="1" applyBorder="1" applyAlignment="1">
      <alignment horizontal="center" wrapText="1"/>
    </xf>
    <xf numFmtId="1" fontId="3" fillId="0" borderId="15" xfId="1" applyNumberFormat="1" applyFont="1" applyFill="1" applyBorder="1" applyAlignment="1">
      <alignment horizontal="center" wrapText="1"/>
    </xf>
    <xf numFmtId="0" fontId="0" fillId="0" borderId="8" xfId="0" applyBorder="1"/>
    <xf numFmtId="0" fontId="9" fillId="2" borderId="0" xfId="0" applyFont="1" applyFill="1" applyBorder="1" applyAlignment="1">
      <alignment vertical="center" wrapText="1"/>
    </xf>
    <xf numFmtId="1" fontId="9" fillId="2" borderId="9" xfId="0" applyNumberFormat="1" applyFont="1" applyFill="1" applyBorder="1" applyAlignment="1">
      <alignment horizontal="right" vertical="center" wrapText="1"/>
    </xf>
    <xf numFmtId="1" fontId="0" fillId="0" borderId="9" xfId="0" applyNumberFormat="1" applyBorder="1"/>
    <xf numFmtId="1" fontId="9" fillId="2" borderId="11" xfId="0" applyNumberFormat="1" applyFont="1" applyFill="1" applyBorder="1" applyAlignment="1">
      <alignment horizontal="right" vertical="center" wrapText="1"/>
    </xf>
    <xf numFmtId="1" fontId="9" fillId="2" borderId="0" xfId="0" applyNumberFormat="1" applyFont="1" applyFill="1" applyBorder="1" applyAlignment="1">
      <alignment horizontal="right" vertical="center" wrapText="1"/>
    </xf>
    <xf numFmtId="0" fontId="8" fillId="3" borderId="6" xfId="0" applyFont="1" applyFill="1" applyBorder="1" applyAlignment="1">
      <alignment horizontal="center" vertical="center"/>
    </xf>
    <xf numFmtId="0" fontId="8" fillId="3" borderId="31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right" vertical="center"/>
    </xf>
    <xf numFmtId="0" fontId="9" fillId="2" borderId="30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9" fillId="2" borderId="10" xfId="0" applyFont="1" applyFill="1" applyBorder="1" applyAlignment="1">
      <alignment horizontal="right" vertical="center"/>
    </xf>
    <xf numFmtId="0" fontId="9" fillId="2" borderId="32" xfId="0" applyFont="1" applyFill="1" applyBorder="1" applyAlignment="1">
      <alignment vertical="center"/>
    </xf>
    <xf numFmtId="0" fontId="9" fillId="2" borderId="11" xfId="0" applyFont="1" applyFill="1" applyBorder="1" applyAlignment="1">
      <alignment vertical="center"/>
    </xf>
    <xf numFmtId="0" fontId="2" fillId="0" borderId="0" xfId="0" applyFont="1"/>
    <xf numFmtId="0" fontId="8" fillId="3" borderId="0" xfId="0" applyFont="1" applyFill="1" applyBorder="1" applyAlignment="1">
      <alignment horizontal="center" vertical="center"/>
    </xf>
    <xf numFmtId="0" fontId="0" fillId="0" borderId="0" xfId="0" applyFill="1"/>
    <xf numFmtId="0" fontId="10" fillId="4" borderId="0" xfId="0" applyFont="1" applyFill="1"/>
    <xf numFmtId="0" fontId="10" fillId="0" borderId="0" xfId="0" applyFont="1" applyAlignment="1">
      <alignment horizontal="center"/>
    </xf>
    <xf numFmtId="0" fontId="0" fillId="0" borderId="35" xfId="0" applyBorder="1"/>
    <xf numFmtId="0" fontId="0" fillId="0" borderId="36" xfId="0" applyBorder="1"/>
    <xf numFmtId="0" fontId="0" fillId="0" borderId="37" xfId="0" applyBorder="1"/>
    <xf numFmtId="0" fontId="0" fillId="0" borderId="15" xfId="0" applyBorder="1"/>
    <xf numFmtId="0" fontId="0" fillId="0" borderId="38" xfId="0" applyBorder="1"/>
    <xf numFmtId="0" fontId="0" fillId="0" borderId="39" xfId="0" applyBorder="1"/>
    <xf numFmtId="0" fontId="0" fillId="0" borderId="34" xfId="0" applyBorder="1"/>
    <xf numFmtId="0" fontId="0" fillId="0" borderId="40" xfId="0" applyBorder="1"/>
    <xf numFmtId="1" fontId="11" fillId="0" borderId="0" xfId="0" applyNumberFormat="1" applyFont="1"/>
    <xf numFmtId="0" fontId="0" fillId="0" borderId="34" xfId="0" applyFill="1" applyBorder="1"/>
    <xf numFmtId="9" fontId="4" fillId="0" borderId="27" xfId="0" applyNumberFormat="1" applyFont="1" applyBorder="1" applyAlignment="1">
      <alignment horizontal="center"/>
    </xf>
    <xf numFmtId="9" fontId="4" fillId="0" borderId="28" xfId="0" applyNumberFormat="1" applyFont="1" applyBorder="1" applyAlignment="1">
      <alignment horizontal="center"/>
    </xf>
    <xf numFmtId="9" fontId="4" fillId="0" borderId="29" xfId="0" applyNumberFormat="1" applyFont="1" applyBorder="1" applyAlignment="1">
      <alignment horizontal="center"/>
    </xf>
    <xf numFmtId="0" fontId="4" fillId="0" borderId="34" xfId="0" applyFont="1" applyBorder="1" applyAlignment="1">
      <alignment horizontal="center"/>
    </xf>
    <xf numFmtId="9" fontId="4" fillId="0" borderId="20" xfId="0" applyNumberFormat="1" applyFont="1" applyBorder="1" applyAlignment="1">
      <alignment horizontal="center"/>
    </xf>
    <xf numFmtId="9" fontId="4" fillId="0" borderId="21" xfId="0" applyNumberFormat="1" applyFont="1" applyBorder="1" applyAlignment="1">
      <alignment horizontal="center"/>
    </xf>
    <xf numFmtId="9" fontId="4" fillId="0" borderId="22" xfId="0" applyNumberFormat="1" applyFont="1" applyBorder="1" applyAlignment="1">
      <alignment horizontal="center"/>
    </xf>
    <xf numFmtId="0" fontId="8" fillId="3" borderId="33" xfId="0" applyFont="1" applyFill="1" applyBorder="1" applyAlignment="1">
      <alignment horizontal="center" vertical="center" wrapText="1"/>
    </xf>
  </cellXfs>
  <cellStyles count="2">
    <cellStyle name="Normal" xfId="0" builtinId="0"/>
    <cellStyle name="Normal_Sheet1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/>
              <a:t>Cumulative Releases by Site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'Spring Chinook 2022'!$AC$4</c:f>
              <c:strCache>
                <c:ptCount val="1"/>
                <c:pt idx="0">
                  <c:v>Clark Flat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numRef>
              <c:f>'Spring Chinook 2022'!$A$5:$A$72</c:f>
              <c:numCache>
                <c:formatCode>m/d/yyyy</c:formatCode>
                <c:ptCount val="68"/>
                <c:pt idx="0">
                  <c:v>44635</c:v>
                </c:pt>
                <c:pt idx="1">
                  <c:v>44636</c:v>
                </c:pt>
                <c:pt idx="2">
                  <c:v>44637</c:v>
                </c:pt>
                <c:pt idx="3">
                  <c:v>44638</c:v>
                </c:pt>
                <c:pt idx="4">
                  <c:v>44639</c:v>
                </c:pt>
                <c:pt idx="5">
                  <c:v>44640</c:v>
                </c:pt>
                <c:pt idx="6">
                  <c:v>44641</c:v>
                </c:pt>
                <c:pt idx="7">
                  <c:v>44642</c:v>
                </c:pt>
                <c:pt idx="8">
                  <c:v>44643</c:v>
                </c:pt>
                <c:pt idx="9">
                  <c:v>44644</c:v>
                </c:pt>
                <c:pt idx="10">
                  <c:v>44645</c:v>
                </c:pt>
                <c:pt idx="11">
                  <c:v>44646</c:v>
                </c:pt>
                <c:pt idx="12">
                  <c:v>44647</c:v>
                </c:pt>
                <c:pt idx="13">
                  <c:v>44648</c:v>
                </c:pt>
                <c:pt idx="14">
                  <c:v>44649</c:v>
                </c:pt>
                <c:pt idx="15">
                  <c:v>44650</c:v>
                </c:pt>
                <c:pt idx="16">
                  <c:v>44651</c:v>
                </c:pt>
                <c:pt idx="17">
                  <c:v>44652</c:v>
                </c:pt>
                <c:pt idx="18">
                  <c:v>44653</c:v>
                </c:pt>
                <c:pt idx="19">
                  <c:v>44654</c:v>
                </c:pt>
                <c:pt idx="20">
                  <c:v>44655</c:v>
                </c:pt>
                <c:pt idx="21">
                  <c:v>44656</c:v>
                </c:pt>
                <c:pt idx="22">
                  <c:v>44657</c:v>
                </c:pt>
                <c:pt idx="23">
                  <c:v>44658</c:v>
                </c:pt>
                <c:pt idx="24">
                  <c:v>44659</c:v>
                </c:pt>
                <c:pt idx="25">
                  <c:v>44660</c:v>
                </c:pt>
                <c:pt idx="26">
                  <c:v>44661</c:v>
                </c:pt>
                <c:pt idx="27">
                  <c:v>44662</c:v>
                </c:pt>
                <c:pt idx="28">
                  <c:v>44663</c:v>
                </c:pt>
                <c:pt idx="29">
                  <c:v>44664</c:v>
                </c:pt>
                <c:pt idx="30">
                  <c:v>44665</c:v>
                </c:pt>
                <c:pt idx="31">
                  <c:v>44666</c:v>
                </c:pt>
                <c:pt idx="32">
                  <c:v>44667</c:v>
                </c:pt>
                <c:pt idx="33">
                  <c:v>44668</c:v>
                </c:pt>
                <c:pt idx="34">
                  <c:v>44669</c:v>
                </c:pt>
                <c:pt idx="35">
                  <c:v>44670</c:v>
                </c:pt>
                <c:pt idx="36">
                  <c:v>44671</c:v>
                </c:pt>
                <c:pt idx="37">
                  <c:v>44672</c:v>
                </c:pt>
                <c:pt idx="38">
                  <c:v>44673</c:v>
                </c:pt>
                <c:pt idx="39">
                  <c:v>44674</c:v>
                </c:pt>
                <c:pt idx="40">
                  <c:v>44675</c:v>
                </c:pt>
                <c:pt idx="41">
                  <c:v>44676</c:v>
                </c:pt>
                <c:pt idx="42">
                  <c:v>44677</c:v>
                </c:pt>
                <c:pt idx="43">
                  <c:v>44678</c:v>
                </c:pt>
                <c:pt idx="44">
                  <c:v>44679</c:v>
                </c:pt>
                <c:pt idx="45">
                  <c:v>44680</c:v>
                </c:pt>
                <c:pt idx="46">
                  <c:v>44681</c:v>
                </c:pt>
                <c:pt idx="47">
                  <c:v>44682</c:v>
                </c:pt>
                <c:pt idx="48">
                  <c:v>44683</c:v>
                </c:pt>
                <c:pt idx="49">
                  <c:v>44684</c:v>
                </c:pt>
                <c:pt idx="50">
                  <c:v>44685</c:v>
                </c:pt>
                <c:pt idx="51">
                  <c:v>44686</c:v>
                </c:pt>
                <c:pt idx="52">
                  <c:v>44687</c:v>
                </c:pt>
                <c:pt idx="53">
                  <c:v>44688</c:v>
                </c:pt>
                <c:pt idx="54">
                  <c:v>44689</c:v>
                </c:pt>
                <c:pt idx="55">
                  <c:v>44690</c:v>
                </c:pt>
                <c:pt idx="56">
                  <c:v>44691</c:v>
                </c:pt>
                <c:pt idx="57">
                  <c:v>44692</c:v>
                </c:pt>
                <c:pt idx="58">
                  <c:v>44693</c:v>
                </c:pt>
                <c:pt idx="59">
                  <c:v>44694</c:v>
                </c:pt>
              </c:numCache>
            </c:numRef>
          </c:cat>
          <c:val>
            <c:numRef>
              <c:f>'Spring Chinook 2022'!$AC$5:$AC$72</c:f>
              <c:numCache>
                <c:formatCode>0</c:formatCode>
                <c:ptCount val="68"/>
                <c:pt idx="0">
                  <c:v>11544</c:v>
                </c:pt>
                <c:pt idx="1">
                  <c:v>39328</c:v>
                </c:pt>
                <c:pt idx="2">
                  <c:v>44728</c:v>
                </c:pt>
                <c:pt idx="3">
                  <c:v>47811</c:v>
                </c:pt>
                <c:pt idx="4">
                  <c:v>48526</c:v>
                </c:pt>
                <c:pt idx="5">
                  <c:v>49031</c:v>
                </c:pt>
                <c:pt idx="6">
                  <c:v>49659</c:v>
                </c:pt>
                <c:pt idx="7">
                  <c:v>53816</c:v>
                </c:pt>
                <c:pt idx="8">
                  <c:v>54926</c:v>
                </c:pt>
                <c:pt idx="9">
                  <c:v>57216</c:v>
                </c:pt>
                <c:pt idx="10">
                  <c:v>65200</c:v>
                </c:pt>
                <c:pt idx="11">
                  <c:v>66583</c:v>
                </c:pt>
                <c:pt idx="12">
                  <c:v>67128</c:v>
                </c:pt>
                <c:pt idx="13">
                  <c:v>69188</c:v>
                </c:pt>
                <c:pt idx="14">
                  <c:v>79001</c:v>
                </c:pt>
                <c:pt idx="15">
                  <c:v>101986</c:v>
                </c:pt>
                <c:pt idx="16">
                  <c:v>105164</c:v>
                </c:pt>
                <c:pt idx="17">
                  <c:v>105348</c:v>
                </c:pt>
                <c:pt idx="18">
                  <c:v>105452</c:v>
                </c:pt>
                <c:pt idx="19">
                  <c:v>105631</c:v>
                </c:pt>
                <c:pt idx="20">
                  <c:v>105763</c:v>
                </c:pt>
                <c:pt idx="21">
                  <c:v>105861</c:v>
                </c:pt>
                <c:pt idx="22">
                  <c:v>105957</c:v>
                </c:pt>
                <c:pt idx="23">
                  <c:v>106085</c:v>
                </c:pt>
                <c:pt idx="24">
                  <c:v>106118</c:v>
                </c:pt>
                <c:pt idx="25">
                  <c:v>106201</c:v>
                </c:pt>
                <c:pt idx="26">
                  <c:v>106287</c:v>
                </c:pt>
                <c:pt idx="27">
                  <c:v>109911</c:v>
                </c:pt>
                <c:pt idx="28">
                  <c:v>120451</c:v>
                </c:pt>
                <c:pt idx="29">
                  <c:v>121544</c:v>
                </c:pt>
                <c:pt idx="30">
                  <c:v>121597</c:v>
                </c:pt>
                <c:pt idx="31">
                  <c:v>126550</c:v>
                </c:pt>
                <c:pt idx="32">
                  <c:v>132194</c:v>
                </c:pt>
                <c:pt idx="33">
                  <c:v>138576</c:v>
                </c:pt>
                <c:pt idx="34">
                  <c:v>139657</c:v>
                </c:pt>
                <c:pt idx="35">
                  <c:v>141183</c:v>
                </c:pt>
                <c:pt idx="36">
                  <c:v>141602</c:v>
                </c:pt>
                <c:pt idx="37">
                  <c:v>142134</c:v>
                </c:pt>
                <c:pt idx="38">
                  <c:v>142292</c:v>
                </c:pt>
                <c:pt idx="39">
                  <c:v>144402</c:v>
                </c:pt>
                <c:pt idx="40">
                  <c:v>148178</c:v>
                </c:pt>
                <c:pt idx="41">
                  <c:v>148390</c:v>
                </c:pt>
                <c:pt idx="42">
                  <c:v>152136</c:v>
                </c:pt>
                <c:pt idx="43">
                  <c:v>156857</c:v>
                </c:pt>
                <c:pt idx="44">
                  <c:v>159980</c:v>
                </c:pt>
                <c:pt idx="45">
                  <c:v>165049</c:v>
                </c:pt>
                <c:pt idx="46">
                  <c:v>167175</c:v>
                </c:pt>
                <c:pt idx="47">
                  <c:v>167868</c:v>
                </c:pt>
                <c:pt idx="48">
                  <c:v>170449</c:v>
                </c:pt>
                <c:pt idx="49">
                  <c:v>172129</c:v>
                </c:pt>
                <c:pt idx="50">
                  <c:v>172512</c:v>
                </c:pt>
                <c:pt idx="51">
                  <c:v>173558</c:v>
                </c:pt>
                <c:pt idx="52">
                  <c:v>176256</c:v>
                </c:pt>
                <c:pt idx="53">
                  <c:v>177020</c:v>
                </c:pt>
                <c:pt idx="54">
                  <c:v>177572</c:v>
                </c:pt>
                <c:pt idx="55">
                  <c:v>177614</c:v>
                </c:pt>
                <c:pt idx="56">
                  <c:v>177721</c:v>
                </c:pt>
                <c:pt idx="57">
                  <c:v>177838</c:v>
                </c:pt>
                <c:pt idx="58">
                  <c:v>239532</c:v>
                </c:pt>
                <c:pt idx="59">
                  <c:v>239532</c:v>
                </c:pt>
                <c:pt idx="60">
                  <c:v>239532</c:v>
                </c:pt>
                <c:pt idx="61">
                  <c:v>239532</c:v>
                </c:pt>
                <c:pt idx="62">
                  <c:v>239532</c:v>
                </c:pt>
                <c:pt idx="63">
                  <c:v>239532</c:v>
                </c:pt>
                <c:pt idx="64">
                  <c:v>239532</c:v>
                </c:pt>
                <c:pt idx="65">
                  <c:v>239532</c:v>
                </c:pt>
                <c:pt idx="66">
                  <c:v>239532</c:v>
                </c:pt>
                <c:pt idx="67">
                  <c:v>239532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DE-43BD-B260-559EEC05FE4E}"/>
            </c:ext>
          </c:extLst>
        </c:ser>
        <c:ser>
          <c:idx val="1"/>
          <c:order val="1"/>
          <c:tx>
            <c:strRef>
              <c:f>'Spring Chinook 2022'!$AD$4</c:f>
              <c:strCache>
                <c:ptCount val="1"/>
                <c:pt idx="0">
                  <c:v>Easton</c:v>
                </c:pt>
              </c:strCache>
            </c:strRef>
          </c:tx>
          <c:spPr>
            <a:solidFill>
              <a:srgbClr val="FFFF00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numRef>
              <c:f>'Spring Chinook 2022'!$A$5:$A$72</c:f>
              <c:numCache>
                <c:formatCode>m/d/yyyy</c:formatCode>
                <c:ptCount val="68"/>
                <c:pt idx="0">
                  <c:v>44635</c:v>
                </c:pt>
                <c:pt idx="1">
                  <c:v>44636</c:v>
                </c:pt>
                <c:pt idx="2">
                  <c:v>44637</c:v>
                </c:pt>
                <c:pt idx="3">
                  <c:v>44638</c:v>
                </c:pt>
                <c:pt idx="4">
                  <c:v>44639</c:v>
                </c:pt>
                <c:pt idx="5">
                  <c:v>44640</c:v>
                </c:pt>
                <c:pt idx="6">
                  <c:v>44641</c:v>
                </c:pt>
                <c:pt idx="7">
                  <c:v>44642</c:v>
                </c:pt>
                <c:pt idx="8">
                  <c:v>44643</c:v>
                </c:pt>
                <c:pt idx="9">
                  <c:v>44644</c:v>
                </c:pt>
                <c:pt idx="10">
                  <c:v>44645</c:v>
                </c:pt>
                <c:pt idx="11">
                  <c:v>44646</c:v>
                </c:pt>
                <c:pt idx="12">
                  <c:v>44647</c:v>
                </c:pt>
                <c:pt idx="13">
                  <c:v>44648</c:v>
                </c:pt>
                <c:pt idx="14">
                  <c:v>44649</c:v>
                </c:pt>
                <c:pt idx="15">
                  <c:v>44650</c:v>
                </c:pt>
                <c:pt idx="16">
                  <c:v>44651</c:v>
                </c:pt>
                <c:pt idx="17">
                  <c:v>44652</c:v>
                </c:pt>
                <c:pt idx="18">
                  <c:v>44653</c:v>
                </c:pt>
                <c:pt idx="19">
                  <c:v>44654</c:v>
                </c:pt>
                <c:pt idx="20">
                  <c:v>44655</c:v>
                </c:pt>
                <c:pt idx="21">
                  <c:v>44656</c:v>
                </c:pt>
                <c:pt idx="22">
                  <c:v>44657</c:v>
                </c:pt>
                <c:pt idx="23">
                  <c:v>44658</c:v>
                </c:pt>
                <c:pt idx="24">
                  <c:v>44659</c:v>
                </c:pt>
                <c:pt idx="25">
                  <c:v>44660</c:v>
                </c:pt>
                <c:pt idx="26">
                  <c:v>44661</c:v>
                </c:pt>
                <c:pt idx="27">
                  <c:v>44662</c:v>
                </c:pt>
                <c:pt idx="28">
                  <c:v>44663</c:v>
                </c:pt>
                <c:pt idx="29">
                  <c:v>44664</c:v>
                </c:pt>
                <c:pt idx="30">
                  <c:v>44665</c:v>
                </c:pt>
                <c:pt idx="31">
                  <c:v>44666</c:v>
                </c:pt>
                <c:pt idx="32">
                  <c:v>44667</c:v>
                </c:pt>
                <c:pt idx="33">
                  <c:v>44668</c:v>
                </c:pt>
                <c:pt idx="34">
                  <c:v>44669</c:v>
                </c:pt>
                <c:pt idx="35">
                  <c:v>44670</c:v>
                </c:pt>
                <c:pt idx="36">
                  <c:v>44671</c:v>
                </c:pt>
                <c:pt idx="37">
                  <c:v>44672</c:v>
                </c:pt>
                <c:pt idx="38">
                  <c:v>44673</c:v>
                </c:pt>
                <c:pt idx="39">
                  <c:v>44674</c:v>
                </c:pt>
                <c:pt idx="40">
                  <c:v>44675</c:v>
                </c:pt>
                <c:pt idx="41">
                  <c:v>44676</c:v>
                </c:pt>
                <c:pt idx="42">
                  <c:v>44677</c:v>
                </c:pt>
                <c:pt idx="43">
                  <c:v>44678</c:v>
                </c:pt>
                <c:pt idx="44">
                  <c:v>44679</c:v>
                </c:pt>
                <c:pt idx="45">
                  <c:v>44680</c:v>
                </c:pt>
                <c:pt idx="46">
                  <c:v>44681</c:v>
                </c:pt>
                <c:pt idx="47">
                  <c:v>44682</c:v>
                </c:pt>
                <c:pt idx="48">
                  <c:v>44683</c:v>
                </c:pt>
                <c:pt idx="49">
                  <c:v>44684</c:v>
                </c:pt>
                <c:pt idx="50">
                  <c:v>44685</c:v>
                </c:pt>
                <c:pt idx="51">
                  <c:v>44686</c:v>
                </c:pt>
                <c:pt idx="52">
                  <c:v>44687</c:v>
                </c:pt>
                <c:pt idx="53">
                  <c:v>44688</c:v>
                </c:pt>
                <c:pt idx="54">
                  <c:v>44689</c:v>
                </c:pt>
                <c:pt idx="55">
                  <c:v>44690</c:v>
                </c:pt>
                <c:pt idx="56">
                  <c:v>44691</c:v>
                </c:pt>
                <c:pt idx="57">
                  <c:v>44692</c:v>
                </c:pt>
                <c:pt idx="58">
                  <c:v>44693</c:v>
                </c:pt>
                <c:pt idx="59">
                  <c:v>44694</c:v>
                </c:pt>
              </c:numCache>
            </c:numRef>
          </c:cat>
          <c:val>
            <c:numRef>
              <c:f>'Spring Chinook 2022'!$AD$5:$AD$72</c:f>
              <c:numCache>
                <c:formatCode>0</c:formatCode>
                <c:ptCount val="68"/>
                <c:pt idx="0">
                  <c:v>16813</c:v>
                </c:pt>
                <c:pt idx="1">
                  <c:v>29459</c:v>
                </c:pt>
                <c:pt idx="2">
                  <c:v>32176</c:v>
                </c:pt>
                <c:pt idx="3">
                  <c:v>66549</c:v>
                </c:pt>
                <c:pt idx="4">
                  <c:v>69182</c:v>
                </c:pt>
                <c:pt idx="5">
                  <c:v>71276</c:v>
                </c:pt>
                <c:pt idx="6">
                  <c:v>71706</c:v>
                </c:pt>
                <c:pt idx="7">
                  <c:v>73479</c:v>
                </c:pt>
                <c:pt idx="8">
                  <c:v>76807</c:v>
                </c:pt>
                <c:pt idx="9">
                  <c:v>80240</c:v>
                </c:pt>
                <c:pt idx="10">
                  <c:v>81483</c:v>
                </c:pt>
                <c:pt idx="11">
                  <c:v>82028</c:v>
                </c:pt>
                <c:pt idx="12">
                  <c:v>82518</c:v>
                </c:pt>
                <c:pt idx="13">
                  <c:v>89454</c:v>
                </c:pt>
                <c:pt idx="14">
                  <c:v>117481</c:v>
                </c:pt>
                <c:pt idx="15">
                  <c:v>148777</c:v>
                </c:pt>
                <c:pt idx="16">
                  <c:v>153039</c:v>
                </c:pt>
                <c:pt idx="17">
                  <c:v>153246</c:v>
                </c:pt>
                <c:pt idx="18">
                  <c:v>153553</c:v>
                </c:pt>
                <c:pt idx="19">
                  <c:v>153680</c:v>
                </c:pt>
                <c:pt idx="20">
                  <c:v>153899</c:v>
                </c:pt>
                <c:pt idx="21">
                  <c:v>154171</c:v>
                </c:pt>
                <c:pt idx="22">
                  <c:v>163092</c:v>
                </c:pt>
                <c:pt idx="23">
                  <c:v>164350</c:v>
                </c:pt>
                <c:pt idx="24">
                  <c:v>165936</c:v>
                </c:pt>
                <c:pt idx="25">
                  <c:v>166252</c:v>
                </c:pt>
                <c:pt idx="26">
                  <c:v>166336</c:v>
                </c:pt>
                <c:pt idx="27">
                  <c:v>166357</c:v>
                </c:pt>
                <c:pt idx="28">
                  <c:v>168380</c:v>
                </c:pt>
                <c:pt idx="29">
                  <c:v>177136</c:v>
                </c:pt>
                <c:pt idx="30">
                  <c:v>178386</c:v>
                </c:pt>
                <c:pt idx="31">
                  <c:v>182771</c:v>
                </c:pt>
                <c:pt idx="32">
                  <c:v>182848</c:v>
                </c:pt>
                <c:pt idx="33">
                  <c:v>184883</c:v>
                </c:pt>
                <c:pt idx="34">
                  <c:v>185006</c:v>
                </c:pt>
                <c:pt idx="35">
                  <c:v>188216</c:v>
                </c:pt>
                <c:pt idx="36">
                  <c:v>189596</c:v>
                </c:pt>
                <c:pt idx="37">
                  <c:v>191422</c:v>
                </c:pt>
                <c:pt idx="38">
                  <c:v>191788</c:v>
                </c:pt>
                <c:pt idx="39">
                  <c:v>193607</c:v>
                </c:pt>
                <c:pt idx="40">
                  <c:v>195137</c:v>
                </c:pt>
                <c:pt idx="41">
                  <c:v>197962</c:v>
                </c:pt>
                <c:pt idx="42">
                  <c:v>198687</c:v>
                </c:pt>
                <c:pt idx="43">
                  <c:v>199368</c:v>
                </c:pt>
                <c:pt idx="44">
                  <c:v>201083</c:v>
                </c:pt>
                <c:pt idx="45">
                  <c:v>201784</c:v>
                </c:pt>
                <c:pt idx="46">
                  <c:v>203392</c:v>
                </c:pt>
                <c:pt idx="47">
                  <c:v>211781</c:v>
                </c:pt>
                <c:pt idx="48">
                  <c:v>215552</c:v>
                </c:pt>
                <c:pt idx="49">
                  <c:v>215794</c:v>
                </c:pt>
                <c:pt idx="50">
                  <c:v>216561</c:v>
                </c:pt>
                <c:pt idx="51">
                  <c:v>216943</c:v>
                </c:pt>
                <c:pt idx="52">
                  <c:v>217614</c:v>
                </c:pt>
                <c:pt idx="53">
                  <c:v>217777</c:v>
                </c:pt>
                <c:pt idx="54">
                  <c:v>218016</c:v>
                </c:pt>
                <c:pt idx="55">
                  <c:v>218016</c:v>
                </c:pt>
                <c:pt idx="56">
                  <c:v>218016</c:v>
                </c:pt>
                <c:pt idx="57">
                  <c:v>218016</c:v>
                </c:pt>
                <c:pt idx="58">
                  <c:v>225693</c:v>
                </c:pt>
                <c:pt idx="59">
                  <c:v>225693</c:v>
                </c:pt>
                <c:pt idx="60">
                  <c:v>225693</c:v>
                </c:pt>
                <c:pt idx="61">
                  <c:v>225693</c:v>
                </c:pt>
                <c:pt idx="62">
                  <c:v>225693</c:v>
                </c:pt>
                <c:pt idx="63">
                  <c:v>225693</c:v>
                </c:pt>
                <c:pt idx="64">
                  <c:v>225693</c:v>
                </c:pt>
                <c:pt idx="65">
                  <c:v>225693</c:v>
                </c:pt>
                <c:pt idx="66">
                  <c:v>225693</c:v>
                </c:pt>
                <c:pt idx="67">
                  <c:v>225693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3DE-43BD-B260-559EEC05FE4E}"/>
            </c:ext>
          </c:extLst>
        </c:ser>
        <c:ser>
          <c:idx val="2"/>
          <c:order val="2"/>
          <c:tx>
            <c:strRef>
              <c:f>'Spring Chinook 2022'!$AE$4</c:f>
              <c:strCache>
                <c:ptCount val="1"/>
                <c:pt idx="0">
                  <c:v>Jack Creek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numRef>
              <c:f>'Spring Chinook 2022'!$A$5:$A$72</c:f>
              <c:numCache>
                <c:formatCode>m/d/yyyy</c:formatCode>
                <c:ptCount val="68"/>
                <c:pt idx="0">
                  <c:v>44635</c:v>
                </c:pt>
                <c:pt idx="1">
                  <c:v>44636</c:v>
                </c:pt>
                <c:pt idx="2">
                  <c:v>44637</c:v>
                </c:pt>
                <c:pt idx="3">
                  <c:v>44638</c:v>
                </c:pt>
                <c:pt idx="4">
                  <c:v>44639</c:v>
                </c:pt>
                <c:pt idx="5">
                  <c:v>44640</c:v>
                </c:pt>
                <c:pt idx="6">
                  <c:v>44641</c:v>
                </c:pt>
                <c:pt idx="7">
                  <c:v>44642</c:v>
                </c:pt>
                <c:pt idx="8">
                  <c:v>44643</c:v>
                </c:pt>
                <c:pt idx="9">
                  <c:v>44644</c:v>
                </c:pt>
                <c:pt idx="10">
                  <c:v>44645</c:v>
                </c:pt>
                <c:pt idx="11">
                  <c:v>44646</c:v>
                </c:pt>
                <c:pt idx="12">
                  <c:v>44647</c:v>
                </c:pt>
                <c:pt idx="13">
                  <c:v>44648</c:v>
                </c:pt>
                <c:pt idx="14">
                  <c:v>44649</c:v>
                </c:pt>
                <c:pt idx="15">
                  <c:v>44650</c:v>
                </c:pt>
                <c:pt idx="16">
                  <c:v>44651</c:v>
                </c:pt>
                <c:pt idx="17">
                  <c:v>44652</c:v>
                </c:pt>
                <c:pt idx="18">
                  <c:v>44653</c:v>
                </c:pt>
                <c:pt idx="19">
                  <c:v>44654</c:v>
                </c:pt>
                <c:pt idx="20">
                  <c:v>44655</c:v>
                </c:pt>
                <c:pt idx="21">
                  <c:v>44656</c:v>
                </c:pt>
                <c:pt idx="22">
                  <c:v>44657</c:v>
                </c:pt>
                <c:pt idx="23">
                  <c:v>44658</c:v>
                </c:pt>
                <c:pt idx="24">
                  <c:v>44659</c:v>
                </c:pt>
                <c:pt idx="25">
                  <c:v>44660</c:v>
                </c:pt>
                <c:pt idx="26">
                  <c:v>44661</c:v>
                </c:pt>
                <c:pt idx="27">
                  <c:v>44662</c:v>
                </c:pt>
                <c:pt idx="28">
                  <c:v>44663</c:v>
                </c:pt>
                <c:pt idx="29">
                  <c:v>44664</c:v>
                </c:pt>
                <c:pt idx="30">
                  <c:v>44665</c:v>
                </c:pt>
                <c:pt idx="31">
                  <c:v>44666</c:v>
                </c:pt>
                <c:pt idx="32">
                  <c:v>44667</c:v>
                </c:pt>
                <c:pt idx="33">
                  <c:v>44668</c:v>
                </c:pt>
                <c:pt idx="34">
                  <c:v>44669</c:v>
                </c:pt>
                <c:pt idx="35">
                  <c:v>44670</c:v>
                </c:pt>
                <c:pt idx="36">
                  <c:v>44671</c:v>
                </c:pt>
                <c:pt idx="37">
                  <c:v>44672</c:v>
                </c:pt>
                <c:pt idx="38">
                  <c:v>44673</c:v>
                </c:pt>
                <c:pt idx="39">
                  <c:v>44674</c:v>
                </c:pt>
                <c:pt idx="40">
                  <c:v>44675</c:v>
                </c:pt>
                <c:pt idx="41">
                  <c:v>44676</c:v>
                </c:pt>
                <c:pt idx="42">
                  <c:v>44677</c:v>
                </c:pt>
                <c:pt idx="43">
                  <c:v>44678</c:v>
                </c:pt>
                <c:pt idx="44">
                  <c:v>44679</c:v>
                </c:pt>
                <c:pt idx="45">
                  <c:v>44680</c:v>
                </c:pt>
                <c:pt idx="46">
                  <c:v>44681</c:v>
                </c:pt>
                <c:pt idx="47">
                  <c:v>44682</c:v>
                </c:pt>
                <c:pt idx="48">
                  <c:v>44683</c:v>
                </c:pt>
                <c:pt idx="49">
                  <c:v>44684</c:v>
                </c:pt>
                <c:pt idx="50">
                  <c:v>44685</c:v>
                </c:pt>
                <c:pt idx="51">
                  <c:v>44686</c:v>
                </c:pt>
                <c:pt idx="52">
                  <c:v>44687</c:v>
                </c:pt>
                <c:pt idx="53">
                  <c:v>44688</c:v>
                </c:pt>
                <c:pt idx="54">
                  <c:v>44689</c:v>
                </c:pt>
                <c:pt idx="55">
                  <c:v>44690</c:v>
                </c:pt>
                <c:pt idx="56">
                  <c:v>44691</c:v>
                </c:pt>
                <c:pt idx="57">
                  <c:v>44692</c:v>
                </c:pt>
                <c:pt idx="58">
                  <c:v>44693</c:v>
                </c:pt>
                <c:pt idx="59">
                  <c:v>44694</c:v>
                </c:pt>
              </c:numCache>
            </c:numRef>
          </c:cat>
          <c:val>
            <c:numRef>
              <c:f>'Spring Chinook 2022'!$AE$5:$AE$72</c:f>
              <c:numCache>
                <c:formatCode>0</c:formatCode>
                <c:ptCount val="68"/>
                <c:pt idx="0">
                  <c:v>0</c:v>
                </c:pt>
                <c:pt idx="1">
                  <c:v>21</c:v>
                </c:pt>
                <c:pt idx="2">
                  <c:v>21</c:v>
                </c:pt>
                <c:pt idx="3">
                  <c:v>21</c:v>
                </c:pt>
                <c:pt idx="4">
                  <c:v>21</c:v>
                </c:pt>
                <c:pt idx="5">
                  <c:v>21</c:v>
                </c:pt>
                <c:pt idx="6">
                  <c:v>21</c:v>
                </c:pt>
                <c:pt idx="7">
                  <c:v>21</c:v>
                </c:pt>
                <c:pt idx="8">
                  <c:v>21</c:v>
                </c:pt>
                <c:pt idx="9">
                  <c:v>21</c:v>
                </c:pt>
                <c:pt idx="10">
                  <c:v>21</c:v>
                </c:pt>
                <c:pt idx="11">
                  <c:v>21</c:v>
                </c:pt>
                <c:pt idx="12">
                  <c:v>21</c:v>
                </c:pt>
                <c:pt idx="13">
                  <c:v>81025</c:v>
                </c:pt>
                <c:pt idx="14">
                  <c:v>122496</c:v>
                </c:pt>
                <c:pt idx="15">
                  <c:v>135354</c:v>
                </c:pt>
                <c:pt idx="16">
                  <c:v>137932</c:v>
                </c:pt>
                <c:pt idx="17">
                  <c:v>140328</c:v>
                </c:pt>
                <c:pt idx="18">
                  <c:v>142199</c:v>
                </c:pt>
                <c:pt idx="19">
                  <c:v>142901</c:v>
                </c:pt>
                <c:pt idx="20">
                  <c:v>144262</c:v>
                </c:pt>
                <c:pt idx="21">
                  <c:v>144878</c:v>
                </c:pt>
                <c:pt idx="22">
                  <c:v>149409</c:v>
                </c:pt>
                <c:pt idx="23">
                  <c:v>149962</c:v>
                </c:pt>
                <c:pt idx="24">
                  <c:v>150217</c:v>
                </c:pt>
                <c:pt idx="25">
                  <c:v>151301</c:v>
                </c:pt>
                <c:pt idx="26">
                  <c:v>151724</c:v>
                </c:pt>
                <c:pt idx="27">
                  <c:v>151830</c:v>
                </c:pt>
                <c:pt idx="28">
                  <c:v>151937</c:v>
                </c:pt>
                <c:pt idx="29">
                  <c:v>152344</c:v>
                </c:pt>
                <c:pt idx="30">
                  <c:v>157203</c:v>
                </c:pt>
                <c:pt idx="31">
                  <c:v>157970</c:v>
                </c:pt>
                <c:pt idx="32">
                  <c:v>158224</c:v>
                </c:pt>
                <c:pt idx="33">
                  <c:v>161555</c:v>
                </c:pt>
                <c:pt idx="34">
                  <c:v>161830</c:v>
                </c:pt>
                <c:pt idx="35">
                  <c:v>182648</c:v>
                </c:pt>
                <c:pt idx="36">
                  <c:v>183902</c:v>
                </c:pt>
                <c:pt idx="37">
                  <c:v>185110</c:v>
                </c:pt>
                <c:pt idx="38">
                  <c:v>185492</c:v>
                </c:pt>
                <c:pt idx="39">
                  <c:v>186364</c:v>
                </c:pt>
                <c:pt idx="40">
                  <c:v>187746</c:v>
                </c:pt>
                <c:pt idx="41">
                  <c:v>196802</c:v>
                </c:pt>
                <c:pt idx="42">
                  <c:v>197843</c:v>
                </c:pt>
                <c:pt idx="43">
                  <c:v>198460</c:v>
                </c:pt>
                <c:pt idx="44">
                  <c:v>198759</c:v>
                </c:pt>
                <c:pt idx="45">
                  <c:v>199205</c:v>
                </c:pt>
                <c:pt idx="46">
                  <c:v>199438</c:v>
                </c:pt>
                <c:pt idx="47">
                  <c:v>200906</c:v>
                </c:pt>
                <c:pt idx="48">
                  <c:v>204819</c:v>
                </c:pt>
                <c:pt idx="49">
                  <c:v>207115</c:v>
                </c:pt>
                <c:pt idx="50">
                  <c:v>207432</c:v>
                </c:pt>
                <c:pt idx="51">
                  <c:v>208409</c:v>
                </c:pt>
                <c:pt idx="52">
                  <c:v>209136</c:v>
                </c:pt>
                <c:pt idx="53">
                  <c:v>210050</c:v>
                </c:pt>
                <c:pt idx="54">
                  <c:v>210412</c:v>
                </c:pt>
                <c:pt idx="55">
                  <c:v>210454</c:v>
                </c:pt>
                <c:pt idx="56">
                  <c:v>210752</c:v>
                </c:pt>
                <c:pt idx="57">
                  <c:v>210902</c:v>
                </c:pt>
                <c:pt idx="58">
                  <c:v>241678</c:v>
                </c:pt>
                <c:pt idx="59">
                  <c:v>241699</c:v>
                </c:pt>
                <c:pt idx="60">
                  <c:v>241699</c:v>
                </c:pt>
                <c:pt idx="61">
                  <c:v>241699</c:v>
                </c:pt>
                <c:pt idx="62">
                  <c:v>241699</c:v>
                </c:pt>
                <c:pt idx="63">
                  <c:v>241699</c:v>
                </c:pt>
                <c:pt idx="64">
                  <c:v>241699</c:v>
                </c:pt>
                <c:pt idx="65">
                  <c:v>241699</c:v>
                </c:pt>
                <c:pt idx="66">
                  <c:v>241699</c:v>
                </c:pt>
                <c:pt idx="67">
                  <c:v>241699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3DE-43BD-B260-559EEC05FE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-267127216"/>
        <c:axId val="-267128304"/>
      </c:barChart>
      <c:dateAx>
        <c:axId val="-267127216"/>
        <c:scaling>
          <c:orientation val="minMax"/>
        </c:scaling>
        <c:delete val="0"/>
        <c:axPos val="b"/>
        <c:numFmt formatCode="m/d;@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67128304"/>
        <c:crosses val="autoZero"/>
        <c:auto val="1"/>
        <c:lblOffset val="100"/>
        <c:baseTimeUnit val="days"/>
      </c:dateAx>
      <c:valAx>
        <c:axId val="-2671283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671272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/>
              <a:t>Cumulative Releases by Site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'Spring Chinook 2022'!$AC$4</c:f>
              <c:strCache>
                <c:ptCount val="1"/>
                <c:pt idx="0">
                  <c:v>Clark Flat</c:v>
                </c:pt>
              </c:strCache>
            </c:strRef>
          </c:tx>
          <c:spPr>
            <a:ln w="38100">
              <a:solidFill>
                <a:schemeClr val="tx1"/>
              </a:solidFill>
            </a:ln>
            <a:effectLst/>
          </c:spPr>
          <c:marker>
            <c:symbol val="none"/>
          </c:marker>
          <c:cat>
            <c:numRef>
              <c:f>'Spring Chinook 2022'!$A$5:$A$72</c:f>
              <c:numCache>
                <c:formatCode>m/d/yyyy</c:formatCode>
                <c:ptCount val="68"/>
                <c:pt idx="0">
                  <c:v>44635</c:v>
                </c:pt>
                <c:pt idx="1">
                  <c:v>44636</c:v>
                </c:pt>
                <c:pt idx="2">
                  <c:v>44637</c:v>
                </c:pt>
                <c:pt idx="3">
                  <c:v>44638</c:v>
                </c:pt>
                <c:pt idx="4">
                  <c:v>44639</c:v>
                </c:pt>
                <c:pt idx="5">
                  <c:v>44640</c:v>
                </c:pt>
                <c:pt idx="6">
                  <c:v>44641</c:v>
                </c:pt>
                <c:pt idx="7">
                  <c:v>44642</c:v>
                </c:pt>
                <c:pt idx="8">
                  <c:v>44643</c:v>
                </c:pt>
                <c:pt idx="9">
                  <c:v>44644</c:v>
                </c:pt>
                <c:pt idx="10">
                  <c:v>44645</c:v>
                </c:pt>
                <c:pt idx="11">
                  <c:v>44646</c:v>
                </c:pt>
                <c:pt idx="12">
                  <c:v>44647</c:v>
                </c:pt>
                <c:pt idx="13">
                  <c:v>44648</c:v>
                </c:pt>
                <c:pt idx="14">
                  <c:v>44649</c:v>
                </c:pt>
                <c:pt idx="15">
                  <c:v>44650</c:v>
                </c:pt>
                <c:pt idx="16">
                  <c:v>44651</c:v>
                </c:pt>
                <c:pt idx="17">
                  <c:v>44652</c:v>
                </c:pt>
                <c:pt idx="18">
                  <c:v>44653</c:v>
                </c:pt>
                <c:pt idx="19">
                  <c:v>44654</c:v>
                </c:pt>
                <c:pt idx="20">
                  <c:v>44655</c:v>
                </c:pt>
                <c:pt idx="21">
                  <c:v>44656</c:v>
                </c:pt>
                <c:pt idx="22">
                  <c:v>44657</c:v>
                </c:pt>
                <c:pt idx="23">
                  <c:v>44658</c:v>
                </c:pt>
                <c:pt idx="24">
                  <c:v>44659</c:v>
                </c:pt>
                <c:pt idx="25">
                  <c:v>44660</c:v>
                </c:pt>
                <c:pt idx="26">
                  <c:v>44661</c:v>
                </c:pt>
                <c:pt idx="27">
                  <c:v>44662</c:v>
                </c:pt>
                <c:pt idx="28">
                  <c:v>44663</c:v>
                </c:pt>
                <c:pt idx="29">
                  <c:v>44664</c:v>
                </c:pt>
                <c:pt idx="30">
                  <c:v>44665</c:v>
                </c:pt>
                <c:pt idx="31">
                  <c:v>44666</c:v>
                </c:pt>
                <c:pt idx="32">
                  <c:v>44667</c:v>
                </c:pt>
                <c:pt idx="33">
                  <c:v>44668</c:v>
                </c:pt>
                <c:pt idx="34">
                  <c:v>44669</c:v>
                </c:pt>
                <c:pt idx="35">
                  <c:v>44670</c:v>
                </c:pt>
                <c:pt idx="36">
                  <c:v>44671</c:v>
                </c:pt>
                <c:pt idx="37">
                  <c:v>44672</c:v>
                </c:pt>
                <c:pt idx="38">
                  <c:v>44673</c:v>
                </c:pt>
                <c:pt idx="39">
                  <c:v>44674</c:v>
                </c:pt>
                <c:pt idx="40">
                  <c:v>44675</c:v>
                </c:pt>
                <c:pt idx="41">
                  <c:v>44676</c:v>
                </c:pt>
                <c:pt idx="42">
                  <c:v>44677</c:v>
                </c:pt>
                <c:pt idx="43">
                  <c:v>44678</c:v>
                </c:pt>
                <c:pt idx="44">
                  <c:v>44679</c:v>
                </c:pt>
                <c:pt idx="45">
                  <c:v>44680</c:v>
                </c:pt>
                <c:pt idx="46">
                  <c:v>44681</c:v>
                </c:pt>
                <c:pt idx="47">
                  <c:v>44682</c:v>
                </c:pt>
                <c:pt idx="48">
                  <c:v>44683</c:v>
                </c:pt>
                <c:pt idx="49">
                  <c:v>44684</c:v>
                </c:pt>
                <c:pt idx="50">
                  <c:v>44685</c:v>
                </c:pt>
                <c:pt idx="51">
                  <c:v>44686</c:v>
                </c:pt>
                <c:pt idx="52">
                  <c:v>44687</c:v>
                </c:pt>
                <c:pt idx="53">
                  <c:v>44688</c:v>
                </c:pt>
                <c:pt idx="54">
                  <c:v>44689</c:v>
                </c:pt>
                <c:pt idx="55">
                  <c:v>44690</c:v>
                </c:pt>
                <c:pt idx="56">
                  <c:v>44691</c:v>
                </c:pt>
                <c:pt idx="57">
                  <c:v>44692</c:v>
                </c:pt>
                <c:pt idx="58">
                  <c:v>44693</c:v>
                </c:pt>
                <c:pt idx="59">
                  <c:v>44694</c:v>
                </c:pt>
              </c:numCache>
            </c:numRef>
          </c:cat>
          <c:val>
            <c:numRef>
              <c:f>'Spring Chinook 2022'!$AC$5:$AC$72</c:f>
              <c:numCache>
                <c:formatCode>0</c:formatCode>
                <c:ptCount val="68"/>
                <c:pt idx="0">
                  <c:v>11544</c:v>
                </c:pt>
                <c:pt idx="1">
                  <c:v>39328</c:v>
                </c:pt>
                <c:pt idx="2">
                  <c:v>44728</c:v>
                </c:pt>
                <c:pt idx="3">
                  <c:v>47811</c:v>
                </c:pt>
                <c:pt idx="4">
                  <c:v>48526</c:v>
                </c:pt>
                <c:pt idx="5">
                  <c:v>49031</c:v>
                </c:pt>
                <c:pt idx="6">
                  <c:v>49659</c:v>
                </c:pt>
                <c:pt idx="7">
                  <c:v>53816</c:v>
                </c:pt>
                <c:pt idx="8">
                  <c:v>54926</c:v>
                </c:pt>
                <c:pt idx="9">
                  <c:v>57216</c:v>
                </c:pt>
                <c:pt idx="10">
                  <c:v>65200</c:v>
                </c:pt>
                <c:pt idx="11">
                  <c:v>66583</c:v>
                </c:pt>
                <c:pt idx="12">
                  <c:v>67128</c:v>
                </c:pt>
                <c:pt idx="13">
                  <c:v>69188</c:v>
                </c:pt>
                <c:pt idx="14">
                  <c:v>79001</c:v>
                </c:pt>
                <c:pt idx="15">
                  <c:v>101986</c:v>
                </c:pt>
                <c:pt idx="16">
                  <c:v>105164</c:v>
                </c:pt>
                <c:pt idx="17">
                  <c:v>105348</c:v>
                </c:pt>
                <c:pt idx="18">
                  <c:v>105452</c:v>
                </c:pt>
                <c:pt idx="19">
                  <c:v>105631</c:v>
                </c:pt>
                <c:pt idx="20">
                  <c:v>105763</c:v>
                </c:pt>
                <c:pt idx="21">
                  <c:v>105861</c:v>
                </c:pt>
                <c:pt idx="22">
                  <c:v>105957</c:v>
                </c:pt>
                <c:pt idx="23">
                  <c:v>106085</c:v>
                </c:pt>
                <c:pt idx="24">
                  <c:v>106118</c:v>
                </c:pt>
                <c:pt idx="25">
                  <c:v>106201</c:v>
                </c:pt>
                <c:pt idx="26">
                  <c:v>106287</c:v>
                </c:pt>
                <c:pt idx="27">
                  <c:v>109911</c:v>
                </c:pt>
                <c:pt idx="28">
                  <c:v>120451</c:v>
                </c:pt>
                <c:pt idx="29">
                  <c:v>121544</c:v>
                </c:pt>
                <c:pt idx="30">
                  <c:v>121597</c:v>
                </c:pt>
                <c:pt idx="31">
                  <c:v>126550</c:v>
                </c:pt>
                <c:pt idx="32">
                  <c:v>132194</c:v>
                </c:pt>
                <c:pt idx="33">
                  <c:v>138576</c:v>
                </c:pt>
                <c:pt idx="34">
                  <c:v>139657</c:v>
                </c:pt>
                <c:pt idx="35">
                  <c:v>141183</c:v>
                </c:pt>
                <c:pt idx="36">
                  <c:v>141602</c:v>
                </c:pt>
                <c:pt idx="37">
                  <c:v>142134</c:v>
                </c:pt>
                <c:pt idx="38">
                  <c:v>142292</c:v>
                </c:pt>
                <c:pt idx="39">
                  <c:v>144402</c:v>
                </c:pt>
                <c:pt idx="40">
                  <c:v>148178</c:v>
                </c:pt>
                <c:pt idx="41">
                  <c:v>148390</c:v>
                </c:pt>
                <c:pt idx="42">
                  <c:v>152136</c:v>
                </c:pt>
                <c:pt idx="43">
                  <c:v>156857</c:v>
                </c:pt>
                <c:pt idx="44">
                  <c:v>159980</c:v>
                </c:pt>
                <c:pt idx="45">
                  <c:v>165049</c:v>
                </c:pt>
                <c:pt idx="46">
                  <c:v>167175</c:v>
                </c:pt>
                <c:pt idx="47">
                  <c:v>167868</c:v>
                </c:pt>
                <c:pt idx="48">
                  <c:v>170449</c:v>
                </c:pt>
                <c:pt idx="49">
                  <c:v>172129</c:v>
                </c:pt>
                <c:pt idx="50">
                  <c:v>172512</c:v>
                </c:pt>
                <c:pt idx="51">
                  <c:v>173558</c:v>
                </c:pt>
                <c:pt idx="52">
                  <c:v>176256</c:v>
                </c:pt>
                <c:pt idx="53">
                  <c:v>177020</c:v>
                </c:pt>
                <c:pt idx="54">
                  <c:v>177572</c:v>
                </c:pt>
                <c:pt idx="55">
                  <c:v>177614</c:v>
                </c:pt>
                <c:pt idx="56">
                  <c:v>177721</c:v>
                </c:pt>
                <c:pt idx="57">
                  <c:v>177838</c:v>
                </c:pt>
                <c:pt idx="58">
                  <c:v>239532</c:v>
                </c:pt>
                <c:pt idx="59">
                  <c:v>239532</c:v>
                </c:pt>
                <c:pt idx="60">
                  <c:v>239532</c:v>
                </c:pt>
                <c:pt idx="61">
                  <c:v>239532</c:v>
                </c:pt>
                <c:pt idx="62">
                  <c:v>239532</c:v>
                </c:pt>
                <c:pt idx="63">
                  <c:v>239532</c:v>
                </c:pt>
                <c:pt idx="64">
                  <c:v>239532</c:v>
                </c:pt>
                <c:pt idx="65">
                  <c:v>239532</c:v>
                </c:pt>
                <c:pt idx="66">
                  <c:v>239532</c:v>
                </c:pt>
                <c:pt idx="67">
                  <c:v>239532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DA-442A-BD2F-66FCD7ECD49D}"/>
            </c:ext>
          </c:extLst>
        </c:ser>
        <c:ser>
          <c:idx val="1"/>
          <c:order val="1"/>
          <c:tx>
            <c:strRef>
              <c:f>'Spring Chinook 2022'!$AD$4</c:f>
              <c:strCache>
                <c:ptCount val="1"/>
                <c:pt idx="0">
                  <c:v>Easton</c:v>
                </c:pt>
              </c:strCache>
            </c:strRef>
          </c:tx>
          <c:spPr>
            <a:ln w="38100">
              <a:solidFill>
                <a:srgbClr val="FF0000"/>
              </a:solidFill>
            </a:ln>
            <a:effectLst/>
          </c:spPr>
          <c:marker>
            <c:symbol val="none"/>
          </c:marker>
          <c:cat>
            <c:numRef>
              <c:f>'Spring Chinook 2022'!$A$5:$A$72</c:f>
              <c:numCache>
                <c:formatCode>m/d/yyyy</c:formatCode>
                <c:ptCount val="68"/>
                <c:pt idx="0">
                  <c:v>44635</c:v>
                </c:pt>
                <c:pt idx="1">
                  <c:v>44636</c:v>
                </c:pt>
                <c:pt idx="2">
                  <c:v>44637</c:v>
                </c:pt>
                <c:pt idx="3">
                  <c:v>44638</c:v>
                </c:pt>
                <c:pt idx="4">
                  <c:v>44639</c:v>
                </c:pt>
                <c:pt idx="5">
                  <c:v>44640</c:v>
                </c:pt>
                <c:pt idx="6">
                  <c:v>44641</c:v>
                </c:pt>
                <c:pt idx="7">
                  <c:v>44642</c:v>
                </c:pt>
                <c:pt idx="8">
                  <c:v>44643</c:v>
                </c:pt>
                <c:pt idx="9">
                  <c:v>44644</c:v>
                </c:pt>
                <c:pt idx="10">
                  <c:v>44645</c:v>
                </c:pt>
                <c:pt idx="11">
                  <c:v>44646</c:v>
                </c:pt>
                <c:pt idx="12">
                  <c:v>44647</c:v>
                </c:pt>
                <c:pt idx="13">
                  <c:v>44648</c:v>
                </c:pt>
                <c:pt idx="14">
                  <c:v>44649</c:v>
                </c:pt>
                <c:pt idx="15">
                  <c:v>44650</c:v>
                </c:pt>
                <c:pt idx="16">
                  <c:v>44651</c:v>
                </c:pt>
                <c:pt idx="17">
                  <c:v>44652</c:v>
                </c:pt>
                <c:pt idx="18">
                  <c:v>44653</c:v>
                </c:pt>
                <c:pt idx="19">
                  <c:v>44654</c:v>
                </c:pt>
                <c:pt idx="20">
                  <c:v>44655</c:v>
                </c:pt>
                <c:pt idx="21">
                  <c:v>44656</c:v>
                </c:pt>
                <c:pt idx="22">
                  <c:v>44657</c:v>
                </c:pt>
                <c:pt idx="23">
                  <c:v>44658</c:v>
                </c:pt>
                <c:pt idx="24">
                  <c:v>44659</c:v>
                </c:pt>
                <c:pt idx="25">
                  <c:v>44660</c:v>
                </c:pt>
                <c:pt idx="26">
                  <c:v>44661</c:v>
                </c:pt>
                <c:pt idx="27">
                  <c:v>44662</c:v>
                </c:pt>
                <c:pt idx="28">
                  <c:v>44663</c:v>
                </c:pt>
                <c:pt idx="29">
                  <c:v>44664</c:v>
                </c:pt>
                <c:pt idx="30">
                  <c:v>44665</c:v>
                </c:pt>
                <c:pt idx="31">
                  <c:v>44666</c:v>
                </c:pt>
                <c:pt idx="32">
                  <c:v>44667</c:v>
                </c:pt>
                <c:pt idx="33">
                  <c:v>44668</c:v>
                </c:pt>
                <c:pt idx="34">
                  <c:v>44669</c:v>
                </c:pt>
                <c:pt idx="35">
                  <c:v>44670</c:v>
                </c:pt>
                <c:pt idx="36">
                  <c:v>44671</c:v>
                </c:pt>
                <c:pt idx="37">
                  <c:v>44672</c:v>
                </c:pt>
                <c:pt idx="38">
                  <c:v>44673</c:v>
                </c:pt>
                <c:pt idx="39">
                  <c:v>44674</c:v>
                </c:pt>
                <c:pt idx="40">
                  <c:v>44675</c:v>
                </c:pt>
                <c:pt idx="41">
                  <c:v>44676</c:v>
                </c:pt>
                <c:pt idx="42">
                  <c:v>44677</c:v>
                </c:pt>
                <c:pt idx="43">
                  <c:v>44678</c:v>
                </c:pt>
                <c:pt idx="44">
                  <c:v>44679</c:v>
                </c:pt>
                <c:pt idx="45">
                  <c:v>44680</c:v>
                </c:pt>
                <c:pt idx="46">
                  <c:v>44681</c:v>
                </c:pt>
                <c:pt idx="47">
                  <c:v>44682</c:v>
                </c:pt>
                <c:pt idx="48">
                  <c:v>44683</c:v>
                </c:pt>
                <c:pt idx="49">
                  <c:v>44684</c:v>
                </c:pt>
                <c:pt idx="50">
                  <c:v>44685</c:v>
                </c:pt>
                <c:pt idx="51">
                  <c:v>44686</c:v>
                </c:pt>
                <c:pt idx="52">
                  <c:v>44687</c:v>
                </c:pt>
                <c:pt idx="53">
                  <c:v>44688</c:v>
                </c:pt>
                <c:pt idx="54">
                  <c:v>44689</c:v>
                </c:pt>
                <c:pt idx="55">
                  <c:v>44690</c:v>
                </c:pt>
                <c:pt idx="56">
                  <c:v>44691</c:v>
                </c:pt>
                <c:pt idx="57">
                  <c:v>44692</c:v>
                </c:pt>
                <c:pt idx="58">
                  <c:v>44693</c:v>
                </c:pt>
                <c:pt idx="59">
                  <c:v>44694</c:v>
                </c:pt>
              </c:numCache>
            </c:numRef>
          </c:cat>
          <c:val>
            <c:numRef>
              <c:f>'Spring Chinook 2022'!$AD$5:$AD$72</c:f>
              <c:numCache>
                <c:formatCode>0</c:formatCode>
                <c:ptCount val="68"/>
                <c:pt idx="0">
                  <c:v>16813</c:v>
                </c:pt>
                <c:pt idx="1">
                  <c:v>29459</c:v>
                </c:pt>
                <c:pt idx="2">
                  <c:v>32176</c:v>
                </c:pt>
                <c:pt idx="3">
                  <c:v>66549</c:v>
                </c:pt>
                <c:pt idx="4">
                  <c:v>69182</c:v>
                </c:pt>
                <c:pt idx="5">
                  <c:v>71276</c:v>
                </c:pt>
                <c:pt idx="6">
                  <c:v>71706</c:v>
                </c:pt>
                <c:pt idx="7">
                  <c:v>73479</c:v>
                </c:pt>
                <c:pt idx="8">
                  <c:v>76807</c:v>
                </c:pt>
                <c:pt idx="9">
                  <c:v>80240</c:v>
                </c:pt>
                <c:pt idx="10">
                  <c:v>81483</c:v>
                </c:pt>
                <c:pt idx="11">
                  <c:v>82028</c:v>
                </c:pt>
                <c:pt idx="12">
                  <c:v>82518</c:v>
                </c:pt>
                <c:pt idx="13">
                  <c:v>89454</c:v>
                </c:pt>
                <c:pt idx="14">
                  <c:v>117481</c:v>
                </c:pt>
                <c:pt idx="15">
                  <c:v>148777</c:v>
                </c:pt>
                <c:pt idx="16">
                  <c:v>153039</c:v>
                </c:pt>
                <c:pt idx="17">
                  <c:v>153246</c:v>
                </c:pt>
                <c:pt idx="18">
                  <c:v>153553</c:v>
                </c:pt>
                <c:pt idx="19">
                  <c:v>153680</c:v>
                </c:pt>
                <c:pt idx="20">
                  <c:v>153899</c:v>
                </c:pt>
                <c:pt idx="21">
                  <c:v>154171</c:v>
                </c:pt>
                <c:pt idx="22">
                  <c:v>163092</c:v>
                </c:pt>
                <c:pt idx="23">
                  <c:v>164350</c:v>
                </c:pt>
                <c:pt idx="24">
                  <c:v>165936</c:v>
                </c:pt>
                <c:pt idx="25">
                  <c:v>166252</c:v>
                </c:pt>
                <c:pt idx="26">
                  <c:v>166336</c:v>
                </c:pt>
                <c:pt idx="27">
                  <c:v>166357</c:v>
                </c:pt>
                <c:pt idx="28">
                  <c:v>168380</c:v>
                </c:pt>
                <c:pt idx="29">
                  <c:v>177136</c:v>
                </c:pt>
                <c:pt idx="30">
                  <c:v>178386</c:v>
                </c:pt>
                <c:pt idx="31">
                  <c:v>182771</c:v>
                </c:pt>
                <c:pt idx="32">
                  <c:v>182848</c:v>
                </c:pt>
                <c:pt idx="33">
                  <c:v>184883</c:v>
                </c:pt>
                <c:pt idx="34">
                  <c:v>185006</c:v>
                </c:pt>
                <c:pt idx="35">
                  <c:v>188216</c:v>
                </c:pt>
                <c:pt idx="36">
                  <c:v>189596</c:v>
                </c:pt>
                <c:pt idx="37">
                  <c:v>191422</c:v>
                </c:pt>
                <c:pt idx="38">
                  <c:v>191788</c:v>
                </c:pt>
                <c:pt idx="39">
                  <c:v>193607</c:v>
                </c:pt>
                <c:pt idx="40">
                  <c:v>195137</c:v>
                </c:pt>
                <c:pt idx="41">
                  <c:v>197962</c:v>
                </c:pt>
                <c:pt idx="42">
                  <c:v>198687</c:v>
                </c:pt>
                <c:pt idx="43">
                  <c:v>199368</c:v>
                </c:pt>
                <c:pt idx="44">
                  <c:v>201083</c:v>
                </c:pt>
                <c:pt idx="45">
                  <c:v>201784</c:v>
                </c:pt>
                <c:pt idx="46">
                  <c:v>203392</c:v>
                </c:pt>
                <c:pt idx="47">
                  <c:v>211781</c:v>
                </c:pt>
                <c:pt idx="48">
                  <c:v>215552</c:v>
                </c:pt>
                <c:pt idx="49">
                  <c:v>215794</c:v>
                </c:pt>
                <c:pt idx="50">
                  <c:v>216561</c:v>
                </c:pt>
                <c:pt idx="51">
                  <c:v>216943</c:v>
                </c:pt>
                <c:pt idx="52">
                  <c:v>217614</c:v>
                </c:pt>
                <c:pt idx="53">
                  <c:v>217777</c:v>
                </c:pt>
                <c:pt idx="54">
                  <c:v>218016</c:v>
                </c:pt>
                <c:pt idx="55">
                  <c:v>218016</c:v>
                </c:pt>
                <c:pt idx="56">
                  <c:v>218016</c:v>
                </c:pt>
                <c:pt idx="57">
                  <c:v>218016</c:v>
                </c:pt>
                <c:pt idx="58">
                  <c:v>225693</c:v>
                </c:pt>
                <c:pt idx="59">
                  <c:v>225693</c:v>
                </c:pt>
                <c:pt idx="60">
                  <c:v>225693</c:v>
                </c:pt>
                <c:pt idx="61">
                  <c:v>225693</c:v>
                </c:pt>
                <c:pt idx="62">
                  <c:v>225693</c:v>
                </c:pt>
                <c:pt idx="63">
                  <c:v>225693</c:v>
                </c:pt>
                <c:pt idx="64">
                  <c:v>225693</c:v>
                </c:pt>
                <c:pt idx="65">
                  <c:v>225693</c:v>
                </c:pt>
                <c:pt idx="66">
                  <c:v>225693</c:v>
                </c:pt>
                <c:pt idx="67">
                  <c:v>225693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DA-442A-BD2F-66FCD7ECD49D}"/>
            </c:ext>
          </c:extLst>
        </c:ser>
        <c:ser>
          <c:idx val="2"/>
          <c:order val="2"/>
          <c:tx>
            <c:strRef>
              <c:f>'Spring Chinook 2022'!$AE$4</c:f>
              <c:strCache>
                <c:ptCount val="1"/>
                <c:pt idx="0">
                  <c:v>Jack Creek</c:v>
                </c:pt>
              </c:strCache>
            </c:strRef>
          </c:tx>
          <c:spPr>
            <a:ln w="38100">
              <a:solidFill>
                <a:srgbClr val="00B0F0"/>
              </a:solidFill>
            </a:ln>
            <a:effectLst/>
          </c:spPr>
          <c:marker>
            <c:symbol val="none"/>
          </c:marker>
          <c:cat>
            <c:numRef>
              <c:f>'Spring Chinook 2022'!$A$5:$A$72</c:f>
              <c:numCache>
                <c:formatCode>m/d/yyyy</c:formatCode>
                <c:ptCount val="68"/>
                <c:pt idx="0">
                  <c:v>44635</c:v>
                </c:pt>
                <c:pt idx="1">
                  <c:v>44636</c:v>
                </c:pt>
                <c:pt idx="2">
                  <c:v>44637</c:v>
                </c:pt>
                <c:pt idx="3">
                  <c:v>44638</c:v>
                </c:pt>
                <c:pt idx="4">
                  <c:v>44639</c:v>
                </c:pt>
                <c:pt idx="5">
                  <c:v>44640</c:v>
                </c:pt>
                <c:pt idx="6">
                  <c:v>44641</c:v>
                </c:pt>
                <c:pt idx="7">
                  <c:v>44642</c:v>
                </c:pt>
                <c:pt idx="8">
                  <c:v>44643</c:v>
                </c:pt>
                <c:pt idx="9">
                  <c:v>44644</c:v>
                </c:pt>
                <c:pt idx="10">
                  <c:v>44645</c:v>
                </c:pt>
                <c:pt idx="11">
                  <c:v>44646</c:v>
                </c:pt>
                <c:pt idx="12">
                  <c:v>44647</c:v>
                </c:pt>
                <c:pt idx="13">
                  <c:v>44648</c:v>
                </c:pt>
                <c:pt idx="14">
                  <c:v>44649</c:v>
                </c:pt>
                <c:pt idx="15">
                  <c:v>44650</c:v>
                </c:pt>
                <c:pt idx="16">
                  <c:v>44651</c:v>
                </c:pt>
                <c:pt idx="17">
                  <c:v>44652</c:v>
                </c:pt>
                <c:pt idx="18">
                  <c:v>44653</c:v>
                </c:pt>
                <c:pt idx="19">
                  <c:v>44654</c:v>
                </c:pt>
                <c:pt idx="20">
                  <c:v>44655</c:v>
                </c:pt>
                <c:pt idx="21">
                  <c:v>44656</c:v>
                </c:pt>
                <c:pt idx="22">
                  <c:v>44657</c:v>
                </c:pt>
                <c:pt idx="23">
                  <c:v>44658</c:v>
                </c:pt>
                <c:pt idx="24">
                  <c:v>44659</c:v>
                </c:pt>
                <c:pt idx="25">
                  <c:v>44660</c:v>
                </c:pt>
                <c:pt idx="26">
                  <c:v>44661</c:v>
                </c:pt>
                <c:pt idx="27">
                  <c:v>44662</c:v>
                </c:pt>
                <c:pt idx="28">
                  <c:v>44663</c:v>
                </c:pt>
                <c:pt idx="29">
                  <c:v>44664</c:v>
                </c:pt>
                <c:pt idx="30">
                  <c:v>44665</c:v>
                </c:pt>
                <c:pt idx="31">
                  <c:v>44666</c:v>
                </c:pt>
                <c:pt idx="32">
                  <c:v>44667</c:v>
                </c:pt>
                <c:pt idx="33">
                  <c:v>44668</c:v>
                </c:pt>
                <c:pt idx="34">
                  <c:v>44669</c:v>
                </c:pt>
                <c:pt idx="35">
                  <c:v>44670</c:v>
                </c:pt>
                <c:pt idx="36">
                  <c:v>44671</c:v>
                </c:pt>
                <c:pt idx="37">
                  <c:v>44672</c:v>
                </c:pt>
                <c:pt idx="38">
                  <c:v>44673</c:v>
                </c:pt>
                <c:pt idx="39">
                  <c:v>44674</c:v>
                </c:pt>
                <c:pt idx="40">
                  <c:v>44675</c:v>
                </c:pt>
                <c:pt idx="41">
                  <c:v>44676</c:v>
                </c:pt>
                <c:pt idx="42">
                  <c:v>44677</c:v>
                </c:pt>
                <c:pt idx="43">
                  <c:v>44678</c:v>
                </c:pt>
                <c:pt idx="44">
                  <c:v>44679</c:v>
                </c:pt>
                <c:pt idx="45">
                  <c:v>44680</c:v>
                </c:pt>
                <c:pt idx="46">
                  <c:v>44681</c:v>
                </c:pt>
                <c:pt idx="47">
                  <c:v>44682</c:v>
                </c:pt>
                <c:pt idx="48">
                  <c:v>44683</c:v>
                </c:pt>
                <c:pt idx="49">
                  <c:v>44684</c:v>
                </c:pt>
                <c:pt idx="50">
                  <c:v>44685</c:v>
                </c:pt>
                <c:pt idx="51">
                  <c:v>44686</c:v>
                </c:pt>
                <c:pt idx="52">
                  <c:v>44687</c:v>
                </c:pt>
                <c:pt idx="53">
                  <c:v>44688</c:v>
                </c:pt>
                <c:pt idx="54">
                  <c:v>44689</c:v>
                </c:pt>
                <c:pt idx="55">
                  <c:v>44690</c:v>
                </c:pt>
                <c:pt idx="56">
                  <c:v>44691</c:v>
                </c:pt>
                <c:pt idx="57">
                  <c:v>44692</c:v>
                </c:pt>
                <c:pt idx="58">
                  <c:v>44693</c:v>
                </c:pt>
                <c:pt idx="59">
                  <c:v>44694</c:v>
                </c:pt>
              </c:numCache>
            </c:numRef>
          </c:cat>
          <c:val>
            <c:numRef>
              <c:f>'Spring Chinook 2022'!$AE$5:$AE$72</c:f>
              <c:numCache>
                <c:formatCode>0</c:formatCode>
                <c:ptCount val="68"/>
                <c:pt idx="0">
                  <c:v>0</c:v>
                </c:pt>
                <c:pt idx="1">
                  <c:v>21</c:v>
                </c:pt>
                <c:pt idx="2">
                  <c:v>21</c:v>
                </c:pt>
                <c:pt idx="3">
                  <c:v>21</c:v>
                </c:pt>
                <c:pt idx="4">
                  <c:v>21</c:v>
                </c:pt>
                <c:pt idx="5">
                  <c:v>21</c:v>
                </c:pt>
                <c:pt idx="6">
                  <c:v>21</c:v>
                </c:pt>
                <c:pt idx="7">
                  <c:v>21</c:v>
                </c:pt>
                <c:pt idx="8">
                  <c:v>21</c:v>
                </c:pt>
                <c:pt idx="9">
                  <c:v>21</c:v>
                </c:pt>
                <c:pt idx="10">
                  <c:v>21</c:v>
                </c:pt>
                <c:pt idx="11">
                  <c:v>21</c:v>
                </c:pt>
                <c:pt idx="12">
                  <c:v>21</c:v>
                </c:pt>
                <c:pt idx="13">
                  <c:v>81025</c:v>
                </c:pt>
                <c:pt idx="14">
                  <c:v>122496</c:v>
                </c:pt>
                <c:pt idx="15">
                  <c:v>135354</c:v>
                </c:pt>
                <c:pt idx="16">
                  <c:v>137932</c:v>
                </c:pt>
                <c:pt idx="17">
                  <c:v>140328</c:v>
                </c:pt>
                <c:pt idx="18">
                  <c:v>142199</c:v>
                </c:pt>
                <c:pt idx="19">
                  <c:v>142901</c:v>
                </c:pt>
                <c:pt idx="20">
                  <c:v>144262</c:v>
                </c:pt>
                <c:pt idx="21">
                  <c:v>144878</c:v>
                </c:pt>
                <c:pt idx="22">
                  <c:v>149409</c:v>
                </c:pt>
                <c:pt idx="23">
                  <c:v>149962</c:v>
                </c:pt>
                <c:pt idx="24">
                  <c:v>150217</c:v>
                </c:pt>
                <c:pt idx="25">
                  <c:v>151301</c:v>
                </c:pt>
                <c:pt idx="26">
                  <c:v>151724</c:v>
                </c:pt>
                <c:pt idx="27">
                  <c:v>151830</c:v>
                </c:pt>
                <c:pt idx="28">
                  <c:v>151937</c:v>
                </c:pt>
                <c:pt idx="29">
                  <c:v>152344</c:v>
                </c:pt>
                <c:pt idx="30">
                  <c:v>157203</c:v>
                </c:pt>
                <c:pt idx="31">
                  <c:v>157970</c:v>
                </c:pt>
                <c:pt idx="32">
                  <c:v>158224</c:v>
                </c:pt>
                <c:pt idx="33">
                  <c:v>161555</c:v>
                </c:pt>
                <c:pt idx="34">
                  <c:v>161830</c:v>
                </c:pt>
                <c:pt idx="35">
                  <c:v>182648</c:v>
                </c:pt>
                <c:pt idx="36">
                  <c:v>183902</c:v>
                </c:pt>
                <c:pt idx="37">
                  <c:v>185110</c:v>
                </c:pt>
                <c:pt idx="38">
                  <c:v>185492</c:v>
                </c:pt>
                <c:pt idx="39">
                  <c:v>186364</c:v>
                </c:pt>
                <c:pt idx="40">
                  <c:v>187746</c:v>
                </c:pt>
                <c:pt idx="41">
                  <c:v>196802</c:v>
                </c:pt>
                <c:pt idx="42">
                  <c:v>197843</c:v>
                </c:pt>
                <c:pt idx="43">
                  <c:v>198460</c:v>
                </c:pt>
                <c:pt idx="44">
                  <c:v>198759</c:v>
                </c:pt>
                <c:pt idx="45">
                  <c:v>199205</c:v>
                </c:pt>
                <c:pt idx="46">
                  <c:v>199438</c:v>
                </c:pt>
                <c:pt idx="47">
                  <c:v>200906</c:v>
                </c:pt>
                <c:pt idx="48">
                  <c:v>204819</c:v>
                </c:pt>
                <c:pt idx="49">
                  <c:v>207115</c:v>
                </c:pt>
                <c:pt idx="50">
                  <c:v>207432</c:v>
                </c:pt>
                <c:pt idx="51">
                  <c:v>208409</c:v>
                </c:pt>
                <c:pt idx="52">
                  <c:v>209136</c:v>
                </c:pt>
                <c:pt idx="53">
                  <c:v>210050</c:v>
                </c:pt>
                <c:pt idx="54">
                  <c:v>210412</c:v>
                </c:pt>
                <c:pt idx="55">
                  <c:v>210454</c:v>
                </c:pt>
                <c:pt idx="56">
                  <c:v>210752</c:v>
                </c:pt>
                <c:pt idx="57">
                  <c:v>210902</c:v>
                </c:pt>
                <c:pt idx="58">
                  <c:v>241678</c:v>
                </c:pt>
                <c:pt idx="59">
                  <c:v>241699</c:v>
                </c:pt>
                <c:pt idx="60">
                  <c:v>241699</c:v>
                </c:pt>
                <c:pt idx="61">
                  <c:v>241699</c:v>
                </c:pt>
                <c:pt idx="62">
                  <c:v>241699</c:v>
                </c:pt>
                <c:pt idx="63">
                  <c:v>241699</c:v>
                </c:pt>
                <c:pt idx="64">
                  <c:v>241699</c:v>
                </c:pt>
                <c:pt idx="65">
                  <c:v>241699</c:v>
                </c:pt>
                <c:pt idx="66">
                  <c:v>241699</c:v>
                </c:pt>
                <c:pt idx="67">
                  <c:v>241699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6DA-442A-BD2F-66FCD7ECD4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267127216"/>
        <c:axId val="-267128304"/>
      </c:lineChart>
      <c:dateAx>
        <c:axId val="-267127216"/>
        <c:scaling>
          <c:orientation val="minMax"/>
        </c:scaling>
        <c:delete val="0"/>
        <c:axPos val="b"/>
        <c:numFmt formatCode="m/d;@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67128304"/>
        <c:crosses val="autoZero"/>
        <c:auto val="1"/>
        <c:lblOffset val="100"/>
        <c:baseTimeUnit val="days"/>
      </c:dateAx>
      <c:valAx>
        <c:axId val="-2671283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671272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210908</xdr:colOff>
      <xdr:row>50</xdr:row>
      <xdr:rowOff>88449</xdr:rowOff>
    </xdr:from>
    <xdr:to>
      <xdr:col>37</xdr:col>
      <xdr:colOff>537480</xdr:colOff>
      <xdr:row>94</xdr:row>
      <xdr:rowOff>81645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20</xdr:col>
      <xdr:colOff>258536</xdr:colOff>
      <xdr:row>7</xdr:row>
      <xdr:rowOff>68035</xdr:rowOff>
    </xdr:from>
    <xdr:to>
      <xdr:col>37</xdr:col>
      <xdr:colOff>585108</xdr:colOff>
      <xdr:row>50</xdr:row>
      <xdr:rowOff>108856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183E49C-6249-48B2-9476-72F1C31BEDB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144"/>
  <sheetViews>
    <sheetView tabSelected="1" zoomScale="70" zoomScaleNormal="70" workbookViewId="0">
      <pane ySplit="4" topLeftCell="A5" activePane="bottomLeft" state="frozen"/>
      <selection pane="bottomLeft" activeCell="A4" sqref="A4"/>
    </sheetView>
  </sheetViews>
  <sheetFormatPr defaultRowHeight="12.75" x14ac:dyDescent="0.35"/>
  <cols>
    <col min="1" max="1" width="23.796875" customWidth="1"/>
    <col min="2" max="19" width="7.73046875" customWidth="1"/>
    <col min="28" max="28" width="10.19921875" customWidth="1"/>
  </cols>
  <sheetData>
    <row r="1" spans="1:31" ht="13.5" thickBot="1" x14ac:dyDescent="0.45">
      <c r="B1" s="98">
        <f>SUM(B3:G3)</f>
        <v>261767</v>
      </c>
      <c r="C1" s="98"/>
      <c r="D1" s="98"/>
      <c r="E1" s="98"/>
      <c r="F1" s="98"/>
      <c r="G1" s="98"/>
      <c r="H1" s="98">
        <f>SUM(H3:M3)</f>
        <v>244487</v>
      </c>
      <c r="I1" s="98"/>
      <c r="J1" s="98"/>
      <c r="K1" s="98"/>
      <c r="L1" s="98"/>
      <c r="M1" s="98"/>
      <c r="N1" s="98">
        <f>SUM(N3:S3)</f>
        <v>255379</v>
      </c>
      <c r="O1" s="98"/>
      <c r="P1" s="98"/>
      <c r="Q1" s="98"/>
      <c r="R1" s="98"/>
      <c r="S1" s="98"/>
    </row>
    <row r="2" spans="1:31" ht="13.15" x14ac:dyDescent="0.4">
      <c r="A2" s="4"/>
      <c r="B2" s="47" t="s">
        <v>11</v>
      </c>
      <c r="C2" s="26" t="s">
        <v>10</v>
      </c>
      <c r="D2" s="26" t="s">
        <v>19</v>
      </c>
      <c r="E2" s="26" t="s">
        <v>18</v>
      </c>
      <c r="F2" s="26" t="s">
        <v>7</v>
      </c>
      <c r="G2" s="27" t="s">
        <v>6</v>
      </c>
      <c r="H2" s="25" t="s">
        <v>13</v>
      </c>
      <c r="I2" s="26" t="s">
        <v>12</v>
      </c>
      <c r="J2" s="26" t="s">
        <v>15</v>
      </c>
      <c r="K2" s="26" t="s">
        <v>14</v>
      </c>
      <c r="L2" s="26" t="s">
        <v>9</v>
      </c>
      <c r="M2" s="27" t="s">
        <v>8</v>
      </c>
      <c r="N2" s="39" t="s">
        <v>17</v>
      </c>
      <c r="O2" s="40" t="s">
        <v>16</v>
      </c>
      <c r="P2" s="40" t="s">
        <v>5</v>
      </c>
      <c r="Q2" s="40" t="s">
        <v>4</v>
      </c>
      <c r="R2" s="40" t="s">
        <v>3</v>
      </c>
      <c r="S2" s="41" t="s">
        <v>2</v>
      </c>
    </row>
    <row r="3" spans="1:31" ht="13.15" x14ac:dyDescent="0.4">
      <c r="A3" s="9" t="s">
        <v>39</v>
      </c>
      <c r="B3" s="48">
        <v>48600</v>
      </c>
      <c r="C3" s="6">
        <v>46447</v>
      </c>
      <c r="D3" s="5">
        <v>42033</v>
      </c>
      <c r="E3" s="5">
        <v>41196</v>
      </c>
      <c r="F3" s="5">
        <v>42676</v>
      </c>
      <c r="G3" s="29">
        <v>40815</v>
      </c>
      <c r="H3" s="28">
        <v>44364</v>
      </c>
      <c r="I3" s="5">
        <v>42399</v>
      </c>
      <c r="J3" s="5">
        <v>38664</v>
      </c>
      <c r="K3" s="5">
        <v>38341</v>
      </c>
      <c r="L3" s="5">
        <v>40410</v>
      </c>
      <c r="M3" s="29">
        <v>40309</v>
      </c>
      <c r="N3" s="42">
        <v>42879</v>
      </c>
      <c r="O3" s="6">
        <v>41884</v>
      </c>
      <c r="P3" s="6">
        <v>43086</v>
      </c>
      <c r="Q3" s="6">
        <v>42263</v>
      </c>
      <c r="R3" s="6">
        <v>42346</v>
      </c>
      <c r="S3" s="6">
        <v>42921</v>
      </c>
      <c r="T3" s="10">
        <f>SUM(B3:S3)</f>
        <v>761633</v>
      </c>
      <c r="U3" s="53" t="s">
        <v>95</v>
      </c>
    </row>
    <row r="4" spans="1:31" ht="13.15" x14ac:dyDescent="0.4">
      <c r="A4" s="9" t="s">
        <v>21</v>
      </c>
      <c r="B4" s="49" t="s">
        <v>11</v>
      </c>
      <c r="C4" s="7" t="s">
        <v>10</v>
      </c>
      <c r="D4" s="7" t="s">
        <v>19</v>
      </c>
      <c r="E4" s="7" t="s">
        <v>18</v>
      </c>
      <c r="F4" s="7" t="s">
        <v>7</v>
      </c>
      <c r="G4" s="31" t="s">
        <v>6</v>
      </c>
      <c r="H4" s="30" t="s">
        <v>13</v>
      </c>
      <c r="I4" s="7" t="s">
        <v>12</v>
      </c>
      <c r="J4" s="7" t="s">
        <v>15</v>
      </c>
      <c r="K4" s="7" t="s">
        <v>14</v>
      </c>
      <c r="L4" s="7" t="s">
        <v>9</v>
      </c>
      <c r="M4" s="31" t="s">
        <v>8</v>
      </c>
      <c r="N4" s="43" t="s">
        <v>17</v>
      </c>
      <c r="O4" s="8" t="s">
        <v>16</v>
      </c>
      <c r="P4" s="8" t="s">
        <v>5</v>
      </c>
      <c r="Q4" s="8" t="s">
        <v>4</v>
      </c>
      <c r="R4" s="8" t="s">
        <v>3</v>
      </c>
      <c r="S4" s="44" t="s">
        <v>2</v>
      </c>
      <c r="AC4" t="s">
        <v>40</v>
      </c>
      <c r="AD4" t="s">
        <v>41</v>
      </c>
      <c r="AE4" t="s">
        <v>42</v>
      </c>
    </row>
    <row r="5" spans="1:31" ht="13.5" x14ac:dyDescent="0.35">
      <c r="A5" s="3">
        <v>44635</v>
      </c>
      <c r="B5" s="32">
        <v>1932</v>
      </c>
      <c r="C5" s="15">
        <v>2903</v>
      </c>
      <c r="D5" s="15">
        <v>1828</v>
      </c>
      <c r="E5" s="15">
        <v>741</v>
      </c>
      <c r="F5" s="15">
        <v>3222</v>
      </c>
      <c r="G5" s="33">
        <v>918</v>
      </c>
      <c r="H5" s="32">
        <v>12517</v>
      </c>
      <c r="I5" s="15">
        <v>401</v>
      </c>
      <c r="J5" s="15">
        <v>1953</v>
      </c>
      <c r="K5" s="15">
        <v>1074</v>
      </c>
      <c r="L5" s="15">
        <v>445</v>
      </c>
      <c r="M5" s="33">
        <v>423</v>
      </c>
      <c r="N5" s="32"/>
      <c r="O5" s="15"/>
      <c r="P5" s="15"/>
      <c r="Q5" s="15"/>
      <c r="R5" s="15"/>
      <c r="S5" s="33"/>
      <c r="T5" s="93">
        <f>IF(SUM(B5:S5)=0,"",SUM(B5:S5))</f>
        <v>28357</v>
      </c>
      <c r="AB5" s="2">
        <f>A5</f>
        <v>44635</v>
      </c>
      <c r="AC5" s="14">
        <f>SUM(B5:G5)</f>
        <v>11544</v>
      </c>
      <c r="AD5" s="14">
        <f>SUM(H5:M5)</f>
        <v>16813</v>
      </c>
      <c r="AE5" s="14">
        <f>SUM(N5:S5)</f>
        <v>0</v>
      </c>
    </row>
    <row r="6" spans="1:31" ht="14.25" customHeight="1" x14ac:dyDescent="0.35">
      <c r="A6" s="3">
        <v>44636</v>
      </c>
      <c r="B6" s="32">
        <v>5662</v>
      </c>
      <c r="C6" s="15">
        <v>4157</v>
      </c>
      <c r="D6" s="15">
        <v>6221</v>
      </c>
      <c r="E6" s="15">
        <v>2944</v>
      </c>
      <c r="F6" s="15">
        <v>5270</v>
      </c>
      <c r="G6" s="33">
        <v>3530</v>
      </c>
      <c r="H6" s="34">
        <v>3995</v>
      </c>
      <c r="I6" s="15">
        <v>780</v>
      </c>
      <c r="J6" s="15">
        <v>947</v>
      </c>
      <c r="K6" s="15">
        <v>5713</v>
      </c>
      <c r="L6" s="15">
        <v>909</v>
      </c>
      <c r="M6" s="33">
        <v>302</v>
      </c>
      <c r="N6" s="34"/>
      <c r="O6" s="15"/>
      <c r="P6" s="15"/>
      <c r="Q6" s="15">
        <v>21</v>
      </c>
      <c r="R6" s="15"/>
      <c r="S6" s="33"/>
      <c r="T6" s="93">
        <f t="shared" ref="T6:T69" si="0">IF(SUM(B6:S6)=0,"",SUM(B6:S6))</f>
        <v>40451</v>
      </c>
      <c r="AB6" s="2">
        <f t="shared" ref="AB6:AB64" si="1">A6</f>
        <v>44636</v>
      </c>
      <c r="AC6" s="14">
        <f>AC5+SUM(B6:G6)</f>
        <v>39328</v>
      </c>
      <c r="AD6" s="14">
        <f>AD5+SUM(H6:M6)</f>
        <v>29459</v>
      </c>
      <c r="AE6" s="14">
        <f>AE5+SUM(N6:S6)</f>
        <v>21</v>
      </c>
    </row>
    <row r="7" spans="1:31" ht="14.25" customHeight="1" x14ac:dyDescent="0.35">
      <c r="A7" s="3">
        <v>44637</v>
      </c>
      <c r="B7" s="32">
        <v>1920</v>
      </c>
      <c r="C7" s="15">
        <v>1510</v>
      </c>
      <c r="D7" s="15">
        <v>546</v>
      </c>
      <c r="E7" s="15">
        <v>268</v>
      </c>
      <c r="F7" s="15">
        <v>299</v>
      </c>
      <c r="G7" s="33">
        <v>857</v>
      </c>
      <c r="H7" s="34">
        <v>577</v>
      </c>
      <c r="I7" s="15">
        <v>675</v>
      </c>
      <c r="J7" s="15">
        <v>677</v>
      </c>
      <c r="K7" s="15">
        <v>345</v>
      </c>
      <c r="L7" s="15">
        <v>121</v>
      </c>
      <c r="M7" s="33">
        <v>322</v>
      </c>
      <c r="N7" s="34"/>
      <c r="O7" s="15"/>
      <c r="P7" s="15"/>
      <c r="Q7" s="15"/>
      <c r="R7" s="15"/>
      <c r="S7" s="33"/>
      <c r="T7" s="93">
        <f t="shared" si="0"/>
        <v>8117</v>
      </c>
      <c r="AB7" s="2">
        <f t="shared" si="1"/>
        <v>44637</v>
      </c>
      <c r="AC7" s="14">
        <f t="shared" ref="AC7:AC64" si="2">AC6+SUM(B7:G7)</f>
        <v>44728</v>
      </c>
      <c r="AD7" s="14">
        <f t="shared" ref="AD7:AD64" si="3">AD6+SUM(H7:M7)</f>
        <v>32176</v>
      </c>
      <c r="AE7" s="14">
        <f t="shared" ref="AE7:AE64" si="4">AE6+SUM(N7:S7)</f>
        <v>21</v>
      </c>
    </row>
    <row r="8" spans="1:31" ht="14.25" customHeight="1" x14ac:dyDescent="0.35">
      <c r="A8" s="3">
        <v>44638</v>
      </c>
      <c r="B8" s="32">
        <v>972</v>
      </c>
      <c r="C8" s="15">
        <v>987</v>
      </c>
      <c r="D8" s="15">
        <v>546</v>
      </c>
      <c r="E8" s="15">
        <v>371</v>
      </c>
      <c r="F8" s="15">
        <v>64</v>
      </c>
      <c r="G8" s="33">
        <v>143</v>
      </c>
      <c r="H8" s="32">
        <v>4638</v>
      </c>
      <c r="I8" s="15">
        <v>7362</v>
      </c>
      <c r="J8" s="15">
        <v>5490</v>
      </c>
      <c r="K8" s="15">
        <v>1361</v>
      </c>
      <c r="L8" s="15">
        <v>9375</v>
      </c>
      <c r="M8" s="33">
        <v>6147</v>
      </c>
      <c r="N8" s="32"/>
      <c r="O8" s="15"/>
      <c r="P8" s="15"/>
      <c r="Q8" s="15"/>
      <c r="R8" s="15"/>
      <c r="S8" s="33"/>
      <c r="T8" s="93">
        <f t="shared" si="0"/>
        <v>37456</v>
      </c>
      <c r="AB8" s="2">
        <f t="shared" si="1"/>
        <v>44638</v>
      </c>
      <c r="AC8" s="14">
        <f t="shared" si="2"/>
        <v>47811</v>
      </c>
      <c r="AD8" s="14">
        <f t="shared" si="3"/>
        <v>66549</v>
      </c>
      <c r="AE8" s="14">
        <f t="shared" si="4"/>
        <v>21</v>
      </c>
    </row>
    <row r="9" spans="1:31" ht="13.5" x14ac:dyDescent="0.35">
      <c r="A9" s="3">
        <v>44639</v>
      </c>
      <c r="B9" s="32">
        <v>182</v>
      </c>
      <c r="C9" s="15">
        <v>12</v>
      </c>
      <c r="D9" s="15">
        <v>210</v>
      </c>
      <c r="E9" s="15">
        <v>165</v>
      </c>
      <c r="F9" s="15">
        <v>64</v>
      </c>
      <c r="G9" s="33">
        <v>82</v>
      </c>
      <c r="H9" s="32">
        <v>1909</v>
      </c>
      <c r="I9" s="15">
        <v>232</v>
      </c>
      <c r="J9" s="15">
        <v>271</v>
      </c>
      <c r="K9" s="15">
        <v>19</v>
      </c>
      <c r="L9" s="15">
        <v>101</v>
      </c>
      <c r="M9" s="33">
        <v>101</v>
      </c>
      <c r="N9" s="32"/>
      <c r="O9" s="15"/>
      <c r="P9" s="15"/>
      <c r="Q9" s="15"/>
      <c r="R9" s="15"/>
      <c r="S9" s="33"/>
      <c r="T9" s="93">
        <f t="shared" si="0"/>
        <v>3348</v>
      </c>
      <c r="AB9" s="2">
        <f t="shared" si="1"/>
        <v>44639</v>
      </c>
      <c r="AC9" s="14">
        <f t="shared" si="2"/>
        <v>48526</v>
      </c>
      <c r="AD9" s="14">
        <f t="shared" si="3"/>
        <v>69182</v>
      </c>
      <c r="AE9" s="14">
        <f t="shared" si="4"/>
        <v>21</v>
      </c>
    </row>
    <row r="10" spans="1:31" ht="13.5" x14ac:dyDescent="0.35">
      <c r="A10" s="3">
        <v>44640</v>
      </c>
      <c r="B10" s="32">
        <v>134</v>
      </c>
      <c r="C10" s="15">
        <v>58</v>
      </c>
      <c r="D10" s="15">
        <v>126</v>
      </c>
      <c r="E10" s="15">
        <v>124</v>
      </c>
      <c r="F10" s="15">
        <v>43</v>
      </c>
      <c r="G10" s="33">
        <v>20</v>
      </c>
      <c r="H10" s="32">
        <v>732</v>
      </c>
      <c r="I10" s="15">
        <v>316</v>
      </c>
      <c r="J10" s="15">
        <v>309</v>
      </c>
      <c r="K10" s="15">
        <v>192</v>
      </c>
      <c r="L10" s="15">
        <v>343</v>
      </c>
      <c r="M10" s="33">
        <v>202</v>
      </c>
      <c r="N10" s="32"/>
      <c r="O10" s="15"/>
      <c r="P10" s="15"/>
      <c r="Q10" s="15"/>
      <c r="R10" s="15"/>
      <c r="S10" s="33"/>
      <c r="T10" s="93">
        <f t="shared" si="0"/>
        <v>2599</v>
      </c>
      <c r="AB10" s="2">
        <f t="shared" si="1"/>
        <v>44640</v>
      </c>
      <c r="AC10" s="14">
        <f t="shared" si="2"/>
        <v>49031</v>
      </c>
      <c r="AD10" s="14">
        <f t="shared" si="3"/>
        <v>71276</v>
      </c>
      <c r="AE10" s="14">
        <f t="shared" si="4"/>
        <v>21</v>
      </c>
    </row>
    <row r="11" spans="1:31" ht="13.5" x14ac:dyDescent="0.35">
      <c r="A11" s="3">
        <v>44641</v>
      </c>
      <c r="B11" s="32">
        <v>170</v>
      </c>
      <c r="C11" s="15">
        <v>128</v>
      </c>
      <c r="D11" s="15">
        <v>63</v>
      </c>
      <c r="E11" s="15">
        <v>226</v>
      </c>
      <c r="F11" s="15"/>
      <c r="G11" s="33">
        <v>41</v>
      </c>
      <c r="H11" s="32">
        <v>311</v>
      </c>
      <c r="I11" s="15"/>
      <c r="J11" s="15"/>
      <c r="K11" s="15">
        <v>38</v>
      </c>
      <c r="L11" s="15">
        <v>81</v>
      </c>
      <c r="M11" s="33"/>
      <c r="N11" s="32"/>
      <c r="O11" s="15"/>
      <c r="P11" s="15"/>
      <c r="Q11" s="15"/>
      <c r="R11" s="15"/>
      <c r="S11" s="33"/>
      <c r="T11" s="93">
        <f t="shared" si="0"/>
        <v>1058</v>
      </c>
      <c r="AB11" s="2">
        <f t="shared" si="1"/>
        <v>44641</v>
      </c>
      <c r="AC11" s="14">
        <f t="shared" si="2"/>
        <v>49659</v>
      </c>
      <c r="AD11" s="14">
        <f t="shared" si="3"/>
        <v>71706</v>
      </c>
      <c r="AE11" s="14">
        <f t="shared" si="4"/>
        <v>21</v>
      </c>
    </row>
    <row r="12" spans="1:31" ht="13.5" x14ac:dyDescent="0.35">
      <c r="A12" s="3">
        <v>44642</v>
      </c>
      <c r="B12" s="32">
        <v>1397</v>
      </c>
      <c r="C12" s="15">
        <v>1103</v>
      </c>
      <c r="D12" s="15">
        <v>357</v>
      </c>
      <c r="E12" s="15">
        <v>1050</v>
      </c>
      <c r="F12" s="15">
        <v>107</v>
      </c>
      <c r="G12" s="33">
        <v>143</v>
      </c>
      <c r="H12" s="32">
        <v>999</v>
      </c>
      <c r="I12" s="15">
        <v>148</v>
      </c>
      <c r="J12" s="15">
        <v>251</v>
      </c>
      <c r="K12" s="15">
        <v>153</v>
      </c>
      <c r="L12" s="15">
        <v>121</v>
      </c>
      <c r="M12" s="33">
        <v>101</v>
      </c>
      <c r="N12" s="32"/>
      <c r="O12" s="15"/>
      <c r="P12" s="15"/>
      <c r="Q12" s="15"/>
      <c r="R12" s="15"/>
      <c r="S12" s="33"/>
      <c r="T12" s="93">
        <f t="shared" si="0"/>
        <v>5930</v>
      </c>
      <c r="AB12" s="2">
        <f t="shared" si="1"/>
        <v>44642</v>
      </c>
      <c r="AC12" s="14">
        <f t="shared" si="2"/>
        <v>53816</v>
      </c>
      <c r="AD12" s="14">
        <f t="shared" si="3"/>
        <v>73479</v>
      </c>
      <c r="AE12" s="14">
        <f t="shared" si="4"/>
        <v>21</v>
      </c>
    </row>
    <row r="13" spans="1:31" ht="13.5" x14ac:dyDescent="0.35">
      <c r="A13" s="3">
        <v>44643</v>
      </c>
      <c r="B13" s="32">
        <v>158</v>
      </c>
      <c r="C13" s="15">
        <v>267</v>
      </c>
      <c r="D13" s="15">
        <v>126</v>
      </c>
      <c r="E13" s="15">
        <v>268</v>
      </c>
      <c r="F13" s="15">
        <v>128</v>
      </c>
      <c r="G13" s="33">
        <v>163</v>
      </c>
      <c r="H13" s="32">
        <v>2441</v>
      </c>
      <c r="I13" s="15">
        <v>127</v>
      </c>
      <c r="J13" s="15">
        <v>329</v>
      </c>
      <c r="K13" s="15">
        <v>230</v>
      </c>
      <c r="L13" s="15">
        <v>141</v>
      </c>
      <c r="M13" s="33">
        <v>60</v>
      </c>
      <c r="N13" s="32"/>
      <c r="O13" s="15"/>
      <c r="P13" s="15"/>
      <c r="Q13" s="15"/>
      <c r="R13" s="15"/>
      <c r="S13" s="33"/>
      <c r="T13" s="93">
        <f t="shared" si="0"/>
        <v>4438</v>
      </c>
      <c r="AB13" s="2">
        <f t="shared" si="1"/>
        <v>44643</v>
      </c>
      <c r="AC13" s="14">
        <f t="shared" si="2"/>
        <v>54926</v>
      </c>
      <c r="AD13" s="14">
        <f t="shared" si="3"/>
        <v>76807</v>
      </c>
      <c r="AE13" s="14">
        <f t="shared" si="4"/>
        <v>21</v>
      </c>
    </row>
    <row r="14" spans="1:31" ht="13.5" x14ac:dyDescent="0.35">
      <c r="A14" s="3">
        <v>44644</v>
      </c>
      <c r="B14" s="32">
        <v>583</v>
      </c>
      <c r="C14" s="15">
        <v>1068</v>
      </c>
      <c r="D14" s="15">
        <v>84</v>
      </c>
      <c r="E14" s="15">
        <v>371</v>
      </c>
      <c r="F14" s="15">
        <v>21</v>
      </c>
      <c r="G14" s="33">
        <v>163</v>
      </c>
      <c r="H14" s="32">
        <v>377</v>
      </c>
      <c r="I14" s="15">
        <v>570</v>
      </c>
      <c r="J14" s="15">
        <v>793</v>
      </c>
      <c r="K14" s="15">
        <v>441</v>
      </c>
      <c r="L14" s="15">
        <v>889</v>
      </c>
      <c r="M14" s="33">
        <v>363</v>
      </c>
      <c r="N14" s="32"/>
      <c r="O14" s="15"/>
      <c r="P14" s="15"/>
      <c r="Q14" s="15"/>
      <c r="R14" s="15"/>
      <c r="S14" s="33"/>
      <c r="T14" s="93">
        <f t="shared" si="0"/>
        <v>5723</v>
      </c>
      <c r="AB14" s="2">
        <f t="shared" si="1"/>
        <v>44644</v>
      </c>
      <c r="AC14" s="14">
        <f t="shared" si="2"/>
        <v>57216</v>
      </c>
      <c r="AD14" s="14">
        <f t="shared" si="3"/>
        <v>80240</v>
      </c>
      <c r="AE14" s="14">
        <f t="shared" si="4"/>
        <v>21</v>
      </c>
    </row>
    <row r="15" spans="1:31" ht="13.5" x14ac:dyDescent="0.35">
      <c r="A15" s="3">
        <v>44645</v>
      </c>
      <c r="B15" s="32">
        <v>2138</v>
      </c>
      <c r="C15" s="15">
        <v>523</v>
      </c>
      <c r="D15" s="15">
        <v>3741</v>
      </c>
      <c r="E15" s="15">
        <v>350</v>
      </c>
      <c r="F15" s="15">
        <v>661</v>
      </c>
      <c r="G15" s="33">
        <v>571</v>
      </c>
      <c r="H15" s="32">
        <v>200</v>
      </c>
      <c r="I15" s="15">
        <v>591</v>
      </c>
      <c r="J15" s="15">
        <v>232</v>
      </c>
      <c r="K15" s="15">
        <v>38</v>
      </c>
      <c r="L15" s="15">
        <v>101</v>
      </c>
      <c r="M15" s="33">
        <v>81</v>
      </c>
      <c r="N15" s="32"/>
      <c r="O15" s="15"/>
      <c r="P15" s="15"/>
      <c r="Q15" s="15"/>
      <c r="R15" s="15"/>
      <c r="S15" s="33"/>
      <c r="T15" s="93">
        <f t="shared" si="0"/>
        <v>9227</v>
      </c>
      <c r="AB15" s="2">
        <f t="shared" si="1"/>
        <v>44645</v>
      </c>
      <c r="AC15" s="14">
        <f t="shared" si="2"/>
        <v>65200</v>
      </c>
      <c r="AD15" s="14">
        <f t="shared" si="3"/>
        <v>81483</v>
      </c>
      <c r="AE15" s="14">
        <f t="shared" si="4"/>
        <v>21</v>
      </c>
    </row>
    <row r="16" spans="1:31" ht="13.5" x14ac:dyDescent="0.35">
      <c r="A16" s="3">
        <v>44646</v>
      </c>
      <c r="B16" s="32">
        <v>182</v>
      </c>
      <c r="C16" s="15">
        <v>81</v>
      </c>
      <c r="D16" s="15">
        <v>378</v>
      </c>
      <c r="E16" s="15">
        <v>206</v>
      </c>
      <c r="F16" s="15">
        <v>128</v>
      </c>
      <c r="G16" s="33">
        <v>408</v>
      </c>
      <c r="H16" s="32">
        <v>178</v>
      </c>
      <c r="I16" s="15">
        <v>190</v>
      </c>
      <c r="J16" s="15">
        <v>58</v>
      </c>
      <c r="K16" s="15">
        <v>58</v>
      </c>
      <c r="L16" s="15">
        <v>61</v>
      </c>
      <c r="M16" s="33"/>
      <c r="N16" s="32"/>
      <c r="O16" s="15"/>
      <c r="P16" s="15"/>
      <c r="Q16" s="15"/>
      <c r="R16" s="15"/>
      <c r="S16" s="33"/>
      <c r="T16" s="93">
        <f t="shared" si="0"/>
        <v>1928</v>
      </c>
      <c r="AB16" s="2">
        <f t="shared" si="1"/>
        <v>44646</v>
      </c>
      <c r="AC16" s="14">
        <f t="shared" si="2"/>
        <v>66583</v>
      </c>
      <c r="AD16" s="14">
        <f t="shared" si="3"/>
        <v>82028</v>
      </c>
      <c r="AE16" s="14">
        <f t="shared" si="4"/>
        <v>21</v>
      </c>
    </row>
    <row r="17" spans="1:31" ht="13.5" x14ac:dyDescent="0.35">
      <c r="A17" s="3">
        <v>44647</v>
      </c>
      <c r="B17" s="32">
        <v>73</v>
      </c>
      <c r="C17" s="15">
        <v>35</v>
      </c>
      <c r="D17" s="15">
        <v>42</v>
      </c>
      <c r="E17" s="15"/>
      <c r="F17" s="15">
        <v>171</v>
      </c>
      <c r="G17" s="33">
        <v>224</v>
      </c>
      <c r="H17" s="32">
        <v>22</v>
      </c>
      <c r="I17" s="15"/>
      <c r="J17" s="15">
        <v>39</v>
      </c>
      <c r="K17" s="15">
        <v>268</v>
      </c>
      <c r="L17" s="15">
        <v>40</v>
      </c>
      <c r="M17" s="33">
        <v>121</v>
      </c>
      <c r="N17" s="32"/>
      <c r="O17" s="15"/>
      <c r="P17" s="15"/>
      <c r="Q17" s="15"/>
      <c r="R17" s="15"/>
      <c r="S17" s="33"/>
      <c r="T17" s="93">
        <f t="shared" si="0"/>
        <v>1035</v>
      </c>
      <c r="AB17" s="2">
        <f t="shared" si="1"/>
        <v>44647</v>
      </c>
      <c r="AC17" s="14">
        <f t="shared" si="2"/>
        <v>67128</v>
      </c>
      <c r="AD17" s="14">
        <f t="shared" si="3"/>
        <v>82518</v>
      </c>
      <c r="AE17" s="14">
        <f t="shared" si="4"/>
        <v>21</v>
      </c>
    </row>
    <row r="18" spans="1:31" ht="13.5" x14ac:dyDescent="0.35">
      <c r="A18" s="3">
        <v>44648</v>
      </c>
      <c r="B18" s="32">
        <v>753</v>
      </c>
      <c r="C18" s="15">
        <v>279</v>
      </c>
      <c r="D18" s="15">
        <v>126</v>
      </c>
      <c r="E18" s="15">
        <v>247</v>
      </c>
      <c r="F18" s="15">
        <v>512</v>
      </c>
      <c r="G18" s="33">
        <v>143</v>
      </c>
      <c r="H18" s="32"/>
      <c r="I18" s="15">
        <v>1055</v>
      </c>
      <c r="J18" s="15">
        <v>1025</v>
      </c>
      <c r="K18" s="15">
        <v>3182</v>
      </c>
      <c r="L18" s="15">
        <v>566</v>
      </c>
      <c r="M18" s="33">
        <v>1108</v>
      </c>
      <c r="N18" s="32">
        <v>15501</v>
      </c>
      <c r="O18" s="15">
        <v>15602</v>
      </c>
      <c r="P18" s="15">
        <v>13141</v>
      </c>
      <c r="Q18" s="15">
        <v>8842</v>
      </c>
      <c r="R18" s="15">
        <v>9956</v>
      </c>
      <c r="S18" s="33">
        <v>17962</v>
      </c>
      <c r="T18" s="93">
        <f t="shared" si="0"/>
        <v>90000</v>
      </c>
      <c r="AB18" s="2">
        <f t="shared" si="1"/>
        <v>44648</v>
      </c>
      <c r="AC18" s="14">
        <f t="shared" si="2"/>
        <v>69188</v>
      </c>
      <c r="AD18" s="14">
        <f t="shared" si="3"/>
        <v>89454</v>
      </c>
      <c r="AE18" s="14">
        <f t="shared" si="4"/>
        <v>81025</v>
      </c>
    </row>
    <row r="19" spans="1:31" ht="13.5" x14ac:dyDescent="0.35">
      <c r="A19" s="3">
        <v>44649</v>
      </c>
      <c r="B19" s="32">
        <v>6014</v>
      </c>
      <c r="C19" s="15">
        <v>952</v>
      </c>
      <c r="D19" s="15">
        <v>231</v>
      </c>
      <c r="E19" s="15">
        <v>1585</v>
      </c>
      <c r="F19" s="15">
        <v>235</v>
      </c>
      <c r="G19" s="33">
        <v>796</v>
      </c>
      <c r="H19" s="32">
        <v>3440</v>
      </c>
      <c r="I19" s="15">
        <v>2426</v>
      </c>
      <c r="J19" s="15">
        <v>2861</v>
      </c>
      <c r="K19" s="15">
        <v>2914</v>
      </c>
      <c r="L19" s="15">
        <v>7840</v>
      </c>
      <c r="M19" s="33">
        <v>8546</v>
      </c>
      <c r="N19" s="32">
        <v>6989</v>
      </c>
      <c r="O19" s="15">
        <v>6262</v>
      </c>
      <c r="P19" s="15">
        <v>7992</v>
      </c>
      <c r="Q19" s="15">
        <v>5669</v>
      </c>
      <c r="R19" s="15">
        <v>7563</v>
      </c>
      <c r="S19" s="33">
        <v>6996</v>
      </c>
      <c r="T19" s="93">
        <f t="shared" si="0"/>
        <v>79311</v>
      </c>
      <c r="AB19" s="2">
        <f t="shared" si="1"/>
        <v>44649</v>
      </c>
      <c r="AC19" s="14">
        <f t="shared" si="2"/>
        <v>79001</v>
      </c>
      <c r="AD19" s="14">
        <f t="shared" si="3"/>
        <v>117481</v>
      </c>
      <c r="AE19" s="14">
        <f t="shared" si="4"/>
        <v>122496</v>
      </c>
    </row>
    <row r="20" spans="1:31" ht="13.5" x14ac:dyDescent="0.35">
      <c r="A20" s="60">
        <v>44650</v>
      </c>
      <c r="B20" s="61">
        <v>4204</v>
      </c>
      <c r="C20" s="62">
        <v>6874</v>
      </c>
      <c r="D20" s="62">
        <v>1009</v>
      </c>
      <c r="E20" s="62">
        <v>6012</v>
      </c>
      <c r="F20" s="62">
        <v>1131</v>
      </c>
      <c r="G20" s="63">
        <v>3755</v>
      </c>
      <c r="H20" s="64">
        <v>2508</v>
      </c>
      <c r="I20" s="62">
        <v>5843</v>
      </c>
      <c r="J20" s="62">
        <v>9202</v>
      </c>
      <c r="K20" s="62">
        <v>4237</v>
      </c>
      <c r="L20" s="62">
        <v>5435</v>
      </c>
      <c r="M20" s="63">
        <v>4071</v>
      </c>
      <c r="N20" s="64">
        <v>2187</v>
      </c>
      <c r="O20" s="62">
        <v>2387</v>
      </c>
      <c r="P20" s="62">
        <v>2758</v>
      </c>
      <c r="Q20" s="62">
        <v>2390</v>
      </c>
      <c r="R20" s="62">
        <v>1398</v>
      </c>
      <c r="S20" s="63">
        <v>1738</v>
      </c>
      <c r="T20" s="93">
        <f t="shared" si="0"/>
        <v>67139</v>
      </c>
      <c r="AB20" s="2">
        <f t="shared" si="1"/>
        <v>44650</v>
      </c>
      <c r="AC20" s="14">
        <f t="shared" si="2"/>
        <v>101986</v>
      </c>
      <c r="AD20" s="14">
        <f t="shared" si="3"/>
        <v>148777</v>
      </c>
      <c r="AE20" s="14">
        <f t="shared" si="4"/>
        <v>135354</v>
      </c>
    </row>
    <row r="21" spans="1:31" ht="13.5" x14ac:dyDescent="0.35">
      <c r="A21" s="60">
        <v>44651</v>
      </c>
      <c r="B21" s="61">
        <v>620</v>
      </c>
      <c r="C21" s="62">
        <v>1254</v>
      </c>
      <c r="D21" s="62">
        <v>210</v>
      </c>
      <c r="E21" s="62">
        <v>782</v>
      </c>
      <c r="F21" s="62">
        <v>128</v>
      </c>
      <c r="G21" s="63">
        <v>184</v>
      </c>
      <c r="H21" s="64">
        <v>266</v>
      </c>
      <c r="I21" s="62">
        <v>907</v>
      </c>
      <c r="J21" s="62">
        <v>1083</v>
      </c>
      <c r="K21" s="62">
        <v>594</v>
      </c>
      <c r="L21" s="62">
        <v>707</v>
      </c>
      <c r="M21" s="63">
        <v>705</v>
      </c>
      <c r="N21" s="64">
        <v>579</v>
      </c>
      <c r="O21" s="62">
        <v>503</v>
      </c>
      <c r="P21" s="62">
        <v>625</v>
      </c>
      <c r="Q21" s="62">
        <v>338</v>
      </c>
      <c r="R21" s="62">
        <v>275</v>
      </c>
      <c r="S21" s="63">
        <v>258</v>
      </c>
      <c r="T21" s="93">
        <f t="shared" si="0"/>
        <v>10018</v>
      </c>
      <c r="AB21" s="2">
        <f t="shared" si="1"/>
        <v>44651</v>
      </c>
      <c r="AC21" s="14">
        <f t="shared" si="2"/>
        <v>105164</v>
      </c>
      <c r="AD21" s="14">
        <f t="shared" si="3"/>
        <v>153039</v>
      </c>
      <c r="AE21" s="14">
        <f t="shared" si="4"/>
        <v>137932</v>
      </c>
    </row>
    <row r="22" spans="1:31" ht="13.5" x14ac:dyDescent="0.35">
      <c r="A22" s="60">
        <v>44652</v>
      </c>
      <c r="B22" s="61"/>
      <c r="C22" s="62">
        <v>81</v>
      </c>
      <c r="D22" s="62"/>
      <c r="E22" s="62">
        <v>21</v>
      </c>
      <c r="F22" s="62">
        <v>21</v>
      </c>
      <c r="G22" s="63">
        <v>61</v>
      </c>
      <c r="H22" s="64">
        <v>67</v>
      </c>
      <c r="I22" s="62">
        <v>63</v>
      </c>
      <c r="J22" s="62">
        <v>58</v>
      </c>
      <c r="K22" s="62">
        <v>19</v>
      </c>
      <c r="L22" s="62"/>
      <c r="M22" s="63"/>
      <c r="N22" s="64">
        <v>214</v>
      </c>
      <c r="O22" s="62">
        <v>461</v>
      </c>
      <c r="P22" s="62">
        <v>65</v>
      </c>
      <c r="Q22" s="62">
        <v>656</v>
      </c>
      <c r="R22" s="62">
        <v>657</v>
      </c>
      <c r="S22" s="63">
        <v>343</v>
      </c>
      <c r="T22" s="93">
        <f t="shared" si="0"/>
        <v>2787</v>
      </c>
      <c r="AB22" s="2">
        <f t="shared" si="1"/>
        <v>44652</v>
      </c>
      <c r="AC22" s="14">
        <f t="shared" si="2"/>
        <v>105348</v>
      </c>
      <c r="AD22" s="14">
        <f t="shared" si="3"/>
        <v>153246</v>
      </c>
      <c r="AE22" s="14">
        <f t="shared" si="4"/>
        <v>140328</v>
      </c>
    </row>
    <row r="23" spans="1:31" ht="13.5" x14ac:dyDescent="0.35">
      <c r="A23" s="60">
        <v>44653</v>
      </c>
      <c r="B23" s="61"/>
      <c r="C23" s="62"/>
      <c r="D23" s="62">
        <v>42</v>
      </c>
      <c r="E23" s="62">
        <v>21</v>
      </c>
      <c r="F23" s="62"/>
      <c r="G23" s="63">
        <v>41</v>
      </c>
      <c r="H23" s="64">
        <v>133</v>
      </c>
      <c r="I23" s="62"/>
      <c r="J23" s="62">
        <v>39</v>
      </c>
      <c r="K23" s="62">
        <v>115</v>
      </c>
      <c r="L23" s="62"/>
      <c r="M23" s="63">
        <v>20</v>
      </c>
      <c r="N23" s="64">
        <v>665</v>
      </c>
      <c r="O23" s="62">
        <v>503</v>
      </c>
      <c r="P23" s="62">
        <v>108</v>
      </c>
      <c r="Q23" s="62">
        <v>106</v>
      </c>
      <c r="R23" s="62">
        <v>360</v>
      </c>
      <c r="S23" s="63">
        <v>129</v>
      </c>
      <c r="T23" s="93">
        <f t="shared" si="0"/>
        <v>2282</v>
      </c>
      <c r="AB23" s="2">
        <f t="shared" si="1"/>
        <v>44653</v>
      </c>
      <c r="AC23" s="14">
        <f t="shared" si="2"/>
        <v>105452</v>
      </c>
      <c r="AD23" s="14">
        <f t="shared" si="3"/>
        <v>153553</v>
      </c>
      <c r="AE23" s="14">
        <f t="shared" si="4"/>
        <v>142199</v>
      </c>
    </row>
    <row r="24" spans="1:31" ht="13.5" x14ac:dyDescent="0.35">
      <c r="A24" s="60">
        <v>44654</v>
      </c>
      <c r="B24" s="61">
        <v>158</v>
      </c>
      <c r="C24" s="62"/>
      <c r="D24" s="62"/>
      <c r="E24" s="62">
        <v>21</v>
      </c>
      <c r="F24" s="62"/>
      <c r="G24" s="63"/>
      <c r="H24" s="64">
        <v>67</v>
      </c>
      <c r="I24" s="62">
        <v>21</v>
      </c>
      <c r="J24" s="62"/>
      <c r="K24" s="62">
        <v>19</v>
      </c>
      <c r="L24" s="62"/>
      <c r="M24" s="63">
        <v>20</v>
      </c>
      <c r="N24" s="64">
        <v>129</v>
      </c>
      <c r="O24" s="62">
        <v>126</v>
      </c>
      <c r="P24" s="62">
        <v>65</v>
      </c>
      <c r="Q24" s="62">
        <v>148</v>
      </c>
      <c r="R24" s="62">
        <v>127</v>
      </c>
      <c r="S24" s="63">
        <v>107</v>
      </c>
      <c r="T24" s="93">
        <f t="shared" si="0"/>
        <v>1008</v>
      </c>
      <c r="AB24" s="2">
        <f t="shared" si="1"/>
        <v>44654</v>
      </c>
      <c r="AC24" s="14">
        <f t="shared" si="2"/>
        <v>105631</v>
      </c>
      <c r="AD24" s="14">
        <f t="shared" si="3"/>
        <v>153680</v>
      </c>
      <c r="AE24" s="14">
        <f t="shared" si="4"/>
        <v>142901</v>
      </c>
    </row>
    <row r="25" spans="1:31" ht="13.5" x14ac:dyDescent="0.35">
      <c r="A25" s="60">
        <v>44655</v>
      </c>
      <c r="B25" s="61">
        <v>49</v>
      </c>
      <c r="C25" s="62"/>
      <c r="D25" s="62">
        <v>63</v>
      </c>
      <c r="E25" s="62"/>
      <c r="F25" s="62"/>
      <c r="G25" s="63">
        <v>20</v>
      </c>
      <c r="H25" s="64">
        <v>200</v>
      </c>
      <c r="I25" s="62"/>
      <c r="J25" s="62"/>
      <c r="K25" s="62">
        <v>19</v>
      </c>
      <c r="L25" s="62"/>
      <c r="M25" s="63"/>
      <c r="N25" s="64">
        <v>579</v>
      </c>
      <c r="O25" s="62">
        <v>335</v>
      </c>
      <c r="P25" s="62">
        <v>151</v>
      </c>
      <c r="Q25" s="62">
        <v>148</v>
      </c>
      <c r="R25" s="62">
        <v>127</v>
      </c>
      <c r="S25" s="63">
        <v>21</v>
      </c>
      <c r="T25" s="93">
        <f t="shared" si="0"/>
        <v>1712</v>
      </c>
      <c r="AB25" s="2">
        <f t="shared" si="1"/>
        <v>44655</v>
      </c>
      <c r="AC25" s="14">
        <f t="shared" si="2"/>
        <v>105763</v>
      </c>
      <c r="AD25" s="14">
        <f t="shared" si="3"/>
        <v>153899</v>
      </c>
      <c r="AE25" s="14">
        <f t="shared" si="4"/>
        <v>144262</v>
      </c>
    </row>
    <row r="26" spans="1:31" ht="13.5" x14ac:dyDescent="0.35">
      <c r="A26" s="60">
        <v>44656</v>
      </c>
      <c r="B26" s="61">
        <v>12</v>
      </c>
      <c r="C26" s="62">
        <v>23</v>
      </c>
      <c r="D26" s="62">
        <v>42</v>
      </c>
      <c r="E26" s="62">
        <v>21</v>
      </c>
      <c r="F26" s="62"/>
      <c r="G26" s="63"/>
      <c r="H26" s="64"/>
      <c r="I26" s="62">
        <v>42</v>
      </c>
      <c r="J26" s="62">
        <v>19</v>
      </c>
      <c r="K26" s="62">
        <v>211</v>
      </c>
      <c r="L26" s="62"/>
      <c r="M26" s="63"/>
      <c r="N26" s="64">
        <v>150</v>
      </c>
      <c r="O26" s="62">
        <v>126</v>
      </c>
      <c r="P26" s="62">
        <v>86</v>
      </c>
      <c r="Q26" s="62">
        <v>169</v>
      </c>
      <c r="R26" s="62">
        <v>64</v>
      </c>
      <c r="S26" s="63">
        <v>21</v>
      </c>
      <c r="T26" s="93">
        <f t="shared" si="0"/>
        <v>986</v>
      </c>
      <c r="AB26" s="2">
        <f t="shared" si="1"/>
        <v>44656</v>
      </c>
      <c r="AC26" s="14">
        <f t="shared" si="2"/>
        <v>105861</v>
      </c>
      <c r="AD26" s="14">
        <f t="shared" si="3"/>
        <v>154171</v>
      </c>
      <c r="AE26" s="14">
        <f t="shared" si="4"/>
        <v>144878</v>
      </c>
    </row>
    <row r="27" spans="1:31" ht="13.5" x14ac:dyDescent="0.35">
      <c r="A27" s="60">
        <v>44657</v>
      </c>
      <c r="B27" s="61">
        <v>12</v>
      </c>
      <c r="C27" s="62"/>
      <c r="D27" s="62">
        <v>84</v>
      </c>
      <c r="E27" s="62"/>
      <c r="F27" s="62"/>
      <c r="G27" s="63"/>
      <c r="H27" s="64"/>
      <c r="I27" s="62"/>
      <c r="J27" s="62">
        <v>8719</v>
      </c>
      <c r="K27" s="62"/>
      <c r="L27" s="62">
        <v>202</v>
      </c>
      <c r="M27" s="63"/>
      <c r="N27" s="64">
        <v>1351</v>
      </c>
      <c r="O27" s="62">
        <v>775</v>
      </c>
      <c r="P27" s="62">
        <v>280</v>
      </c>
      <c r="Q27" s="62">
        <v>740</v>
      </c>
      <c r="R27" s="62">
        <v>784</v>
      </c>
      <c r="S27" s="63">
        <v>601</v>
      </c>
      <c r="T27" s="93">
        <f t="shared" si="0"/>
        <v>13548</v>
      </c>
      <c r="AB27" s="2">
        <f t="shared" si="1"/>
        <v>44657</v>
      </c>
      <c r="AC27" s="14">
        <f t="shared" si="2"/>
        <v>105957</v>
      </c>
      <c r="AD27" s="14">
        <f t="shared" si="3"/>
        <v>163092</v>
      </c>
      <c r="AE27" s="14">
        <f t="shared" si="4"/>
        <v>149409</v>
      </c>
    </row>
    <row r="28" spans="1:31" ht="13.5" x14ac:dyDescent="0.35">
      <c r="A28" s="60">
        <v>44658</v>
      </c>
      <c r="B28" s="61">
        <v>24</v>
      </c>
      <c r="C28" s="62"/>
      <c r="D28" s="62">
        <v>42</v>
      </c>
      <c r="E28" s="62"/>
      <c r="F28" s="62">
        <v>21</v>
      </c>
      <c r="G28" s="63">
        <v>41</v>
      </c>
      <c r="H28" s="64"/>
      <c r="I28" s="62"/>
      <c r="J28" s="62">
        <v>1179</v>
      </c>
      <c r="K28" s="62">
        <v>19</v>
      </c>
      <c r="L28" s="62"/>
      <c r="M28" s="63">
        <v>60</v>
      </c>
      <c r="N28" s="64">
        <v>107</v>
      </c>
      <c r="O28" s="62">
        <v>126</v>
      </c>
      <c r="P28" s="62">
        <v>22</v>
      </c>
      <c r="Q28" s="62">
        <v>63</v>
      </c>
      <c r="R28" s="62">
        <v>85</v>
      </c>
      <c r="S28" s="63">
        <v>150</v>
      </c>
      <c r="T28" s="93">
        <f t="shared" si="0"/>
        <v>1939</v>
      </c>
      <c r="AB28" s="2">
        <f t="shared" si="1"/>
        <v>44658</v>
      </c>
      <c r="AC28" s="14">
        <f t="shared" si="2"/>
        <v>106085</v>
      </c>
      <c r="AD28" s="14">
        <f t="shared" si="3"/>
        <v>164350</v>
      </c>
      <c r="AE28" s="14">
        <f t="shared" si="4"/>
        <v>149962</v>
      </c>
    </row>
    <row r="29" spans="1:31" ht="13.5" x14ac:dyDescent="0.35">
      <c r="A29" s="60">
        <v>44659</v>
      </c>
      <c r="B29" s="61">
        <v>12</v>
      </c>
      <c r="C29" s="62"/>
      <c r="D29" s="62"/>
      <c r="E29" s="62"/>
      <c r="F29" s="62">
        <v>21</v>
      </c>
      <c r="G29" s="63"/>
      <c r="H29" s="64"/>
      <c r="I29" s="62">
        <v>338</v>
      </c>
      <c r="J29" s="62">
        <v>39</v>
      </c>
      <c r="K29" s="62">
        <v>1169</v>
      </c>
      <c r="L29" s="62">
        <v>20</v>
      </c>
      <c r="M29" s="63">
        <v>20</v>
      </c>
      <c r="N29" s="64">
        <v>64</v>
      </c>
      <c r="O29" s="62"/>
      <c r="P29" s="62">
        <v>43</v>
      </c>
      <c r="Q29" s="62">
        <v>42</v>
      </c>
      <c r="R29" s="62">
        <v>85</v>
      </c>
      <c r="S29" s="63">
        <v>21</v>
      </c>
      <c r="T29" s="93">
        <f t="shared" si="0"/>
        <v>1874</v>
      </c>
      <c r="AB29" s="2">
        <f t="shared" si="1"/>
        <v>44659</v>
      </c>
      <c r="AC29" s="14">
        <f t="shared" si="2"/>
        <v>106118</v>
      </c>
      <c r="AD29" s="14">
        <f t="shared" si="3"/>
        <v>165936</v>
      </c>
      <c r="AE29" s="14">
        <f t="shared" si="4"/>
        <v>150217</v>
      </c>
    </row>
    <row r="30" spans="1:31" ht="13.5" x14ac:dyDescent="0.35">
      <c r="A30" s="60">
        <v>44660</v>
      </c>
      <c r="B30" s="61"/>
      <c r="C30" s="62"/>
      <c r="D30" s="62">
        <v>21</v>
      </c>
      <c r="E30" s="62"/>
      <c r="F30" s="62">
        <v>21</v>
      </c>
      <c r="G30" s="63">
        <v>41</v>
      </c>
      <c r="H30" s="64"/>
      <c r="I30" s="62">
        <v>105</v>
      </c>
      <c r="J30" s="62"/>
      <c r="K30" s="62">
        <v>211</v>
      </c>
      <c r="L30" s="62"/>
      <c r="M30" s="63"/>
      <c r="N30" s="64">
        <v>129</v>
      </c>
      <c r="O30" s="62">
        <v>126</v>
      </c>
      <c r="P30" s="62"/>
      <c r="Q30" s="62">
        <v>212</v>
      </c>
      <c r="R30" s="62">
        <v>424</v>
      </c>
      <c r="S30" s="63">
        <v>193</v>
      </c>
      <c r="T30" s="93">
        <f t="shared" si="0"/>
        <v>1483</v>
      </c>
      <c r="AB30" s="2">
        <f t="shared" si="1"/>
        <v>44660</v>
      </c>
      <c r="AC30" s="14">
        <f t="shared" si="2"/>
        <v>106201</v>
      </c>
      <c r="AD30" s="14">
        <f t="shared" si="3"/>
        <v>166252</v>
      </c>
      <c r="AE30" s="14">
        <f t="shared" si="4"/>
        <v>151301</v>
      </c>
    </row>
    <row r="31" spans="1:31" ht="13.5" x14ac:dyDescent="0.35">
      <c r="A31" s="60">
        <v>44661</v>
      </c>
      <c r="B31" s="61">
        <v>24</v>
      </c>
      <c r="C31" s="62"/>
      <c r="D31" s="62"/>
      <c r="E31" s="62">
        <v>21</v>
      </c>
      <c r="F31" s="62"/>
      <c r="G31" s="63">
        <v>41</v>
      </c>
      <c r="H31" s="64"/>
      <c r="I31" s="62">
        <v>84</v>
      </c>
      <c r="J31" s="62"/>
      <c r="K31" s="62"/>
      <c r="L31" s="62"/>
      <c r="M31" s="63"/>
      <c r="N31" s="64">
        <v>21</v>
      </c>
      <c r="O31" s="62">
        <v>63</v>
      </c>
      <c r="P31" s="62"/>
      <c r="Q31" s="62">
        <v>148</v>
      </c>
      <c r="R31" s="62">
        <v>191</v>
      </c>
      <c r="S31" s="63"/>
      <c r="T31" s="93">
        <f t="shared" si="0"/>
        <v>593</v>
      </c>
      <c r="AB31" s="2">
        <f t="shared" si="1"/>
        <v>44661</v>
      </c>
      <c r="AC31" s="14">
        <f t="shared" si="2"/>
        <v>106287</v>
      </c>
      <c r="AD31" s="14">
        <f t="shared" si="3"/>
        <v>166336</v>
      </c>
      <c r="AE31" s="14">
        <f t="shared" si="4"/>
        <v>151724</v>
      </c>
    </row>
    <row r="32" spans="1:31" ht="13.5" x14ac:dyDescent="0.35">
      <c r="A32" s="60">
        <v>44662</v>
      </c>
      <c r="B32" s="61">
        <v>49</v>
      </c>
      <c r="C32" s="62">
        <v>12</v>
      </c>
      <c r="D32" s="62">
        <v>42</v>
      </c>
      <c r="E32" s="62"/>
      <c r="F32" s="62">
        <v>3521</v>
      </c>
      <c r="G32" s="63"/>
      <c r="H32" s="64"/>
      <c r="I32" s="62">
        <v>21</v>
      </c>
      <c r="J32" s="62"/>
      <c r="K32" s="62"/>
      <c r="L32" s="62"/>
      <c r="M32" s="63"/>
      <c r="N32" s="64"/>
      <c r="O32" s="62"/>
      <c r="P32" s="62">
        <v>22</v>
      </c>
      <c r="Q32" s="62">
        <v>42</v>
      </c>
      <c r="R32" s="62">
        <v>21</v>
      </c>
      <c r="S32" s="63">
        <v>21</v>
      </c>
      <c r="T32" s="93">
        <f t="shared" si="0"/>
        <v>3751</v>
      </c>
      <c r="AB32" s="2">
        <f t="shared" si="1"/>
        <v>44662</v>
      </c>
      <c r="AC32" s="14">
        <f t="shared" si="2"/>
        <v>109911</v>
      </c>
      <c r="AD32" s="14">
        <f t="shared" si="3"/>
        <v>166357</v>
      </c>
      <c r="AE32" s="14">
        <f t="shared" si="4"/>
        <v>151830</v>
      </c>
    </row>
    <row r="33" spans="1:31" ht="13.5" x14ac:dyDescent="0.35">
      <c r="A33" s="60">
        <v>44663</v>
      </c>
      <c r="B33" s="61">
        <v>3256</v>
      </c>
      <c r="C33" s="62">
        <v>2694</v>
      </c>
      <c r="D33" s="62">
        <v>862</v>
      </c>
      <c r="E33" s="62">
        <v>906</v>
      </c>
      <c r="F33" s="62">
        <v>1067</v>
      </c>
      <c r="G33" s="63">
        <v>1755</v>
      </c>
      <c r="H33" s="64">
        <v>89</v>
      </c>
      <c r="I33" s="62">
        <v>1814</v>
      </c>
      <c r="J33" s="62"/>
      <c r="K33" s="62">
        <v>19</v>
      </c>
      <c r="L33" s="62">
        <v>101</v>
      </c>
      <c r="M33" s="63"/>
      <c r="N33" s="64">
        <v>21</v>
      </c>
      <c r="O33" s="62"/>
      <c r="P33" s="62">
        <v>65</v>
      </c>
      <c r="Q33" s="62">
        <v>21</v>
      </c>
      <c r="R33" s="62"/>
      <c r="S33" s="63"/>
      <c r="T33" s="93">
        <f t="shared" si="0"/>
        <v>12670</v>
      </c>
      <c r="AB33" s="2">
        <f t="shared" si="1"/>
        <v>44663</v>
      </c>
      <c r="AC33" s="14">
        <f t="shared" si="2"/>
        <v>120451</v>
      </c>
      <c r="AD33" s="14">
        <f t="shared" si="3"/>
        <v>168380</v>
      </c>
      <c r="AE33" s="14">
        <f t="shared" si="4"/>
        <v>151937</v>
      </c>
    </row>
    <row r="34" spans="1:31" ht="13.5" x14ac:dyDescent="0.35">
      <c r="A34" s="60">
        <v>44664</v>
      </c>
      <c r="B34" s="61">
        <v>219</v>
      </c>
      <c r="C34" s="62">
        <v>255</v>
      </c>
      <c r="D34" s="62">
        <v>84</v>
      </c>
      <c r="E34" s="62">
        <v>124</v>
      </c>
      <c r="F34" s="62">
        <v>64</v>
      </c>
      <c r="G34" s="63">
        <v>347</v>
      </c>
      <c r="H34" s="64">
        <v>866</v>
      </c>
      <c r="I34" s="62">
        <v>6940</v>
      </c>
      <c r="J34" s="62"/>
      <c r="K34" s="62"/>
      <c r="L34" s="62">
        <v>849</v>
      </c>
      <c r="M34" s="63">
        <v>101</v>
      </c>
      <c r="N34" s="64">
        <v>21</v>
      </c>
      <c r="O34" s="62"/>
      <c r="P34" s="62">
        <v>280</v>
      </c>
      <c r="Q34" s="62">
        <v>21</v>
      </c>
      <c r="R34" s="62">
        <v>42</v>
      </c>
      <c r="S34" s="63">
        <v>43</v>
      </c>
      <c r="T34" s="93">
        <f t="shared" si="0"/>
        <v>10256</v>
      </c>
      <c r="AB34" s="2">
        <f t="shared" si="1"/>
        <v>44664</v>
      </c>
      <c r="AC34" s="14">
        <f t="shared" si="2"/>
        <v>121544</v>
      </c>
      <c r="AD34" s="14">
        <f t="shared" si="3"/>
        <v>177136</v>
      </c>
      <c r="AE34" s="14">
        <f t="shared" si="4"/>
        <v>152344</v>
      </c>
    </row>
    <row r="35" spans="1:31" ht="13.5" x14ac:dyDescent="0.35">
      <c r="A35" s="60">
        <v>44665</v>
      </c>
      <c r="B35" s="61"/>
      <c r="C35" s="62">
        <v>12</v>
      </c>
      <c r="D35" s="62">
        <v>21</v>
      </c>
      <c r="E35" s="62"/>
      <c r="F35" s="62"/>
      <c r="G35" s="63">
        <v>20</v>
      </c>
      <c r="H35" s="64"/>
      <c r="I35" s="62">
        <v>1097</v>
      </c>
      <c r="J35" s="62"/>
      <c r="K35" s="62">
        <v>153</v>
      </c>
      <c r="L35" s="62"/>
      <c r="M35" s="63"/>
      <c r="N35" s="64">
        <v>729</v>
      </c>
      <c r="O35" s="62">
        <v>440</v>
      </c>
      <c r="P35" s="62">
        <v>905</v>
      </c>
      <c r="Q35" s="62">
        <v>656</v>
      </c>
      <c r="R35" s="62">
        <v>1356</v>
      </c>
      <c r="S35" s="63">
        <v>773</v>
      </c>
      <c r="T35" s="93">
        <f t="shared" si="0"/>
        <v>6162</v>
      </c>
      <c r="AB35" s="2">
        <f t="shared" si="1"/>
        <v>44665</v>
      </c>
      <c r="AC35" s="14">
        <f t="shared" si="2"/>
        <v>121597</v>
      </c>
      <c r="AD35" s="14">
        <f t="shared" si="3"/>
        <v>178386</v>
      </c>
      <c r="AE35" s="14">
        <f t="shared" si="4"/>
        <v>157203</v>
      </c>
    </row>
    <row r="36" spans="1:31" ht="13.5" x14ac:dyDescent="0.35">
      <c r="A36" s="60">
        <v>44666</v>
      </c>
      <c r="B36" s="61">
        <v>170</v>
      </c>
      <c r="C36" s="62">
        <v>58</v>
      </c>
      <c r="D36" s="62">
        <v>1807</v>
      </c>
      <c r="E36" s="62">
        <v>1626</v>
      </c>
      <c r="F36" s="62">
        <v>149</v>
      </c>
      <c r="G36" s="63">
        <v>1143</v>
      </c>
      <c r="H36" s="64"/>
      <c r="I36" s="62">
        <v>1413</v>
      </c>
      <c r="J36" s="62"/>
      <c r="K36" s="62">
        <v>2952</v>
      </c>
      <c r="L36" s="62"/>
      <c r="M36" s="63">
        <v>20</v>
      </c>
      <c r="N36" s="64">
        <v>86</v>
      </c>
      <c r="O36" s="62">
        <v>147</v>
      </c>
      <c r="P36" s="62">
        <v>215</v>
      </c>
      <c r="Q36" s="62">
        <v>127</v>
      </c>
      <c r="R36" s="62">
        <v>106</v>
      </c>
      <c r="S36" s="63">
        <v>86</v>
      </c>
      <c r="T36" s="93">
        <f t="shared" si="0"/>
        <v>10105</v>
      </c>
      <c r="AB36" s="2">
        <f t="shared" si="1"/>
        <v>44666</v>
      </c>
      <c r="AC36" s="14">
        <f t="shared" si="2"/>
        <v>126550</v>
      </c>
      <c r="AD36" s="14">
        <f t="shared" si="3"/>
        <v>182771</v>
      </c>
      <c r="AE36" s="14">
        <f t="shared" si="4"/>
        <v>157970</v>
      </c>
    </row>
    <row r="37" spans="1:31" ht="13.5" x14ac:dyDescent="0.35">
      <c r="A37" s="60">
        <v>44667</v>
      </c>
      <c r="B37" s="61">
        <v>97</v>
      </c>
      <c r="C37" s="62">
        <v>314</v>
      </c>
      <c r="D37" s="62">
        <v>4035</v>
      </c>
      <c r="E37" s="62">
        <v>968</v>
      </c>
      <c r="F37" s="62">
        <v>128</v>
      </c>
      <c r="G37" s="63">
        <v>102</v>
      </c>
      <c r="H37" s="64"/>
      <c r="I37" s="62"/>
      <c r="J37" s="62"/>
      <c r="K37" s="62">
        <v>77</v>
      </c>
      <c r="L37" s="62"/>
      <c r="M37" s="63"/>
      <c r="N37" s="64">
        <v>21</v>
      </c>
      <c r="O37" s="62">
        <v>21</v>
      </c>
      <c r="P37" s="62">
        <v>22</v>
      </c>
      <c r="Q37" s="62">
        <v>148</v>
      </c>
      <c r="R37" s="62">
        <v>21</v>
      </c>
      <c r="S37" s="63">
        <v>21</v>
      </c>
      <c r="T37" s="93">
        <f t="shared" si="0"/>
        <v>5975</v>
      </c>
      <c r="AB37" s="2">
        <f t="shared" si="1"/>
        <v>44667</v>
      </c>
      <c r="AC37" s="14">
        <f t="shared" si="2"/>
        <v>132194</v>
      </c>
      <c r="AD37" s="14">
        <f t="shared" si="3"/>
        <v>182848</v>
      </c>
      <c r="AE37" s="14">
        <f t="shared" si="4"/>
        <v>158224</v>
      </c>
    </row>
    <row r="38" spans="1:31" ht="13.5" x14ac:dyDescent="0.35">
      <c r="A38" s="60">
        <v>44668</v>
      </c>
      <c r="B38" s="61">
        <v>1543</v>
      </c>
      <c r="C38" s="62">
        <v>1811</v>
      </c>
      <c r="D38" s="62">
        <v>84</v>
      </c>
      <c r="E38" s="62">
        <v>41</v>
      </c>
      <c r="F38" s="62">
        <v>597</v>
      </c>
      <c r="G38" s="63">
        <v>2306</v>
      </c>
      <c r="H38" s="64">
        <v>89</v>
      </c>
      <c r="I38" s="62">
        <v>1287</v>
      </c>
      <c r="J38" s="62"/>
      <c r="K38" s="62">
        <v>115</v>
      </c>
      <c r="L38" s="62">
        <v>121</v>
      </c>
      <c r="M38" s="63">
        <v>423</v>
      </c>
      <c r="N38" s="64">
        <v>686</v>
      </c>
      <c r="O38" s="62">
        <v>607</v>
      </c>
      <c r="P38" s="62">
        <v>215</v>
      </c>
      <c r="Q38" s="62">
        <v>1290</v>
      </c>
      <c r="R38" s="62">
        <v>297</v>
      </c>
      <c r="S38" s="63">
        <v>236</v>
      </c>
      <c r="T38" s="93">
        <f t="shared" si="0"/>
        <v>11748</v>
      </c>
      <c r="AB38" s="2">
        <f t="shared" si="1"/>
        <v>44668</v>
      </c>
      <c r="AC38" s="14">
        <f t="shared" si="2"/>
        <v>138576</v>
      </c>
      <c r="AD38" s="14">
        <f t="shared" si="3"/>
        <v>184883</v>
      </c>
      <c r="AE38" s="14">
        <f t="shared" si="4"/>
        <v>161555</v>
      </c>
    </row>
    <row r="39" spans="1:31" ht="13.5" x14ac:dyDescent="0.35">
      <c r="A39" s="60">
        <v>44669</v>
      </c>
      <c r="B39" s="61">
        <v>510</v>
      </c>
      <c r="C39" s="62">
        <v>139</v>
      </c>
      <c r="D39" s="62">
        <v>21</v>
      </c>
      <c r="E39" s="62">
        <v>41</v>
      </c>
      <c r="F39" s="62">
        <v>64</v>
      </c>
      <c r="G39" s="63">
        <v>306</v>
      </c>
      <c r="H39" s="64">
        <v>44</v>
      </c>
      <c r="I39" s="62"/>
      <c r="J39" s="62"/>
      <c r="K39" s="62">
        <v>19</v>
      </c>
      <c r="L39" s="62"/>
      <c r="M39" s="63">
        <v>60</v>
      </c>
      <c r="N39" s="64">
        <v>21</v>
      </c>
      <c r="O39" s="62">
        <v>84</v>
      </c>
      <c r="P39" s="62">
        <v>22</v>
      </c>
      <c r="Q39" s="62">
        <v>85</v>
      </c>
      <c r="R39" s="62">
        <v>42</v>
      </c>
      <c r="S39" s="63">
        <v>21</v>
      </c>
      <c r="T39" s="93">
        <f t="shared" si="0"/>
        <v>1479</v>
      </c>
      <c r="AB39" s="2">
        <f t="shared" si="1"/>
        <v>44669</v>
      </c>
      <c r="AC39" s="14">
        <f t="shared" si="2"/>
        <v>139657</v>
      </c>
      <c r="AD39" s="14">
        <f t="shared" si="3"/>
        <v>185006</v>
      </c>
      <c r="AE39" s="14">
        <f t="shared" si="4"/>
        <v>161830</v>
      </c>
    </row>
    <row r="40" spans="1:31" ht="13.5" x14ac:dyDescent="0.35">
      <c r="A40" s="60">
        <v>44670</v>
      </c>
      <c r="B40" s="61">
        <v>49</v>
      </c>
      <c r="C40" s="62">
        <v>128</v>
      </c>
      <c r="D40" s="62">
        <v>21</v>
      </c>
      <c r="E40" s="62">
        <v>165</v>
      </c>
      <c r="F40" s="62">
        <v>469</v>
      </c>
      <c r="G40" s="63">
        <v>694</v>
      </c>
      <c r="H40" s="64">
        <v>44</v>
      </c>
      <c r="I40" s="62">
        <v>527</v>
      </c>
      <c r="J40" s="62">
        <v>19</v>
      </c>
      <c r="K40" s="62">
        <v>1975</v>
      </c>
      <c r="L40" s="62">
        <v>20</v>
      </c>
      <c r="M40" s="63">
        <v>625</v>
      </c>
      <c r="N40" s="64">
        <v>2658</v>
      </c>
      <c r="O40" s="62">
        <v>2450</v>
      </c>
      <c r="P40" s="62">
        <v>1810</v>
      </c>
      <c r="Q40" s="62">
        <v>4527</v>
      </c>
      <c r="R40" s="62">
        <v>5317</v>
      </c>
      <c r="S40" s="63">
        <v>4056</v>
      </c>
      <c r="T40" s="93">
        <f t="shared" si="0"/>
        <v>25554</v>
      </c>
      <c r="AB40" s="2">
        <f t="shared" si="1"/>
        <v>44670</v>
      </c>
      <c r="AC40" s="14">
        <f t="shared" si="2"/>
        <v>141183</v>
      </c>
      <c r="AD40" s="14">
        <f t="shared" si="3"/>
        <v>188216</v>
      </c>
      <c r="AE40" s="14">
        <f t="shared" si="4"/>
        <v>182648</v>
      </c>
    </row>
    <row r="41" spans="1:31" ht="13.5" x14ac:dyDescent="0.35">
      <c r="A41" s="60">
        <v>44671</v>
      </c>
      <c r="B41" s="61">
        <v>61</v>
      </c>
      <c r="C41" s="62">
        <v>23</v>
      </c>
      <c r="D41" s="62">
        <v>42</v>
      </c>
      <c r="E41" s="62">
        <v>62</v>
      </c>
      <c r="F41" s="62">
        <v>149</v>
      </c>
      <c r="G41" s="63">
        <v>82</v>
      </c>
      <c r="H41" s="64">
        <v>178</v>
      </c>
      <c r="I41" s="62">
        <v>127</v>
      </c>
      <c r="J41" s="62"/>
      <c r="K41" s="62">
        <v>1035</v>
      </c>
      <c r="L41" s="62">
        <v>20</v>
      </c>
      <c r="M41" s="63">
        <v>20</v>
      </c>
      <c r="N41" s="64">
        <v>150</v>
      </c>
      <c r="O41" s="62">
        <v>168</v>
      </c>
      <c r="P41" s="62">
        <v>129</v>
      </c>
      <c r="Q41" s="62">
        <v>296</v>
      </c>
      <c r="R41" s="62">
        <v>318</v>
      </c>
      <c r="S41" s="63">
        <v>193</v>
      </c>
      <c r="T41" s="93">
        <f t="shared" si="0"/>
        <v>3053</v>
      </c>
      <c r="AB41" s="2">
        <f t="shared" si="1"/>
        <v>44671</v>
      </c>
      <c r="AC41" s="14">
        <f t="shared" si="2"/>
        <v>141602</v>
      </c>
      <c r="AD41" s="14">
        <f t="shared" si="3"/>
        <v>189596</v>
      </c>
      <c r="AE41" s="14">
        <f t="shared" si="4"/>
        <v>183902</v>
      </c>
    </row>
    <row r="42" spans="1:31" ht="13.5" x14ac:dyDescent="0.35">
      <c r="A42" s="60">
        <v>44672</v>
      </c>
      <c r="B42" s="61">
        <v>24</v>
      </c>
      <c r="C42" s="62">
        <v>23</v>
      </c>
      <c r="D42" s="62">
        <v>42</v>
      </c>
      <c r="E42" s="62">
        <v>82</v>
      </c>
      <c r="F42" s="62">
        <v>320</v>
      </c>
      <c r="G42" s="63">
        <v>41</v>
      </c>
      <c r="H42" s="64">
        <v>1709</v>
      </c>
      <c r="I42" s="62">
        <v>21</v>
      </c>
      <c r="J42" s="62"/>
      <c r="K42" s="62">
        <v>96</v>
      </c>
      <c r="L42" s="62"/>
      <c r="M42" s="63"/>
      <c r="N42" s="64">
        <v>214</v>
      </c>
      <c r="O42" s="62">
        <v>335</v>
      </c>
      <c r="P42" s="62">
        <v>129</v>
      </c>
      <c r="Q42" s="62">
        <v>190</v>
      </c>
      <c r="R42" s="62">
        <v>254</v>
      </c>
      <c r="S42" s="63">
        <v>86</v>
      </c>
      <c r="T42" s="93">
        <f t="shared" si="0"/>
        <v>3566</v>
      </c>
      <c r="AB42" s="2">
        <f t="shared" si="1"/>
        <v>44672</v>
      </c>
      <c r="AC42" s="14">
        <f t="shared" si="2"/>
        <v>142134</v>
      </c>
      <c r="AD42" s="14">
        <f t="shared" si="3"/>
        <v>191422</v>
      </c>
      <c r="AE42" s="14">
        <f t="shared" si="4"/>
        <v>185110</v>
      </c>
    </row>
    <row r="43" spans="1:31" ht="13.5" x14ac:dyDescent="0.35">
      <c r="A43" s="60">
        <v>44673</v>
      </c>
      <c r="B43" s="61">
        <v>12</v>
      </c>
      <c r="C43" s="62"/>
      <c r="D43" s="62">
        <v>21</v>
      </c>
      <c r="E43" s="62">
        <v>62</v>
      </c>
      <c r="F43" s="62">
        <v>43</v>
      </c>
      <c r="G43" s="63">
        <v>20</v>
      </c>
      <c r="H43" s="64">
        <v>44</v>
      </c>
      <c r="I43" s="62"/>
      <c r="J43" s="62"/>
      <c r="K43" s="62">
        <v>19</v>
      </c>
      <c r="L43" s="62">
        <v>61</v>
      </c>
      <c r="M43" s="63">
        <v>242</v>
      </c>
      <c r="N43" s="64">
        <v>21</v>
      </c>
      <c r="O43" s="62">
        <v>42</v>
      </c>
      <c r="P43" s="62">
        <v>86</v>
      </c>
      <c r="Q43" s="62">
        <v>106</v>
      </c>
      <c r="R43" s="62">
        <v>106</v>
      </c>
      <c r="S43" s="63">
        <v>21</v>
      </c>
      <c r="T43" s="93">
        <f t="shared" si="0"/>
        <v>906</v>
      </c>
      <c r="AB43" s="2">
        <f t="shared" si="1"/>
        <v>44673</v>
      </c>
      <c r="AC43" s="14">
        <f t="shared" si="2"/>
        <v>142292</v>
      </c>
      <c r="AD43" s="14">
        <f t="shared" si="3"/>
        <v>191788</v>
      </c>
      <c r="AE43" s="14">
        <f t="shared" si="4"/>
        <v>185492</v>
      </c>
    </row>
    <row r="44" spans="1:31" ht="13.5" x14ac:dyDescent="0.35">
      <c r="A44" s="60">
        <v>44674</v>
      </c>
      <c r="B44" s="61">
        <v>97</v>
      </c>
      <c r="C44" s="62">
        <v>627</v>
      </c>
      <c r="D44" s="62">
        <v>399</v>
      </c>
      <c r="E44" s="62">
        <v>226</v>
      </c>
      <c r="F44" s="62">
        <v>149</v>
      </c>
      <c r="G44" s="63">
        <v>612</v>
      </c>
      <c r="H44" s="64">
        <v>22</v>
      </c>
      <c r="I44" s="62">
        <v>1055</v>
      </c>
      <c r="J44" s="62"/>
      <c r="K44" s="62">
        <v>96</v>
      </c>
      <c r="L44" s="62">
        <v>263</v>
      </c>
      <c r="M44" s="63">
        <v>383</v>
      </c>
      <c r="N44" s="64">
        <v>214</v>
      </c>
      <c r="O44" s="62">
        <v>63</v>
      </c>
      <c r="P44" s="62">
        <v>172</v>
      </c>
      <c r="Q44" s="62">
        <v>275</v>
      </c>
      <c r="R44" s="62">
        <v>148</v>
      </c>
      <c r="S44" s="63"/>
      <c r="T44" s="93">
        <f t="shared" si="0"/>
        <v>4801</v>
      </c>
      <c r="AB44" s="2">
        <f t="shared" si="1"/>
        <v>44674</v>
      </c>
      <c r="AC44" s="14">
        <f t="shared" si="2"/>
        <v>144402</v>
      </c>
      <c r="AD44" s="14">
        <f t="shared" si="3"/>
        <v>193607</v>
      </c>
      <c r="AE44" s="14">
        <f t="shared" si="4"/>
        <v>186364</v>
      </c>
    </row>
    <row r="45" spans="1:31" ht="13.5" x14ac:dyDescent="0.35">
      <c r="A45" s="60">
        <v>44675</v>
      </c>
      <c r="B45" s="61">
        <v>328</v>
      </c>
      <c r="C45" s="62">
        <v>1022</v>
      </c>
      <c r="D45" s="62">
        <v>1072</v>
      </c>
      <c r="E45" s="62">
        <v>618</v>
      </c>
      <c r="F45" s="62">
        <v>491</v>
      </c>
      <c r="G45" s="63">
        <v>245</v>
      </c>
      <c r="H45" s="64">
        <v>44</v>
      </c>
      <c r="I45" s="62">
        <v>485</v>
      </c>
      <c r="J45" s="62"/>
      <c r="K45" s="62">
        <v>173</v>
      </c>
      <c r="L45" s="62">
        <v>586</v>
      </c>
      <c r="M45" s="63">
        <v>242</v>
      </c>
      <c r="N45" s="64">
        <v>279</v>
      </c>
      <c r="O45" s="62">
        <v>84</v>
      </c>
      <c r="P45" s="62">
        <v>129</v>
      </c>
      <c r="Q45" s="62">
        <v>360</v>
      </c>
      <c r="R45" s="62">
        <v>466</v>
      </c>
      <c r="S45" s="63">
        <v>64</v>
      </c>
      <c r="T45" s="93">
        <f t="shared" si="0"/>
        <v>6688</v>
      </c>
      <c r="AB45" s="2">
        <f t="shared" si="1"/>
        <v>44675</v>
      </c>
      <c r="AC45" s="14">
        <f t="shared" si="2"/>
        <v>148178</v>
      </c>
      <c r="AD45" s="14">
        <f t="shared" si="3"/>
        <v>195137</v>
      </c>
      <c r="AE45" s="14">
        <f t="shared" si="4"/>
        <v>187746</v>
      </c>
    </row>
    <row r="46" spans="1:31" ht="13.5" x14ac:dyDescent="0.35">
      <c r="A46" s="60">
        <v>44676</v>
      </c>
      <c r="B46" s="61">
        <v>36</v>
      </c>
      <c r="C46" s="62">
        <v>12</v>
      </c>
      <c r="D46" s="62">
        <v>21</v>
      </c>
      <c r="E46" s="62">
        <v>41</v>
      </c>
      <c r="F46" s="62"/>
      <c r="G46" s="63">
        <v>102</v>
      </c>
      <c r="H46" s="64">
        <v>67</v>
      </c>
      <c r="I46" s="62">
        <v>1287</v>
      </c>
      <c r="J46" s="62">
        <v>406</v>
      </c>
      <c r="K46" s="62">
        <v>77</v>
      </c>
      <c r="L46" s="62">
        <v>162</v>
      </c>
      <c r="M46" s="63">
        <v>826</v>
      </c>
      <c r="N46" s="64">
        <v>943</v>
      </c>
      <c r="O46" s="62">
        <v>1173</v>
      </c>
      <c r="P46" s="62">
        <v>1745</v>
      </c>
      <c r="Q46" s="62">
        <v>1798</v>
      </c>
      <c r="R46" s="62">
        <v>2860</v>
      </c>
      <c r="S46" s="63">
        <v>537</v>
      </c>
      <c r="T46" s="93">
        <f t="shared" si="0"/>
        <v>12093</v>
      </c>
      <c r="AB46" s="2">
        <f t="shared" si="1"/>
        <v>44676</v>
      </c>
      <c r="AC46" s="14">
        <f t="shared" si="2"/>
        <v>148390</v>
      </c>
      <c r="AD46" s="14">
        <f t="shared" si="3"/>
        <v>197962</v>
      </c>
      <c r="AE46" s="14">
        <f t="shared" si="4"/>
        <v>196802</v>
      </c>
    </row>
    <row r="47" spans="1:31" ht="13.5" x14ac:dyDescent="0.35">
      <c r="A47" s="60">
        <v>44677</v>
      </c>
      <c r="B47" s="61">
        <v>170</v>
      </c>
      <c r="C47" s="62">
        <v>70</v>
      </c>
      <c r="D47" s="62">
        <v>420</v>
      </c>
      <c r="E47" s="62">
        <v>803</v>
      </c>
      <c r="F47" s="62">
        <v>875</v>
      </c>
      <c r="G47" s="63">
        <v>1408</v>
      </c>
      <c r="H47" s="64"/>
      <c r="I47" s="62">
        <v>169</v>
      </c>
      <c r="J47" s="62"/>
      <c r="K47" s="62">
        <v>173</v>
      </c>
      <c r="L47" s="62">
        <v>40</v>
      </c>
      <c r="M47" s="63">
        <v>343</v>
      </c>
      <c r="N47" s="64">
        <v>214</v>
      </c>
      <c r="O47" s="62">
        <v>63</v>
      </c>
      <c r="P47" s="62">
        <v>151</v>
      </c>
      <c r="Q47" s="62">
        <v>317</v>
      </c>
      <c r="R47" s="62">
        <v>275</v>
      </c>
      <c r="S47" s="63">
        <v>21</v>
      </c>
      <c r="T47" s="93">
        <f t="shared" si="0"/>
        <v>5512</v>
      </c>
      <c r="AB47" s="2">
        <f t="shared" si="1"/>
        <v>44677</v>
      </c>
      <c r="AC47" s="14">
        <f t="shared" si="2"/>
        <v>152136</v>
      </c>
      <c r="AD47" s="14">
        <f t="shared" si="3"/>
        <v>198687</v>
      </c>
      <c r="AE47" s="14">
        <f t="shared" si="4"/>
        <v>197843</v>
      </c>
    </row>
    <row r="48" spans="1:31" ht="13.5" x14ac:dyDescent="0.35">
      <c r="A48" s="60">
        <v>44678</v>
      </c>
      <c r="B48" s="61">
        <v>632</v>
      </c>
      <c r="C48" s="62">
        <v>418</v>
      </c>
      <c r="D48" s="62">
        <v>904</v>
      </c>
      <c r="E48" s="62">
        <v>762</v>
      </c>
      <c r="F48" s="62">
        <v>1046</v>
      </c>
      <c r="G48" s="63">
        <v>959</v>
      </c>
      <c r="H48" s="64"/>
      <c r="I48" s="62">
        <v>63</v>
      </c>
      <c r="J48" s="62"/>
      <c r="K48" s="62">
        <v>134</v>
      </c>
      <c r="L48" s="62">
        <v>101</v>
      </c>
      <c r="M48" s="63">
        <v>383</v>
      </c>
      <c r="N48" s="64">
        <v>86</v>
      </c>
      <c r="O48" s="62">
        <v>126</v>
      </c>
      <c r="P48" s="62">
        <v>129</v>
      </c>
      <c r="Q48" s="62">
        <v>85</v>
      </c>
      <c r="R48" s="62">
        <v>191</v>
      </c>
      <c r="S48" s="63"/>
      <c r="T48" s="93">
        <f t="shared" si="0"/>
        <v>6019</v>
      </c>
      <c r="AB48" s="2">
        <f t="shared" si="1"/>
        <v>44678</v>
      </c>
      <c r="AC48" s="14">
        <f t="shared" si="2"/>
        <v>156857</v>
      </c>
      <c r="AD48" s="14">
        <f t="shared" si="3"/>
        <v>199368</v>
      </c>
      <c r="AE48" s="14">
        <f t="shared" si="4"/>
        <v>198460</v>
      </c>
    </row>
    <row r="49" spans="1:31" ht="13.5" x14ac:dyDescent="0.35">
      <c r="A49" s="60">
        <v>44679</v>
      </c>
      <c r="B49" s="61">
        <v>389</v>
      </c>
      <c r="C49" s="62">
        <v>35</v>
      </c>
      <c r="D49" s="62">
        <v>315</v>
      </c>
      <c r="E49" s="62">
        <v>453</v>
      </c>
      <c r="F49" s="62">
        <v>768</v>
      </c>
      <c r="G49" s="63">
        <v>1163</v>
      </c>
      <c r="H49" s="64"/>
      <c r="I49" s="62">
        <v>21</v>
      </c>
      <c r="J49" s="62"/>
      <c r="K49" s="62">
        <v>58</v>
      </c>
      <c r="L49" s="62">
        <v>1616</v>
      </c>
      <c r="M49" s="63">
        <v>20</v>
      </c>
      <c r="N49" s="64"/>
      <c r="O49" s="62"/>
      <c r="P49" s="62">
        <v>151</v>
      </c>
      <c r="Q49" s="62">
        <v>106</v>
      </c>
      <c r="R49" s="62">
        <v>42</v>
      </c>
      <c r="S49" s="63"/>
      <c r="T49" s="93">
        <f t="shared" si="0"/>
        <v>5137</v>
      </c>
      <c r="AB49" s="2">
        <f t="shared" si="1"/>
        <v>44679</v>
      </c>
      <c r="AC49" s="14">
        <f t="shared" si="2"/>
        <v>159980</v>
      </c>
      <c r="AD49" s="14">
        <f t="shared" si="3"/>
        <v>201083</v>
      </c>
      <c r="AE49" s="14">
        <f t="shared" si="4"/>
        <v>198759</v>
      </c>
    </row>
    <row r="50" spans="1:31" ht="13.5" x14ac:dyDescent="0.35">
      <c r="A50" s="60">
        <v>44680</v>
      </c>
      <c r="B50" s="61">
        <v>644</v>
      </c>
      <c r="C50" s="62">
        <v>1092</v>
      </c>
      <c r="D50" s="62">
        <v>378</v>
      </c>
      <c r="E50" s="62">
        <v>597</v>
      </c>
      <c r="F50" s="62">
        <v>1664</v>
      </c>
      <c r="G50" s="63">
        <v>694</v>
      </c>
      <c r="H50" s="64"/>
      <c r="I50" s="62"/>
      <c r="J50" s="62"/>
      <c r="K50" s="62">
        <v>96</v>
      </c>
      <c r="L50" s="62">
        <v>222</v>
      </c>
      <c r="M50" s="63">
        <v>383</v>
      </c>
      <c r="N50" s="64"/>
      <c r="O50" s="62">
        <v>42</v>
      </c>
      <c r="P50" s="62">
        <v>86</v>
      </c>
      <c r="Q50" s="62">
        <v>212</v>
      </c>
      <c r="R50" s="62">
        <v>85</v>
      </c>
      <c r="S50" s="63">
        <v>21</v>
      </c>
      <c r="T50" s="93">
        <f t="shared" si="0"/>
        <v>6216</v>
      </c>
      <c r="AB50" s="2">
        <f t="shared" si="1"/>
        <v>44680</v>
      </c>
      <c r="AC50" s="14">
        <f t="shared" si="2"/>
        <v>165049</v>
      </c>
      <c r="AD50" s="14">
        <f t="shared" si="3"/>
        <v>201784</v>
      </c>
      <c r="AE50" s="14">
        <f t="shared" si="4"/>
        <v>199205</v>
      </c>
    </row>
    <row r="51" spans="1:31" ht="13.5" x14ac:dyDescent="0.35">
      <c r="A51" s="60">
        <v>44681</v>
      </c>
      <c r="B51" s="61">
        <v>61</v>
      </c>
      <c r="C51" s="62">
        <v>813</v>
      </c>
      <c r="D51" s="62">
        <v>420</v>
      </c>
      <c r="E51" s="62">
        <v>309</v>
      </c>
      <c r="F51" s="62">
        <v>299</v>
      </c>
      <c r="G51" s="63">
        <v>224</v>
      </c>
      <c r="H51" s="64"/>
      <c r="I51" s="62"/>
      <c r="J51" s="62"/>
      <c r="K51" s="62">
        <v>96</v>
      </c>
      <c r="L51" s="62">
        <v>222</v>
      </c>
      <c r="M51" s="63">
        <v>1290</v>
      </c>
      <c r="N51" s="64">
        <v>21</v>
      </c>
      <c r="O51" s="62">
        <v>42</v>
      </c>
      <c r="P51" s="62">
        <v>43</v>
      </c>
      <c r="Q51" s="62">
        <v>42</v>
      </c>
      <c r="R51" s="62">
        <v>85</v>
      </c>
      <c r="S51" s="63"/>
      <c r="T51" s="93">
        <f t="shared" si="0"/>
        <v>3967</v>
      </c>
      <c r="AB51" s="2">
        <f t="shared" si="1"/>
        <v>44681</v>
      </c>
      <c r="AC51" s="14">
        <f t="shared" si="2"/>
        <v>167175</v>
      </c>
      <c r="AD51" s="14">
        <f t="shared" si="3"/>
        <v>203392</v>
      </c>
      <c r="AE51" s="14">
        <f t="shared" si="4"/>
        <v>199438</v>
      </c>
    </row>
    <row r="52" spans="1:31" ht="13.5" x14ac:dyDescent="0.35">
      <c r="A52" s="60">
        <v>44682</v>
      </c>
      <c r="B52" s="61">
        <v>61</v>
      </c>
      <c r="C52" s="62">
        <v>46</v>
      </c>
      <c r="D52" s="62">
        <v>84</v>
      </c>
      <c r="E52" s="62">
        <v>103</v>
      </c>
      <c r="F52" s="62">
        <v>256</v>
      </c>
      <c r="G52" s="63">
        <v>143</v>
      </c>
      <c r="H52" s="64">
        <v>44</v>
      </c>
      <c r="I52" s="62">
        <v>338</v>
      </c>
      <c r="J52" s="62"/>
      <c r="K52" s="62">
        <v>2300</v>
      </c>
      <c r="L52" s="62">
        <v>1495</v>
      </c>
      <c r="M52" s="63">
        <v>4212</v>
      </c>
      <c r="N52" s="64">
        <v>150</v>
      </c>
      <c r="O52" s="62">
        <v>105</v>
      </c>
      <c r="P52" s="62">
        <v>259</v>
      </c>
      <c r="Q52" s="62">
        <v>719</v>
      </c>
      <c r="R52" s="62">
        <v>106</v>
      </c>
      <c r="S52" s="63">
        <v>129</v>
      </c>
      <c r="T52" s="93">
        <f t="shared" si="0"/>
        <v>10550</v>
      </c>
      <c r="AB52" s="2">
        <f t="shared" si="1"/>
        <v>44682</v>
      </c>
      <c r="AC52" s="14">
        <f t="shared" si="2"/>
        <v>167868</v>
      </c>
      <c r="AD52" s="14">
        <f t="shared" si="3"/>
        <v>211781</v>
      </c>
      <c r="AE52" s="14">
        <f t="shared" si="4"/>
        <v>200906</v>
      </c>
    </row>
    <row r="53" spans="1:31" ht="13.5" x14ac:dyDescent="0.35">
      <c r="A53" s="60">
        <v>44683</v>
      </c>
      <c r="B53" s="61">
        <v>304</v>
      </c>
      <c r="C53" s="62">
        <v>395</v>
      </c>
      <c r="D53" s="62">
        <v>799</v>
      </c>
      <c r="E53" s="62">
        <v>432</v>
      </c>
      <c r="F53" s="62">
        <v>427</v>
      </c>
      <c r="G53" s="63">
        <v>224</v>
      </c>
      <c r="H53" s="64">
        <v>22</v>
      </c>
      <c r="I53" s="62">
        <v>84</v>
      </c>
      <c r="J53" s="62"/>
      <c r="K53" s="62">
        <v>537</v>
      </c>
      <c r="L53" s="62">
        <v>1778</v>
      </c>
      <c r="M53" s="63">
        <v>1350</v>
      </c>
      <c r="N53" s="64">
        <v>279</v>
      </c>
      <c r="O53" s="62">
        <v>377</v>
      </c>
      <c r="P53" s="62">
        <v>948</v>
      </c>
      <c r="Q53" s="62">
        <v>1502</v>
      </c>
      <c r="R53" s="62">
        <v>614</v>
      </c>
      <c r="S53" s="63">
        <v>193</v>
      </c>
      <c r="T53" s="93">
        <f t="shared" si="0"/>
        <v>10265</v>
      </c>
      <c r="AB53" s="2">
        <f t="shared" si="1"/>
        <v>44683</v>
      </c>
      <c r="AC53" s="14">
        <f t="shared" si="2"/>
        <v>170449</v>
      </c>
      <c r="AD53" s="14">
        <f t="shared" si="3"/>
        <v>215552</v>
      </c>
      <c r="AE53" s="14">
        <f t="shared" si="4"/>
        <v>204819</v>
      </c>
    </row>
    <row r="54" spans="1:31" ht="13.5" x14ac:dyDescent="0.35">
      <c r="A54" s="60">
        <v>44684</v>
      </c>
      <c r="B54" s="61">
        <v>328</v>
      </c>
      <c r="C54" s="62">
        <v>232</v>
      </c>
      <c r="D54" s="62">
        <v>168</v>
      </c>
      <c r="E54" s="62">
        <v>288</v>
      </c>
      <c r="F54" s="62">
        <v>256</v>
      </c>
      <c r="G54" s="63">
        <v>408</v>
      </c>
      <c r="H54" s="64"/>
      <c r="I54" s="62">
        <v>42</v>
      </c>
      <c r="J54" s="62"/>
      <c r="K54" s="62">
        <v>38</v>
      </c>
      <c r="L54" s="62">
        <v>81</v>
      </c>
      <c r="M54" s="63">
        <v>81</v>
      </c>
      <c r="N54" s="64">
        <v>493</v>
      </c>
      <c r="O54" s="62">
        <v>565</v>
      </c>
      <c r="P54" s="62">
        <v>431</v>
      </c>
      <c r="Q54" s="62">
        <v>296</v>
      </c>
      <c r="R54" s="62">
        <v>275</v>
      </c>
      <c r="S54" s="63">
        <v>236</v>
      </c>
      <c r="T54" s="93">
        <f t="shared" si="0"/>
        <v>4218</v>
      </c>
      <c r="AB54" s="2">
        <f t="shared" si="1"/>
        <v>44684</v>
      </c>
      <c r="AC54" s="14">
        <f t="shared" si="2"/>
        <v>172129</v>
      </c>
      <c r="AD54" s="14">
        <f t="shared" si="3"/>
        <v>215794</v>
      </c>
      <c r="AE54" s="14">
        <f t="shared" si="4"/>
        <v>207115</v>
      </c>
    </row>
    <row r="55" spans="1:31" ht="13.5" x14ac:dyDescent="0.35">
      <c r="A55" s="60">
        <v>44685</v>
      </c>
      <c r="B55" s="61">
        <v>243</v>
      </c>
      <c r="C55" s="62">
        <v>35</v>
      </c>
      <c r="D55" s="62">
        <v>42</v>
      </c>
      <c r="E55" s="62"/>
      <c r="F55" s="62">
        <v>43</v>
      </c>
      <c r="G55" s="63">
        <v>20</v>
      </c>
      <c r="H55" s="64"/>
      <c r="I55" s="62">
        <v>21</v>
      </c>
      <c r="J55" s="62"/>
      <c r="K55" s="62">
        <v>19</v>
      </c>
      <c r="L55" s="62">
        <v>525</v>
      </c>
      <c r="M55" s="63">
        <v>202</v>
      </c>
      <c r="N55" s="64">
        <v>43</v>
      </c>
      <c r="O55" s="62">
        <v>105</v>
      </c>
      <c r="P55" s="62"/>
      <c r="Q55" s="62">
        <v>127</v>
      </c>
      <c r="R55" s="62">
        <v>21</v>
      </c>
      <c r="S55" s="63">
        <v>21</v>
      </c>
      <c r="T55" s="93">
        <f t="shared" si="0"/>
        <v>1467</v>
      </c>
      <c r="AB55" s="2">
        <f t="shared" si="1"/>
        <v>44685</v>
      </c>
      <c r="AC55" s="14">
        <f t="shared" si="2"/>
        <v>172512</v>
      </c>
      <c r="AD55" s="14">
        <f t="shared" si="3"/>
        <v>216561</v>
      </c>
      <c r="AE55" s="14">
        <f t="shared" si="4"/>
        <v>207432</v>
      </c>
    </row>
    <row r="56" spans="1:31" ht="13.5" x14ac:dyDescent="0.35">
      <c r="A56" s="60">
        <v>44686</v>
      </c>
      <c r="B56" s="61">
        <v>85</v>
      </c>
      <c r="C56" s="62">
        <v>81</v>
      </c>
      <c r="D56" s="62">
        <v>210</v>
      </c>
      <c r="E56" s="62">
        <v>288</v>
      </c>
      <c r="F56" s="62">
        <v>341</v>
      </c>
      <c r="G56" s="63">
        <v>41</v>
      </c>
      <c r="H56" s="64">
        <v>22</v>
      </c>
      <c r="I56" s="62">
        <v>63</v>
      </c>
      <c r="J56" s="62"/>
      <c r="K56" s="62">
        <v>115</v>
      </c>
      <c r="L56" s="62">
        <v>162</v>
      </c>
      <c r="M56" s="63">
        <v>20</v>
      </c>
      <c r="N56" s="64">
        <v>107</v>
      </c>
      <c r="O56" s="62">
        <v>314</v>
      </c>
      <c r="P56" s="62">
        <v>65</v>
      </c>
      <c r="Q56" s="62">
        <v>127</v>
      </c>
      <c r="R56" s="62">
        <v>106</v>
      </c>
      <c r="S56" s="63">
        <v>258</v>
      </c>
      <c r="T56" s="93">
        <f t="shared" si="0"/>
        <v>2405</v>
      </c>
      <c r="AB56" s="2">
        <f t="shared" si="1"/>
        <v>44686</v>
      </c>
      <c r="AC56" s="14">
        <f t="shared" si="2"/>
        <v>173558</v>
      </c>
      <c r="AD56" s="14">
        <f t="shared" si="3"/>
        <v>216943</v>
      </c>
      <c r="AE56" s="14">
        <f t="shared" si="4"/>
        <v>208409</v>
      </c>
    </row>
    <row r="57" spans="1:31" ht="13.5" x14ac:dyDescent="0.35">
      <c r="A57" s="60">
        <v>44687</v>
      </c>
      <c r="B57" s="61">
        <v>377</v>
      </c>
      <c r="C57" s="62">
        <v>151</v>
      </c>
      <c r="D57" s="62">
        <v>694</v>
      </c>
      <c r="E57" s="62">
        <v>474</v>
      </c>
      <c r="F57" s="62">
        <v>533</v>
      </c>
      <c r="G57" s="63">
        <v>469</v>
      </c>
      <c r="H57" s="64">
        <v>67</v>
      </c>
      <c r="I57" s="62">
        <v>148</v>
      </c>
      <c r="J57" s="62"/>
      <c r="K57" s="62">
        <v>173</v>
      </c>
      <c r="L57" s="62">
        <v>162</v>
      </c>
      <c r="M57" s="63">
        <v>121</v>
      </c>
      <c r="N57" s="64">
        <v>43</v>
      </c>
      <c r="O57" s="62">
        <v>63</v>
      </c>
      <c r="P57" s="62">
        <v>345</v>
      </c>
      <c r="Q57" s="62">
        <v>42</v>
      </c>
      <c r="R57" s="62">
        <v>148</v>
      </c>
      <c r="S57" s="63">
        <v>86</v>
      </c>
      <c r="T57" s="93">
        <f t="shared" si="0"/>
        <v>4096</v>
      </c>
      <c r="AB57" s="2">
        <f t="shared" si="1"/>
        <v>44687</v>
      </c>
      <c r="AC57" s="14">
        <f t="shared" si="2"/>
        <v>176256</v>
      </c>
      <c r="AD57" s="14">
        <f t="shared" si="3"/>
        <v>217614</v>
      </c>
      <c r="AE57" s="14">
        <f t="shared" si="4"/>
        <v>209136</v>
      </c>
    </row>
    <row r="58" spans="1:31" ht="13.5" x14ac:dyDescent="0.35">
      <c r="A58" s="60">
        <v>44688</v>
      </c>
      <c r="B58" s="61">
        <v>158</v>
      </c>
      <c r="C58" s="62">
        <v>46</v>
      </c>
      <c r="D58" s="62">
        <v>105</v>
      </c>
      <c r="E58" s="62">
        <v>124</v>
      </c>
      <c r="F58" s="62">
        <v>107</v>
      </c>
      <c r="G58" s="63">
        <v>224</v>
      </c>
      <c r="H58" s="64">
        <v>22</v>
      </c>
      <c r="I58" s="62">
        <v>21</v>
      </c>
      <c r="J58" s="62"/>
      <c r="K58" s="62">
        <v>19</v>
      </c>
      <c r="L58" s="62">
        <v>61</v>
      </c>
      <c r="M58" s="63">
        <v>40</v>
      </c>
      <c r="N58" s="64">
        <v>129</v>
      </c>
      <c r="O58" s="62">
        <v>147</v>
      </c>
      <c r="P58" s="62">
        <v>215</v>
      </c>
      <c r="Q58" s="62">
        <v>127</v>
      </c>
      <c r="R58" s="62">
        <v>275</v>
      </c>
      <c r="S58" s="63">
        <v>21</v>
      </c>
      <c r="T58" s="93">
        <f t="shared" si="0"/>
        <v>1841</v>
      </c>
      <c r="AB58" s="2">
        <f t="shared" si="1"/>
        <v>44688</v>
      </c>
      <c r="AC58" s="14">
        <f t="shared" si="2"/>
        <v>177020</v>
      </c>
      <c r="AD58" s="14">
        <f t="shared" si="3"/>
        <v>217777</v>
      </c>
      <c r="AE58" s="14">
        <f t="shared" si="4"/>
        <v>210050</v>
      </c>
    </row>
    <row r="59" spans="1:31" ht="13.5" x14ac:dyDescent="0.35">
      <c r="A59" s="60">
        <v>44689</v>
      </c>
      <c r="B59" s="61">
        <v>146</v>
      </c>
      <c r="C59" s="62">
        <v>139</v>
      </c>
      <c r="D59" s="62">
        <v>42</v>
      </c>
      <c r="E59" s="62">
        <v>103</v>
      </c>
      <c r="F59" s="62"/>
      <c r="G59" s="63">
        <v>122</v>
      </c>
      <c r="H59" s="64">
        <v>22</v>
      </c>
      <c r="I59" s="62">
        <v>42</v>
      </c>
      <c r="J59" s="62"/>
      <c r="K59" s="62">
        <v>115</v>
      </c>
      <c r="L59" s="62">
        <v>40</v>
      </c>
      <c r="M59" s="63">
        <v>20</v>
      </c>
      <c r="N59" s="64">
        <v>21</v>
      </c>
      <c r="O59" s="62">
        <v>42</v>
      </c>
      <c r="P59" s="62">
        <v>194</v>
      </c>
      <c r="Q59" s="62">
        <v>63</v>
      </c>
      <c r="R59" s="62">
        <v>42</v>
      </c>
      <c r="S59" s="63"/>
      <c r="T59" s="93">
        <f t="shared" si="0"/>
        <v>1153</v>
      </c>
      <c r="AB59" s="2">
        <f t="shared" si="1"/>
        <v>44689</v>
      </c>
      <c r="AC59" s="14">
        <f t="shared" si="2"/>
        <v>177572</v>
      </c>
      <c r="AD59" s="14">
        <f t="shared" si="3"/>
        <v>218016</v>
      </c>
      <c r="AE59" s="14">
        <f t="shared" si="4"/>
        <v>210412</v>
      </c>
    </row>
    <row r="60" spans="1:31" ht="13.5" x14ac:dyDescent="0.35">
      <c r="A60" s="60">
        <v>44690</v>
      </c>
      <c r="B60" s="61"/>
      <c r="C60" s="62"/>
      <c r="D60" s="62">
        <v>21</v>
      </c>
      <c r="E60" s="62"/>
      <c r="F60" s="62">
        <v>21</v>
      </c>
      <c r="G60" s="63"/>
      <c r="H60" s="64"/>
      <c r="I60" s="62"/>
      <c r="J60" s="62"/>
      <c r="K60" s="62"/>
      <c r="L60" s="62"/>
      <c r="M60" s="63"/>
      <c r="N60" s="64"/>
      <c r="O60" s="62"/>
      <c r="P60" s="62"/>
      <c r="Q60" s="62"/>
      <c r="R60" s="62">
        <v>42</v>
      </c>
      <c r="S60" s="63"/>
      <c r="T60" s="93">
        <f t="shared" si="0"/>
        <v>84</v>
      </c>
      <c r="AB60" s="2">
        <f t="shared" si="1"/>
        <v>44690</v>
      </c>
      <c r="AC60" s="14">
        <f t="shared" si="2"/>
        <v>177614</v>
      </c>
      <c r="AD60" s="14">
        <f t="shared" si="3"/>
        <v>218016</v>
      </c>
      <c r="AE60" s="14">
        <f t="shared" si="4"/>
        <v>210454</v>
      </c>
    </row>
    <row r="61" spans="1:31" ht="13.5" x14ac:dyDescent="0.35">
      <c r="A61" s="60">
        <v>44691</v>
      </c>
      <c r="B61" s="61">
        <v>12</v>
      </c>
      <c r="C61" s="62">
        <v>12</v>
      </c>
      <c r="D61" s="62">
        <v>42</v>
      </c>
      <c r="E61" s="62">
        <v>21</v>
      </c>
      <c r="F61" s="62"/>
      <c r="G61" s="63">
        <v>20</v>
      </c>
      <c r="H61" s="64"/>
      <c r="I61" s="62"/>
      <c r="J61" s="62"/>
      <c r="K61" s="62"/>
      <c r="L61" s="62"/>
      <c r="M61" s="63"/>
      <c r="N61" s="64">
        <v>86</v>
      </c>
      <c r="O61" s="62"/>
      <c r="P61" s="62">
        <v>43</v>
      </c>
      <c r="Q61" s="62">
        <v>42</v>
      </c>
      <c r="R61" s="62">
        <v>127</v>
      </c>
      <c r="S61" s="63"/>
      <c r="T61" s="93">
        <f t="shared" si="0"/>
        <v>405</v>
      </c>
      <c r="AB61" s="2">
        <f t="shared" si="1"/>
        <v>44691</v>
      </c>
      <c r="AC61" s="14">
        <f t="shared" si="2"/>
        <v>177721</v>
      </c>
      <c r="AD61" s="14">
        <f t="shared" si="3"/>
        <v>218016</v>
      </c>
      <c r="AE61" s="14">
        <f t="shared" si="4"/>
        <v>210752</v>
      </c>
    </row>
    <row r="62" spans="1:31" ht="13.5" x14ac:dyDescent="0.35">
      <c r="A62" s="60">
        <v>44692</v>
      </c>
      <c r="B62" s="61">
        <v>12</v>
      </c>
      <c r="C62" s="62">
        <v>23</v>
      </c>
      <c r="D62" s="62"/>
      <c r="E62" s="62">
        <v>41</v>
      </c>
      <c r="F62" s="62"/>
      <c r="G62" s="63">
        <v>41</v>
      </c>
      <c r="H62" s="64"/>
      <c r="I62" s="62"/>
      <c r="J62" s="62"/>
      <c r="K62" s="62"/>
      <c r="L62" s="62"/>
      <c r="M62" s="63"/>
      <c r="N62" s="64"/>
      <c r="O62" s="62"/>
      <c r="P62" s="62">
        <v>65</v>
      </c>
      <c r="Q62" s="62">
        <v>21</v>
      </c>
      <c r="R62" s="62">
        <v>64</v>
      </c>
      <c r="S62" s="63"/>
      <c r="T62" s="93">
        <f t="shared" si="0"/>
        <v>267</v>
      </c>
      <c r="AB62" s="2">
        <f t="shared" si="1"/>
        <v>44692</v>
      </c>
      <c r="AC62" s="14">
        <f t="shared" si="2"/>
        <v>177838</v>
      </c>
      <c r="AD62" s="14">
        <f t="shared" si="3"/>
        <v>218016</v>
      </c>
      <c r="AE62" s="14">
        <f t="shared" si="4"/>
        <v>210902</v>
      </c>
    </row>
    <row r="63" spans="1:31" ht="13.5" x14ac:dyDescent="0.35">
      <c r="A63" s="60">
        <v>44693</v>
      </c>
      <c r="B63" s="61">
        <v>8918</v>
      </c>
      <c r="C63" s="62">
        <v>9324</v>
      </c>
      <c r="D63" s="62">
        <v>9941</v>
      </c>
      <c r="E63" s="62">
        <v>11653</v>
      </c>
      <c r="F63" s="62">
        <v>12205</v>
      </c>
      <c r="G63" s="63">
        <v>9653</v>
      </c>
      <c r="H63" s="64">
        <v>954</v>
      </c>
      <c r="I63" s="62">
        <v>527</v>
      </c>
      <c r="J63" s="62"/>
      <c r="K63" s="62">
        <v>1879</v>
      </c>
      <c r="L63" s="62">
        <v>1334</v>
      </c>
      <c r="M63" s="63">
        <v>2983</v>
      </c>
      <c r="N63" s="64">
        <v>4502</v>
      </c>
      <c r="O63" s="62">
        <v>5571</v>
      </c>
      <c r="P63" s="62">
        <v>6915</v>
      </c>
      <c r="Q63" s="62">
        <v>7086</v>
      </c>
      <c r="R63" s="62">
        <v>4470</v>
      </c>
      <c r="S63" s="63">
        <v>2232</v>
      </c>
      <c r="T63" s="93">
        <f t="shared" si="0"/>
        <v>100147</v>
      </c>
      <c r="AB63" s="2">
        <f t="shared" si="1"/>
        <v>44693</v>
      </c>
      <c r="AC63" s="14">
        <f t="shared" si="2"/>
        <v>239532</v>
      </c>
      <c r="AD63" s="14">
        <f t="shared" si="3"/>
        <v>225693</v>
      </c>
      <c r="AE63" s="14">
        <f t="shared" si="4"/>
        <v>241678</v>
      </c>
    </row>
    <row r="64" spans="1:31" ht="13.5" x14ac:dyDescent="0.35">
      <c r="A64" s="60">
        <v>44694</v>
      </c>
      <c r="B64" s="61"/>
      <c r="C64" s="62"/>
      <c r="D64" s="62"/>
      <c r="E64" s="62"/>
      <c r="F64" s="62"/>
      <c r="G64" s="63"/>
      <c r="H64" s="64"/>
      <c r="I64" s="62"/>
      <c r="J64" s="62"/>
      <c r="K64" s="62"/>
      <c r="L64" s="62"/>
      <c r="M64" s="63"/>
      <c r="N64" s="64"/>
      <c r="O64" s="62"/>
      <c r="P64" s="62"/>
      <c r="Q64" s="62">
        <v>21</v>
      </c>
      <c r="R64" s="62"/>
      <c r="S64" s="63"/>
      <c r="T64" s="93">
        <f t="shared" si="0"/>
        <v>21</v>
      </c>
      <c r="AB64" s="2">
        <f t="shared" si="1"/>
        <v>44694</v>
      </c>
      <c r="AC64" s="14">
        <f t="shared" si="2"/>
        <v>239532</v>
      </c>
      <c r="AD64" s="14">
        <f t="shared" si="3"/>
        <v>225693</v>
      </c>
      <c r="AE64" s="14">
        <f t="shared" si="4"/>
        <v>241699</v>
      </c>
    </row>
    <row r="65" spans="1:31" ht="13.5" x14ac:dyDescent="0.35">
      <c r="A65" s="60"/>
      <c r="B65" s="61"/>
      <c r="C65" s="62"/>
      <c r="D65" s="62"/>
      <c r="E65" s="62"/>
      <c r="F65" s="62"/>
      <c r="G65" s="63"/>
      <c r="H65" s="64"/>
      <c r="I65" s="62"/>
      <c r="J65" s="62"/>
      <c r="K65" s="62"/>
      <c r="L65" s="62"/>
      <c r="M65" s="63"/>
      <c r="N65" s="64"/>
      <c r="O65" s="62"/>
      <c r="P65" s="62"/>
      <c r="Q65" s="62"/>
      <c r="R65" s="62"/>
      <c r="S65" s="63"/>
      <c r="T65" s="93" t="str">
        <f t="shared" si="0"/>
        <v/>
      </c>
      <c r="AB65" s="2">
        <f t="shared" ref="AB65:AB72" si="5">A65</f>
        <v>0</v>
      </c>
      <c r="AC65" s="14">
        <f t="shared" ref="AC65:AC72" si="6">AC64+SUM(B65:G65)</f>
        <v>239532</v>
      </c>
      <c r="AD65" s="14">
        <f t="shared" ref="AD65:AD72" si="7">AD64+SUM(H65:M65)</f>
        <v>225693</v>
      </c>
      <c r="AE65" s="14">
        <f t="shared" ref="AE65:AE72" si="8">AE64+SUM(N65:S65)</f>
        <v>241699</v>
      </c>
    </row>
    <row r="66" spans="1:31" ht="13.5" x14ac:dyDescent="0.35">
      <c r="A66" s="60"/>
      <c r="B66" s="61"/>
      <c r="C66" s="62"/>
      <c r="D66" s="62"/>
      <c r="E66" s="62"/>
      <c r="F66" s="62"/>
      <c r="G66" s="63"/>
      <c r="H66" s="64"/>
      <c r="I66" s="62"/>
      <c r="J66" s="62"/>
      <c r="K66" s="62"/>
      <c r="L66" s="62"/>
      <c r="M66" s="63"/>
      <c r="N66" s="64"/>
      <c r="O66" s="62"/>
      <c r="P66" s="62"/>
      <c r="Q66" s="62"/>
      <c r="R66" s="62"/>
      <c r="S66" s="63"/>
      <c r="T66" s="93" t="str">
        <f t="shared" si="0"/>
        <v/>
      </c>
      <c r="AB66" s="2">
        <f t="shared" si="5"/>
        <v>0</v>
      </c>
      <c r="AC66" s="14">
        <f t="shared" si="6"/>
        <v>239532</v>
      </c>
      <c r="AD66" s="14">
        <f t="shared" si="7"/>
        <v>225693</v>
      </c>
      <c r="AE66" s="14">
        <f t="shared" si="8"/>
        <v>241699</v>
      </c>
    </row>
    <row r="67" spans="1:31" ht="13.5" x14ac:dyDescent="0.35">
      <c r="A67" s="60"/>
      <c r="B67" s="61"/>
      <c r="C67" s="62"/>
      <c r="D67" s="62"/>
      <c r="E67" s="62"/>
      <c r="F67" s="62"/>
      <c r="G67" s="63"/>
      <c r="H67" s="64"/>
      <c r="I67" s="62"/>
      <c r="J67" s="62"/>
      <c r="K67" s="62"/>
      <c r="L67" s="62"/>
      <c r="M67" s="63"/>
      <c r="N67" s="64"/>
      <c r="O67" s="62"/>
      <c r="P67" s="62"/>
      <c r="Q67" s="62"/>
      <c r="R67" s="62"/>
      <c r="S67" s="63"/>
      <c r="T67" s="93" t="str">
        <f t="shared" si="0"/>
        <v/>
      </c>
      <c r="AB67" s="2">
        <f t="shared" si="5"/>
        <v>0</v>
      </c>
      <c r="AC67" s="14">
        <f t="shared" si="6"/>
        <v>239532</v>
      </c>
      <c r="AD67" s="14">
        <f t="shared" si="7"/>
        <v>225693</v>
      </c>
      <c r="AE67" s="14">
        <f t="shared" si="8"/>
        <v>241699</v>
      </c>
    </row>
    <row r="68" spans="1:31" ht="13.5" x14ac:dyDescent="0.35">
      <c r="A68" s="60"/>
      <c r="B68" s="61"/>
      <c r="C68" s="62"/>
      <c r="D68" s="62"/>
      <c r="E68" s="62"/>
      <c r="F68" s="62"/>
      <c r="G68" s="63"/>
      <c r="H68" s="64"/>
      <c r="I68" s="62"/>
      <c r="J68" s="62"/>
      <c r="K68" s="62"/>
      <c r="L68" s="62"/>
      <c r="M68" s="63"/>
      <c r="N68" s="64"/>
      <c r="O68" s="62"/>
      <c r="P68" s="62"/>
      <c r="Q68" s="62"/>
      <c r="R68" s="62"/>
      <c r="S68" s="63"/>
      <c r="T68" s="93" t="str">
        <f t="shared" si="0"/>
        <v/>
      </c>
      <c r="AB68" s="2">
        <f t="shared" si="5"/>
        <v>0</v>
      </c>
      <c r="AC68" s="14">
        <f t="shared" si="6"/>
        <v>239532</v>
      </c>
      <c r="AD68" s="14">
        <f t="shared" si="7"/>
        <v>225693</v>
      </c>
      <c r="AE68" s="14">
        <f t="shared" si="8"/>
        <v>241699</v>
      </c>
    </row>
    <row r="69" spans="1:31" ht="13.5" x14ac:dyDescent="0.35">
      <c r="A69" s="60"/>
      <c r="B69" s="61"/>
      <c r="C69" s="62"/>
      <c r="D69" s="62"/>
      <c r="E69" s="62"/>
      <c r="F69" s="62"/>
      <c r="G69" s="63"/>
      <c r="H69" s="64"/>
      <c r="I69" s="62"/>
      <c r="J69" s="62"/>
      <c r="K69" s="62"/>
      <c r="L69" s="62"/>
      <c r="M69" s="63"/>
      <c r="N69" s="64"/>
      <c r="O69" s="62"/>
      <c r="P69" s="62"/>
      <c r="Q69" s="62"/>
      <c r="R69" s="62"/>
      <c r="S69" s="63"/>
      <c r="T69" s="93" t="str">
        <f t="shared" si="0"/>
        <v/>
      </c>
      <c r="AB69" s="2">
        <f t="shared" ref="AB69:AB70" si="9">A69</f>
        <v>0</v>
      </c>
      <c r="AC69" s="14">
        <f t="shared" ref="AC69:AC70" si="10">AC68+SUM(B69:G69)</f>
        <v>239532</v>
      </c>
      <c r="AD69" s="14">
        <f t="shared" ref="AD69:AD70" si="11">AD68+SUM(H69:M69)</f>
        <v>225693</v>
      </c>
      <c r="AE69" s="14">
        <f t="shared" ref="AE69:AE70" si="12">AE68+SUM(N69:S69)</f>
        <v>241699</v>
      </c>
    </row>
    <row r="70" spans="1:31" ht="13.5" x14ac:dyDescent="0.35">
      <c r="A70" s="60"/>
      <c r="B70" s="61"/>
      <c r="C70" s="62"/>
      <c r="D70" s="62"/>
      <c r="E70" s="62"/>
      <c r="F70" s="62"/>
      <c r="G70" s="63"/>
      <c r="H70" s="64"/>
      <c r="I70" s="62"/>
      <c r="J70" s="62"/>
      <c r="K70" s="62"/>
      <c r="L70" s="62"/>
      <c r="M70" s="63"/>
      <c r="N70" s="64"/>
      <c r="O70" s="62"/>
      <c r="P70" s="62"/>
      <c r="Q70" s="62"/>
      <c r="R70" s="62"/>
      <c r="S70" s="63"/>
      <c r="T70" s="93" t="str">
        <f t="shared" ref="T70:T72" si="13">IF(SUM(B70:S70)=0,"",SUM(B70:S70))</f>
        <v/>
      </c>
      <c r="AB70" s="2">
        <f t="shared" si="9"/>
        <v>0</v>
      </c>
      <c r="AC70" s="14">
        <f t="shared" si="10"/>
        <v>239532</v>
      </c>
      <c r="AD70" s="14">
        <f t="shared" si="11"/>
        <v>225693</v>
      </c>
      <c r="AE70" s="14">
        <f t="shared" si="12"/>
        <v>241699</v>
      </c>
    </row>
    <row r="71" spans="1:31" ht="13.5" x14ac:dyDescent="0.35">
      <c r="A71" s="60"/>
      <c r="B71" s="61"/>
      <c r="C71" s="62"/>
      <c r="D71" s="62"/>
      <c r="E71" s="62"/>
      <c r="F71" s="62"/>
      <c r="G71" s="63"/>
      <c r="H71" s="64"/>
      <c r="I71" s="62"/>
      <c r="J71" s="62"/>
      <c r="K71" s="62"/>
      <c r="L71" s="62"/>
      <c r="M71" s="63"/>
      <c r="N71" s="64"/>
      <c r="O71" s="62"/>
      <c r="P71" s="62"/>
      <c r="Q71" s="62"/>
      <c r="R71" s="62"/>
      <c r="S71" s="63"/>
      <c r="T71" s="93" t="str">
        <f t="shared" si="13"/>
        <v/>
      </c>
      <c r="AB71" s="2">
        <f t="shared" si="5"/>
        <v>0</v>
      </c>
      <c r="AC71" s="14">
        <f>AC68+SUM(B71:G71)</f>
        <v>239532</v>
      </c>
      <c r="AD71" s="14">
        <f>AD68+SUM(H71:M71)</f>
        <v>225693</v>
      </c>
      <c r="AE71" s="14">
        <f>AE68+SUM(N71:S71)</f>
        <v>241699</v>
      </c>
    </row>
    <row r="72" spans="1:31" ht="13.5" x14ac:dyDescent="0.35">
      <c r="A72" s="60"/>
      <c r="B72" s="61"/>
      <c r="C72" s="62"/>
      <c r="D72" s="62"/>
      <c r="E72" s="62"/>
      <c r="F72" s="62"/>
      <c r="G72" s="63"/>
      <c r="H72" s="64"/>
      <c r="I72" s="62"/>
      <c r="J72" s="62"/>
      <c r="K72" s="62"/>
      <c r="L72" s="62"/>
      <c r="M72" s="63"/>
      <c r="N72" s="64"/>
      <c r="O72" s="62"/>
      <c r="P72" s="62"/>
      <c r="Q72" s="62"/>
      <c r="R72" s="62"/>
      <c r="S72" s="63"/>
      <c r="T72" s="93" t="str">
        <f t="shared" si="13"/>
        <v/>
      </c>
      <c r="AB72" s="2">
        <f t="shared" si="5"/>
        <v>0</v>
      </c>
      <c r="AC72" s="14">
        <f t="shared" si="6"/>
        <v>239532</v>
      </c>
      <c r="AD72" s="14">
        <f t="shared" si="7"/>
        <v>225693</v>
      </c>
      <c r="AE72" s="14">
        <f t="shared" si="8"/>
        <v>241699</v>
      </c>
    </row>
    <row r="73" spans="1:31" ht="13.15" x14ac:dyDescent="0.4">
      <c r="A73" s="10" t="s">
        <v>0</v>
      </c>
      <c r="B73" s="50">
        <f t="shared" ref="B73:S73" si="14">SUM(B5:B72)</f>
        <v>46376</v>
      </c>
      <c r="C73" s="16">
        <f t="shared" si="14"/>
        <v>42337</v>
      </c>
      <c r="D73" s="16">
        <f t="shared" si="14"/>
        <v>39297</v>
      </c>
      <c r="E73" s="16">
        <f t="shared" si="14"/>
        <v>37228</v>
      </c>
      <c r="F73" s="16">
        <f t="shared" si="14"/>
        <v>38320</v>
      </c>
      <c r="G73" s="36">
        <f t="shared" si="14"/>
        <v>35974</v>
      </c>
      <c r="H73" s="35">
        <f t="shared" si="14"/>
        <v>39926</v>
      </c>
      <c r="I73" s="16">
        <f t="shared" si="14"/>
        <v>39889</v>
      </c>
      <c r="J73" s="16">
        <f t="shared" si="14"/>
        <v>35998</v>
      </c>
      <c r="K73" s="16">
        <f t="shared" si="14"/>
        <v>35197</v>
      </c>
      <c r="L73" s="16">
        <f t="shared" si="14"/>
        <v>37520</v>
      </c>
      <c r="M73" s="36">
        <f t="shared" si="14"/>
        <v>37163</v>
      </c>
      <c r="N73" s="35">
        <f t="shared" si="14"/>
        <v>40903</v>
      </c>
      <c r="O73" s="16">
        <f t="shared" si="14"/>
        <v>40571</v>
      </c>
      <c r="P73" s="16">
        <f t="shared" si="14"/>
        <v>41322</v>
      </c>
      <c r="Q73" s="16">
        <f t="shared" si="14"/>
        <v>40569</v>
      </c>
      <c r="R73" s="16">
        <f t="shared" si="14"/>
        <v>40418</v>
      </c>
      <c r="S73" s="36">
        <f t="shared" si="14"/>
        <v>37916</v>
      </c>
      <c r="T73" s="53">
        <f>SUM(B73:S73)</f>
        <v>706924</v>
      </c>
      <c r="U73" s="59"/>
    </row>
    <row r="74" spans="1:31" ht="13.15" x14ac:dyDescent="0.4">
      <c r="A74" s="10"/>
      <c r="B74" s="50"/>
      <c r="C74" s="16"/>
      <c r="D74" s="16"/>
      <c r="E74" s="16"/>
      <c r="F74" s="16"/>
      <c r="G74" s="36"/>
      <c r="H74" s="35"/>
      <c r="I74" s="16"/>
      <c r="J74" s="16"/>
      <c r="K74" s="16"/>
      <c r="L74" s="16"/>
      <c r="M74" s="36"/>
      <c r="N74" s="45"/>
      <c r="O74" s="17"/>
      <c r="P74" s="17"/>
      <c r="Q74" s="17"/>
      <c r="R74" s="17"/>
      <c r="S74" s="46"/>
      <c r="T74" s="18"/>
    </row>
    <row r="75" spans="1:31" ht="13.15" x14ac:dyDescent="0.4">
      <c r="A75" s="10" t="s">
        <v>1</v>
      </c>
      <c r="B75" s="51">
        <f t="shared" ref="B75:S75" si="15">1-B73/B3</f>
        <v>4.5761316872428015E-2</v>
      </c>
      <c r="C75" s="13">
        <f t="shared" si="15"/>
        <v>8.8487954012099856E-2</v>
      </c>
      <c r="D75" s="13">
        <f t="shared" si="15"/>
        <v>6.5091713653557925E-2</v>
      </c>
      <c r="E75" s="13">
        <f t="shared" si="15"/>
        <v>9.6320031070977752E-2</v>
      </c>
      <c r="F75" s="13">
        <f t="shared" si="15"/>
        <v>0.10207142187646456</v>
      </c>
      <c r="G75" s="52">
        <f t="shared" si="15"/>
        <v>0.11860835477153009</v>
      </c>
      <c r="H75" s="37">
        <f t="shared" si="15"/>
        <v>0.10003606527815345</v>
      </c>
      <c r="I75" s="12">
        <f t="shared" si="15"/>
        <v>5.9199509422392049E-2</v>
      </c>
      <c r="J75" s="12">
        <f t="shared" si="15"/>
        <v>6.8953031243534024E-2</v>
      </c>
      <c r="K75" s="12">
        <f t="shared" si="15"/>
        <v>8.2000991106126575E-2</v>
      </c>
      <c r="L75" s="12">
        <f t="shared" si="15"/>
        <v>7.1516951249690708E-2</v>
      </c>
      <c r="M75" s="38">
        <f t="shared" si="15"/>
        <v>7.8047086258651865E-2</v>
      </c>
      <c r="N75" s="37">
        <f t="shared" si="15"/>
        <v>4.6083164252897713E-2</v>
      </c>
      <c r="O75" s="12">
        <f t="shared" si="15"/>
        <v>3.1348486295482814E-2</v>
      </c>
      <c r="P75" s="12">
        <f t="shared" si="15"/>
        <v>4.0941373067817866E-2</v>
      </c>
      <c r="Q75" s="12">
        <f t="shared" si="15"/>
        <v>4.0082341528050569E-2</v>
      </c>
      <c r="R75" s="12">
        <f t="shared" si="15"/>
        <v>4.5529684031549666E-2</v>
      </c>
      <c r="S75" s="38">
        <f t="shared" si="15"/>
        <v>0.11660958505160646</v>
      </c>
    </row>
    <row r="76" spans="1:31" ht="13.5" thickBot="1" x14ac:dyDescent="0.45">
      <c r="B76" s="99">
        <f>1-SUM(B73:G73)/SUM(B3:G3)</f>
        <v>8.4941952194126813E-2</v>
      </c>
      <c r="C76" s="100"/>
      <c r="D76" s="100"/>
      <c r="E76" s="100"/>
      <c r="F76" s="100"/>
      <c r="G76" s="101"/>
      <c r="H76" s="99">
        <f>1-SUM(H73:M73)/SUM(H3:M3)</f>
        <v>7.6871162883916155E-2</v>
      </c>
      <c r="I76" s="100"/>
      <c r="J76" s="100"/>
      <c r="K76" s="100"/>
      <c r="L76" s="100"/>
      <c r="M76" s="101"/>
      <c r="N76" s="99">
        <f>1-SUM(N73:S73)/SUM(N3:S3)</f>
        <v>5.3567442898593831E-2</v>
      </c>
      <c r="O76" s="100"/>
      <c r="P76" s="100"/>
      <c r="Q76" s="100"/>
      <c r="R76" s="100"/>
      <c r="S76" s="101"/>
      <c r="T76" s="1"/>
    </row>
    <row r="77" spans="1:31" ht="13.5" thickBot="1" x14ac:dyDescent="0.45">
      <c r="B77" s="95">
        <f>1-SUM(B73:S73)/SUM(B3:S3)</f>
        <v>7.1831183785366459E-2</v>
      </c>
      <c r="C77" s="96"/>
      <c r="D77" s="96"/>
      <c r="E77" s="96"/>
      <c r="F77" s="96"/>
      <c r="G77" s="96"/>
      <c r="H77" s="96"/>
      <c r="I77" s="96"/>
      <c r="J77" s="96"/>
      <c r="K77" s="96"/>
      <c r="L77" s="96"/>
      <c r="M77" s="96"/>
      <c r="N77" s="96"/>
      <c r="O77" s="96"/>
      <c r="P77" s="96"/>
      <c r="Q77" s="96"/>
      <c r="R77" s="96"/>
      <c r="S77" s="97"/>
      <c r="T77" s="1"/>
    </row>
    <row r="78" spans="1:31" ht="13.15" x14ac:dyDescent="0.4">
      <c r="A78" s="10"/>
    </row>
    <row r="79" spans="1:31" x14ac:dyDescent="0.35">
      <c r="B79" s="1"/>
      <c r="C79" s="1"/>
      <c r="D79" s="1"/>
      <c r="E79" s="1"/>
      <c r="F79" s="1"/>
      <c r="G79" s="1"/>
    </row>
    <row r="81" spans="1:1" x14ac:dyDescent="0.35">
      <c r="A81" s="11" t="s">
        <v>20</v>
      </c>
    </row>
    <row r="82" spans="1:1" x14ac:dyDescent="0.35">
      <c r="A82" s="2"/>
    </row>
    <row r="83" spans="1:1" x14ac:dyDescent="0.35">
      <c r="A83" s="2"/>
    </row>
    <row r="84" spans="1:1" x14ac:dyDescent="0.35">
      <c r="A84" s="2"/>
    </row>
    <row r="85" spans="1:1" x14ac:dyDescent="0.35">
      <c r="A85" s="2"/>
    </row>
    <row r="86" spans="1:1" x14ac:dyDescent="0.35">
      <c r="A86" s="2"/>
    </row>
    <row r="87" spans="1:1" x14ac:dyDescent="0.35">
      <c r="A87" s="2"/>
    </row>
    <row r="88" spans="1:1" x14ac:dyDescent="0.35">
      <c r="A88" s="2"/>
    </row>
    <row r="89" spans="1:1" x14ac:dyDescent="0.35">
      <c r="A89" s="2"/>
    </row>
    <row r="90" spans="1:1" x14ac:dyDescent="0.35">
      <c r="A90" s="2"/>
    </row>
    <row r="91" spans="1:1" x14ac:dyDescent="0.35">
      <c r="A91" s="2"/>
    </row>
    <row r="92" spans="1:1" x14ac:dyDescent="0.35">
      <c r="A92" s="2"/>
    </row>
    <row r="93" spans="1:1" x14ac:dyDescent="0.35">
      <c r="A93" s="2"/>
    </row>
    <row r="94" spans="1:1" x14ac:dyDescent="0.35">
      <c r="A94" s="2"/>
    </row>
    <row r="95" spans="1:1" x14ac:dyDescent="0.35">
      <c r="A95" s="2"/>
    </row>
    <row r="96" spans="1:1" x14ac:dyDescent="0.35">
      <c r="A96" s="2"/>
    </row>
    <row r="97" spans="1:1" x14ac:dyDescent="0.35">
      <c r="A97" s="2"/>
    </row>
    <row r="98" spans="1:1" x14ac:dyDescent="0.35">
      <c r="A98" s="2"/>
    </row>
    <row r="99" spans="1:1" x14ac:dyDescent="0.35">
      <c r="A99" s="2"/>
    </row>
    <row r="100" spans="1:1" x14ac:dyDescent="0.35">
      <c r="A100" s="2"/>
    </row>
    <row r="101" spans="1:1" x14ac:dyDescent="0.35">
      <c r="A101" s="2"/>
    </row>
    <row r="102" spans="1:1" x14ac:dyDescent="0.35">
      <c r="A102" s="2"/>
    </row>
    <row r="103" spans="1:1" x14ac:dyDescent="0.35">
      <c r="A103" s="2"/>
    </row>
    <row r="104" spans="1:1" x14ac:dyDescent="0.35">
      <c r="A104" s="2"/>
    </row>
    <row r="105" spans="1:1" x14ac:dyDescent="0.35">
      <c r="A105" s="2"/>
    </row>
    <row r="106" spans="1:1" x14ac:dyDescent="0.35">
      <c r="A106" s="2"/>
    </row>
    <row r="107" spans="1:1" x14ac:dyDescent="0.35">
      <c r="A107" s="2"/>
    </row>
    <row r="108" spans="1:1" x14ac:dyDescent="0.35">
      <c r="A108" s="2"/>
    </row>
    <row r="109" spans="1:1" x14ac:dyDescent="0.35">
      <c r="A109" s="2"/>
    </row>
    <row r="110" spans="1:1" x14ac:dyDescent="0.35">
      <c r="A110" s="2"/>
    </row>
    <row r="111" spans="1:1" x14ac:dyDescent="0.35">
      <c r="A111" s="2"/>
    </row>
    <row r="112" spans="1:1" x14ac:dyDescent="0.35">
      <c r="A112" s="2"/>
    </row>
    <row r="113" spans="1:1" x14ac:dyDescent="0.35">
      <c r="A113" s="2"/>
    </row>
    <row r="114" spans="1:1" x14ac:dyDescent="0.35">
      <c r="A114" s="2"/>
    </row>
    <row r="115" spans="1:1" x14ac:dyDescent="0.35">
      <c r="A115" s="2"/>
    </row>
    <row r="116" spans="1:1" x14ac:dyDescent="0.35">
      <c r="A116" s="2"/>
    </row>
    <row r="117" spans="1:1" x14ac:dyDescent="0.35">
      <c r="A117" s="2"/>
    </row>
    <row r="118" spans="1:1" x14ac:dyDescent="0.35">
      <c r="A118" s="2"/>
    </row>
    <row r="119" spans="1:1" x14ac:dyDescent="0.35">
      <c r="A119" s="2"/>
    </row>
    <row r="120" spans="1:1" x14ac:dyDescent="0.35">
      <c r="A120" s="2"/>
    </row>
    <row r="121" spans="1:1" x14ac:dyDescent="0.35">
      <c r="A121" s="2"/>
    </row>
    <row r="122" spans="1:1" x14ac:dyDescent="0.35">
      <c r="A122" s="2"/>
    </row>
    <row r="123" spans="1:1" x14ac:dyDescent="0.35">
      <c r="A123" s="2"/>
    </row>
    <row r="124" spans="1:1" x14ac:dyDescent="0.35">
      <c r="A124" s="2"/>
    </row>
    <row r="125" spans="1:1" x14ac:dyDescent="0.35">
      <c r="A125" s="2"/>
    </row>
    <row r="126" spans="1:1" x14ac:dyDescent="0.35">
      <c r="A126" s="2"/>
    </row>
    <row r="127" spans="1:1" x14ac:dyDescent="0.35">
      <c r="A127" s="2"/>
    </row>
    <row r="128" spans="1:1" x14ac:dyDescent="0.35">
      <c r="A128" s="2"/>
    </row>
    <row r="129" spans="1:1" x14ac:dyDescent="0.35">
      <c r="A129" s="2"/>
    </row>
    <row r="130" spans="1:1" x14ac:dyDescent="0.35">
      <c r="A130" s="2"/>
    </row>
    <row r="131" spans="1:1" x14ac:dyDescent="0.35">
      <c r="A131" s="2"/>
    </row>
    <row r="132" spans="1:1" x14ac:dyDescent="0.35">
      <c r="A132" s="2"/>
    </row>
    <row r="133" spans="1:1" x14ac:dyDescent="0.35">
      <c r="A133" s="2"/>
    </row>
    <row r="134" spans="1:1" x14ac:dyDescent="0.35">
      <c r="A134" s="2"/>
    </row>
    <row r="135" spans="1:1" x14ac:dyDescent="0.35">
      <c r="A135" s="2"/>
    </row>
    <row r="136" spans="1:1" x14ac:dyDescent="0.35">
      <c r="A136" s="2"/>
    </row>
    <row r="137" spans="1:1" x14ac:dyDescent="0.35">
      <c r="A137" s="2"/>
    </row>
    <row r="138" spans="1:1" x14ac:dyDescent="0.35">
      <c r="A138" s="2"/>
    </row>
    <row r="139" spans="1:1" x14ac:dyDescent="0.35">
      <c r="A139" s="2"/>
    </row>
    <row r="140" spans="1:1" x14ac:dyDescent="0.35">
      <c r="A140" s="2"/>
    </row>
    <row r="141" spans="1:1" x14ac:dyDescent="0.35">
      <c r="A141" s="2"/>
    </row>
    <row r="142" spans="1:1" x14ac:dyDescent="0.35">
      <c r="A142" s="2"/>
    </row>
    <row r="143" spans="1:1" x14ac:dyDescent="0.35">
      <c r="A143" s="2"/>
    </row>
    <row r="144" spans="1:1" x14ac:dyDescent="0.35">
      <c r="A144" s="2"/>
    </row>
  </sheetData>
  <mergeCells count="7">
    <mergeCell ref="B77:S77"/>
    <mergeCell ref="B1:G1"/>
    <mergeCell ref="H1:M1"/>
    <mergeCell ref="N1:S1"/>
    <mergeCell ref="B76:G76"/>
    <mergeCell ref="H76:M76"/>
    <mergeCell ref="N76:S76"/>
  </mergeCells>
  <pageMargins left="0.75" right="0.75" top="1" bottom="1" header="0.5" footer="0.5"/>
  <pageSetup scale="81" orientation="landscape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X44"/>
  <sheetViews>
    <sheetView workbookViewId="0">
      <selection activeCell="G27" sqref="G27:X27"/>
    </sheetView>
  </sheetViews>
  <sheetFormatPr defaultRowHeight="12.75" x14ac:dyDescent="0.35"/>
  <cols>
    <col min="2" max="2" width="10.265625" bestFit="1" customWidth="1"/>
    <col min="3" max="3" width="10.265625" customWidth="1"/>
    <col min="4" max="4" width="9.73046875" bestFit="1" customWidth="1"/>
    <col min="5" max="5" width="16.53125" bestFit="1" customWidth="1"/>
    <col min="6" max="6" width="13.53125" bestFit="1" customWidth="1"/>
  </cols>
  <sheetData>
    <row r="3" spans="2:14" ht="14.65" thickBot="1" x14ac:dyDescent="0.5">
      <c r="B3" s="83">
        <v>2022</v>
      </c>
      <c r="I3" s="84"/>
      <c r="J3" s="84"/>
    </row>
    <row r="4" spans="2:14" x14ac:dyDescent="0.35">
      <c r="B4" s="85" t="s">
        <v>43</v>
      </c>
      <c r="C4" s="86" t="s">
        <v>44</v>
      </c>
      <c r="D4" s="86" t="s">
        <v>45</v>
      </c>
      <c r="E4" s="86" t="s">
        <v>46</v>
      </c>
      <c r="F4" s="86" t="s">
        <v>47</v>
      </c>
      <c r="G4" s="86" t="s">
        <v>48</v>
      </c>
      <c r="H4" s="86" t="s">
        <v>49</v>
      </c>
      <c r="I4" s="86" t="s">
        <v>50</v>
      </c>
      <c r="J4" s="86" t="s">
        <v>51</v>
      </c>
      <c r="K4" s="87" t="s">
        <v>52</v>
      </c>
    </row>
    <row r="5" spans="2:14" x14ac:dyDescent="0.35">
      <c r="B5" s="88" t="s">
        <v>53</v>
      </c>
      <c r="C5" t="s">
        <v>64</v>
      </c>
      <c r="D5" t="s">
        <v>11</v>
      </c>
      <c r="I5" s="82">
        <v>48600</v>
      </c>
      <c r="K5" s="89">
        <v>4000</v>
      </c>
      <c r="L5" s="82"/>
      <c r="M5" s="82"/>
      <c r="N5" s="82"/>
    </row>
    <row r="6" spans="2:14" x14ac:dyDescent="0.35">
      <c r="B6" s="88" t="s">
        <v>55</v>
      </c>
      <c r="C6" t="s">
        <v>64</v>
      </c>
      <c r="D6" t="s">
        <v>10</v>
      </c>
      <c r="I6" s="82">
        <v>46447</v>
      </c>
      <c r="K6" s="89">
        <v>4000</v>
      </c>
    </row>
    <row r="7" spans="2:14" x14ac:dyDescent="0.35">
      <c r="B7" s="88" t="s">
        <v>56</v>
      </c>
      <c r="C7" t="s">
        <v>54</v>
      </c>
      <c r="D7" t="s">
        <v>19</v>
      </c>
      <c r="I7" s="82">
        <v>42033</v>
      </c>
      <c r="K7" s="89">
        <v>2000</v>
      </c>
    </row>
    <row r="8" spans="2:14" x14ac:dyDescent="0.35">
      <c r="B8" s="88" t="s">
        <v>57</v>
      </c>
      <c r="C8" t="s">
        <v>54</v>
      </c>
      <c r="D8" t="s">
        <v>18</v>
      </c>
      <c r="I8" s="82">
        <v>41196</v>
      </c>
      <c r="K8" s="89">
        <v>2001</v>
      </c>
    </row>
    <row r="9" spans="2:14" x14ac:dyDescent="0.35">
      <c r="B9" s="88" t="s">
        <v>58</v>
      </c>
      <c r="C9" t="s">
        <v>54</v>
      </c>
      <c r="D9" t="s">
        <v>7</v>
      </c>
      <c r="I9" s="82">
        <v>42676</v>
      </c>
      <c r="K9" s="89">
        <v>2000</v>
      </c>
    </row>
    <row r="10" spans="2:14" x14ac:dyDescent="0.35">
      <c r="B10" s="88" t="s">
        <v>59</v>
      </c>
      <c r="C10" t="s">
        <v>54</v>
      </c>
      <c r="D10" t="s">
        <v>6</v>
      </c>
      <c r="I10" s="82">
        <v>40815</v>
      </c>
      <c r="K10" s="89">
        <v>2000</v>
      </c>
    </row>
    <row r="11" spans="2:14" x14ac:dyDescent="0.35">
      <c r="B11" s="88" t="s">
        <v>28</v>
      </c>
      <c r="C11" t="s">
        <v>54</v>
      </c>
      <c r="D11" t="s">
        <v>13</v>
      </c>
      <c r="I11" s="82">
        <v>44364</v>
      </c>
      <c r="K11" s="89">
        <v>1999</v>
      </c>
    </row>
    <row r="12" spans="2:14" x14ac:dyDescent="0.35">
      <c r="B12" s="88" t="s">
        <v>29</v>
      </c>
      <c r="C12" t="s">
        <v>54</v>
      </c>
      <c r="D12" t="s">
        <v>12</v>
      </c>
      <c r="I12" s="82">
        <v>42399</v>
      </c>
      <c r="K12" s="89">
        <v>2010</v>
      </c>
    </row>
    <row r="13" spans="2:14" x14ac:dyDescent="0.35">
      <c r="B13" s="88" t="s">
        <v>26</v>
      </c>
      <c r="C13" t="s">
        <v>54</v>
      </c>
      <c r="D13" t="s">
        <v>5</v>
      </c>
      <c r="I13" s="82">
        <v>43086</v>
      </c>
      <c r="K13" s="89">
        <v>2000</v>
      </c>
    </row>
    <row r="14" spans="2:14" x14ac:dyDescent="0.35">
      <c r="B14" s="88" t="s">
        <v>27</v>
      </c>
      <c r="C14" t="s">
        <v>54</v>
      </c>
      <c r="D14" t="s">
        <v>4</v>
      </c>
      <c r="I14" s="82">
        <v>42263</v>
      </c>
      <c r="K14" s="89">
        <v>1998</v>
      </c>
    </row>
    <row r="15" spans="2:14" x14ac:dyDescent="0.35">
      <c r="B15" s="88" t="s">
        <v>60</v>
      </c>
      <c r="C15" t="s">
        <v>54</v>
      </c>
      <c r="D15" t="s">
        <v>17</v>
      </c>
      <c r="I15" s="82">
        <v>42879</v>
      </c>
      <c r="K15" s="89">
        <v>2000</v>
      </c>
    </row>
    <row r="16" spans="2:14" x14ac:dyDescent="0.35">
      <c r="B16" s="88" t="s">
        <v>61</v>
      </c>
      <c r="C16" t="s">
        <v>54</v>
      </c>
      <c r="D16" t="s">
        <v>16</v>
      </c>
      <c r="I16" s="82">
        <v>41884</v>
      </c>
      <c r="K16" s="89">
        <v>2000</v>
      </c>
    </row>
    <row r="17" spans="2:24" x14ac:dyDescent="0.35">
      <c r="B17" s="88" t="s">
        <v>62</v>
      </c>
      <c r="C17" t="s">
        <v>54</v>
      </c>
      <c r="D17" t="s">
        <v>15</v>
      </c>
      <c r="I17" s="82">
        <v>38664</v>
      </c>
      <c r="K17" s="89">
        <v>2000</v>
      </c>
    </row>
    <row r="18" spans="2:24" x14ac:dyDescent="0.35">
      <c r="B18" s="88" t="s">
        <v>63</v>
      </c>
      <c r="C18" t="s">
        <v>54</v>
      </c>
      <c r="D18" t="s">
        <v>14</v>
      </c>
      <c r="I18" s="82">
        <v>38341</v>
      </c>
      <c r="K18" s="89">
        <v>2000</v>
      </c>
    </row>
    <row r="19" spans="2:24" x14ac:dyDescent="0.35">
      <c r="B19" s="88" t="s">
        <v>30</v>
      </c>
      <c r="C19" t="s">
        <v>54</v>
      </c>
      <c r="D19" t="s">
        <v>3</v>
      </c>
      <c r="I19" s="82">
        <v>42346</v>
      </c>
      <c r="K19" s="89">
        <v>1999</v>
      </c>
    </row>
    <row r="20" spans="2:24" x14ac:dyDescent="0.35">
      <c r="B20" s="88" t="s">
        <v>31</v>
      </c>
      <c r="C20" t="s">
        <v>54</v>
      </c>
      <c r="D20" t="s">
        <v>2</v>
      </c>
      <c r="I20" s="82">
        <v>42921</v>
      </c>
      <c r="K20" s="89">
        <v>2000</v>
      </c>
    </row>
    <row r="21" spans="2:24" x14ac:dyDescent="0.35">
      <c r="B21" s="88" t="s">
        <v>65</v>
      </c>
      <c r="C21" t="s">
        <v>54</v>
      </c>
      <c r="D21" t="s">
        <v>9</v>
      </c>
      <c r="I21" s="82">
        <v>40410</v>
      </c>
      <c r="K21" s="89">
        <v>2000</v>
      </c>
    </row>
    <row r="22" spans="2:24" ht="13.15" thickBot="1" x14ac:dyDescent="0.4">
      <c r="B22" s="90" t="s">
        <v>66</v>
      </c>
      <c r="C22" s="91" t="s">
        <v>54</v>
      </c>
      <c r="D22" s="91" t="s">
        <v>8</v>
      </c>
      <c r="E22" s="91"/>
      <c r="F22" s="91"/>
      <c r="G22" s="91"/>
      <c r="H22" s="91"/>
      <c r="I22" s="94">
        <v>40309</v>
      </c>
      <c r="J22" s="91"/>
      <c r="K22" s="92">
        <v>2000</v>
      </c>
    </row>
    <row r="23" spans="2:24" x14ac:dyDescent="0.35"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2:24" x14ac:dyDescent="0.35">
      <c r="B24" s="1"/>
      <c r="C24" s="1"/>
      <c r="D24" s="1"/>
      <c r="E24" s="1"/>
      <c r="F24" s="1"/>
      <c r="G24" s="1"/>
      <c r="H24" s="1"/>
      <c r="I24" s="1"/>
      <c r="J24" s="1"/>
      <c r="K24" s="1"/>
    </row>
    <row r="26" spans="2:24" x14ac:dyDescent="0.35">
      <c r="D26" s="80" t="s">
        <v>93</v>
      </c>
      <c r="G26" s="80" t="s">
        <v>94</v>
      </c>
    </row>
    <row r="27" spans="2:24" x14ac:dyDescent="0.35">
      <c r="D27" t="s">
        <v>11</v>
      </c>
      <c r="E27">
        <v>48600</v>
      </c>
      <c r="G27">
        <v>48600</v>
      </c>
      <c r="H27">
        <v>46447</v>
      </c>
      <c r="I27">
        <v>42033</v>
      </c>
      <c r="J27">
        <v>41196</v>
      </c>
      <c r="K27">
        <v>42676</v>
      </c>
      <c r="L27">
        <v>40815</v>
      </c>
      <c r="M27">
        <v>44364</v>
      </c>
      <c r="N27">
        <v>42399</v>
      </c>
      <c r="O27">
        <v>38664</v>
      </c>
      <c r="P27">
        <v>38341</v>
      </c>
      <c r="Q27">
        <v>40410</v>
      </c>
      <c r="R27">
        <v>40309</v>
      </c>
      <c r="S27">
        <v>42879</v>
      </c>
      <c r="T27">
        <v>41884</v>
      </c>
      <c r="U27">
        <v>43086</v>
      </c>
      <c r="V27">
        <v>42263</v>
      </c>
      <c r="W27">
        <v>42346</v>
      </c>
      <c r="X27">
        <v>42921</v>
      </c>
    </row>
    <row r="28" spans="2:24" x14ac:dyDescent="0.35">
      <c r="D28" t="s">
        <v>10</v>
      </c>
      <c r="E28">
        <v>46447</v>
      </c>
    </row>
    <row r="29" spans="2:24" x14ac:dyDescent="0.35">
      <c r="D29" t="s">
        <v>19</v>
      </c>
      <c r="E29">
        <v>42033</v>
      </c>
    </row>
    <row r="30" spans="2:24" x14ac:dyDescent="0.35">
      <c r="D30" t="s">
        <v>18</v>
      </c>
      <c r="E30">
        <v>41196</v>
      </c>
    </row>
    <row r="31" spans="2:24" x14ac:dyDescent="0.35">
      <c r="D31" t="s">
        <v>7</v>
      </c>
      <c r="E31">
        <v>42676</v>
      </c>
    </row>
    <row r="32" spans="2:24" x14ac:dyDescent="0.35">
      <c r="D32" t="s">
        <v>6</v>
      </c>
      <c r="E32">
        <v>40815</v>
      </c>
    </row>
    <row r="33" spans="4:5" x14ac:dyDescent="0.35">
      <c r="D33" t="s">
        <v>13</v>
      </c>
      <c r="E33">
        <v>44364</v>
      </c>
    </row>
    <row r="34" spans="4:5" x14ac:dyDescent="0.35">
      <c r="D34" t="s">
        <v>12</v>
      </c>
      <c r="E34">
        <v>42399</v>
      </c>
    </row>
    <row r="35" spans="4:5" x14ac:dyDescent="0.35">
      <c r="D35" t="s">
        <v>15</v>
      </c>
      <c r="E35">
        <v>38664</v>
      </c>
    </row>
    <row r="36" spans="4:5" x14ac:dyDescent="0.35">
      <c r="D36" t="s">
        <v>14</v>
      </c>
      <c r="E36">
        <v>38341</v>
      </c>
    </row>
    <row r="37" spans="4:5" x14ac:dyDescent="0.35">
      <c r="D37" t="s">
        <v>9</v>
      </c>
      <c r="E37">
        <v>40410</v>
      </c>
    </row>
    <row r="38" spans="4:5" x14ac:dyDescent="0.35">
      <c r="D38" t="s">
        <v>8</v>
      </c>
      <c r="E38">
        <v>40309</v>
      </c>
    </row>
    <row r="39" spans="4:5" x14ac:dyDescent="0.35">
      <c r="D39" t="s">
        <v>17</v>
      </c>
      <c r="E39">
        <v>42879</v>
      </c>
    </row>
    <row r="40" spans="4:5" x14ac:dyDescent="0.35">
      <c r="D40" t="s">
        <v>16</v>
      </c>
      <c r="E40">
        <v>41884</v>
      </c>
    </row>
    <row r="41" spans="4:5" x14ac:dyDescent="0.35">
      <c r="D41" t="s">
        <v>5</v>
      </c>
      <c r="E41">
        <v>43086</v>
      </c>
    </row>
    <row r="42" spans="4:5" x14ac:dyDescent="0.35">
      <c r="D42" t="s">
        <v>4</v>
      </c>
      <c r="E42">
        <v>42263</v>
      </c>
    </row>
    <row r="43" spans="4:5" x14ac:dyDescent="0.35">
      <c r="D43" t="s">
        <v>3</v>
      </c>
      <c r="E43">
        <v>42346</v>
      </c>
    </row>
    <row r="44" spans="4:5" x14ac:dyDescent="0.35">
      <c r="D44" t="s">
        <v>2</v>
      </c>
      <c r="E44">
        <v>42921</v>
      </c>
    </row>
  </sheetData>
  <sortState xmlns:xlrd2="http://schemas.microsoft.com/office/spreadsheetml/2017/richdata2" ref="D27:E44">
    <sortCondition ref="D27:D44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5:S45"/>
  <sheetViews>
    <sheetView topLeftCell="A6" workbookViewId="0">
      <selection activeCell="A27" sqref="A27:J45"/>
    </sheetView>
  </sheetViews>
  <sheetFormatPr defaultRowHeight="12.75" x14ac:dyDescent="0.35"/>
  <cols>
    <col min="3" max="3" width="10.265625" bestFit="1" customWidth="1"/>
    <col min="4" max="4" width="11" bestFit="1" customWidth="1"/>
    <col min="5" max="5" width="9.73046875" bestFit="1" customWidth="1"/>
    <col min="6" max="6" width="9.73046875" customWidth="1"/>
    <col min="7" max="7" width="16.53125" bestFit="1" customWidth="1"/>
    <col min="8" max="8" width="13.53125" bestFit="1" customWidth="1"/>
    <col min="9" max="9" width="13.53125" customWidth="1"/>
    <col min="11" max="11" width="10.53125" bestFit="1" customWidth="1"/>
    <col min="12" max="12" width="6.53125" bestFit="1" customWidth="1"/>
    <col min="13" max="13" width="8.265625" bestFit="1" customWidth="1"/>
    <col min="14" max="14" width="15.265625" bestFit="1" customWidth="1"/>
  </cols>
  <sheetData>
    <row r="5" spans="3:19" ht="13.5" thickBot="1" x14ac:dyDescent="0.4">
      <c r="C5" t="s">
        <v>43</v>
      </c>
      <c r="D5" t="s">
        <v>44</v>
      </c>
      <c r="E5" t="s">
        <v>45</v>
      </c>
      <c r="F5" s="80" t="s">
        <v>88</v>
      </c>
      <c r="G5" t="s">
        <v>50</v>
      </c>
      <c r="H5" t="s">
        <v>52</v>
      </c>
      <c r="K5" s="71" t="s">
        <v>67</v>
      </c>
      <c r="L5" s="72" t="s">
        <v>23</v>
      </c>
      <c r="M5" s="72" t="s">
        <v>22</v>
      </c>
      <c r="N5" s="73" t="s">
        <v>68</v>
      </c>
      <c r="O5" s="81" t="s">
        <v>87</v>
      </c>
      <c r="Q5" s="81" t="s">
        <v>88</v>
      </c>
    </row>
    <row r="6" spans="3:19" ht="13.15" thickBot="1" x14ac:dyDescent="0.4">
      <c r="C6" t="s">
        <v>53</v>
      </c>
      <c r="D6" t="s">
        <v>54</v>
      </c>
      <c r="E6" t="s">
        <v>11</v>
      </c>
      <c r="F6" t="str">
        <f>LEFT(E6,3)</f>
        <v>CFJ</v>
      </c>
      <c r="G6">
        <v>40638</v>
      </c>
      <c r="H6">
        <v>1939</v>
      </c>
      <c r="K6" s="74">
        <v>2017</v>
      </c>
      <c r="L6" s="75" t="s">
        <v>53</v>
      </c>
      <c r="M6" s="75" t="s">
        <v>11</v>
      </c>
      <c r="N6" s="76" t="s">
        <v>69</v>
      </c>
      <c r="O6" t="str">
        <f>RIGHT(N6,5)</f>
        <v>CFJ05</v>
      </c>
      <c r="P6" t="b">
        <f>E6=O6</f>
        <v>0</v>
      </c>
      <c r="Q6" t="str">
        <f>LEFT(O6,3)</f>
        <v>CFJ</v>
      </c>
      <c r="R6" t="b">
        <f>F6=Q6</f>
        <v>1</v>
      </c>
      <c r="S6" t="str">
        <f>F6&amp;"/"&amp;Q6</f>
        <v>CFJ/CFJ</v>
      </c>
    </row>
    <row r="7" spans="3:19" ht="13.15" thickBot="1" x14ac:dyDescent="0.4">
      <c r="C7" t="s">
        <v>55</v>
      </c>
      <c r="D7" t="s">
        <v>54</v>
      </c>
      <c r="E7" t="s">
        <v>10</v>
      </c>
      <c r="F7" t="str">
        <f t="shared" ref="F7:F23" si="0">LEFT(E7,3)</f>
        <v>CFJ</v>
      </c>
      <c r="G7">
        <v>41737</v>
      </c>
      <c r="H7">
        <v>2000</v>
      </c>
      <c r="K7" s="74">
        <v>2017</v>
      </c>
      <c r="L7" s="75" t="s">
        <v>55</v>
      </c>
      <c r="M7" s="75" t="s">
        <v>10</v>
      </c>
      <c r="N7" s="76" t="s">
        <v>70</v>
      </c>
      <c r="O7" t="str">
        <f t="shared" ref="O7:O23" si="1">RIGHT(N7,5)</f>
        <v>CFJ06</v>
      </c>
      <c r="P7" t="b">
        <f t="shared" ref="P7:P23" si="2">E7=O7</f>
        <v>0</v>
      </c>
      <c r="Q7" t="str">
        <f t="shared" ref="Q7:Q23" si="3">LEFT(O7,3)</f>
        <v>CFJ</v>
      </c>
      <c r="R7" t="b">
        <f t="shared" ref="R7:R23" si="4">F7=Q7</f>
        <v>1</v>
      </c>
      <c r="S7" t="str">
        <f t="shared" ref="S7:S23" si="5">F7&amp;"/"&amp;Q7</f>
        <v>CFJ/CFJ</v>
      </c>
    </row>
    <row r="8" spans="3:19" ht="13.15" thickBot="1" x14ac:dyDescent="0.4">
      <c r="C8" t="s">
        <v>56</v>
      </c>
      <c r="D8" t="s">
        <v>54</v>
      </c>
      <c r="E8" t="s">
        <v>9</v>
      </c>
      <c r="F8" t="str">
        <f t="shared" si="0"/>
        <v>ESJ</v>
      </c>
      <c r="G8">
        <v>36602</v>
      </c>
      <c r="H8">
        <v>2000</v>
      </c>
      <c r="K8" s="74">
        <v>2017</v>
      </c>
      <c r="L8" s="75" t="s">
        <v>56</v>
      </c>
      <c r="M8" s="75" t="s">
        <v>9</v>
      </c>
      <c r="N8" s="76" t="s">
        <v>71</v>
      </c>
      <c r="O8" t="str">
        <f t="shared" si="1"/>
        <v>ESJ05</v>
      </c>
      <c r="P8" t="b">
        <f t="shared" si="2"/>
        <v>1</v>
      </c>
      <c r="Q8" t="str">
        <f t="shared" si="3"/>
        <v>ESJ</v>
      </c>
      <c r="R8" t="b">
        <f t="shared" si="4"/>
        <v>1</v>
      </c>
      <c r="S8" t="str">
        <f t="shared" si="5"/>
        <v>ESJ/ESJ</v>
      </c>
    </row>
    <row r="9" spans="3:19" ht="13.15" thickBot="1" x14ac:dyDescent="0.4">
      <c r="C9" t="s">
        <v>57</v>
      </c>
      <c r="D9" t="s">
        <v>54</v>
      </c>
      <c r="E9" t="s">
        <v>8</v>
      </c>
      <c r="F9" t="str">
        <f t="shared" si="0"/>
        <v>ESJ</v>
      </c>
      <c r="G9">
        <v>37580</v>
      </c>
      <c r="H9">
        <v>2000</v>
      </c>
      <c r="K9" s="74">
        <v>2017</v>
      </c>
      <c r="L9" s="75" t="s">
        <v>57</v>
      </c>
      <c r="M9" s="75" t="s">
        <v>8</v>
      </c>
      <c r="N9" s="76" t="s">
        <v>72</v>
      </c>
      <c r="O9" t="str">
        <f t="shared" si="1"/>
        <v>ESJ06</v>
      </c>
      <c r="P9" t="b">
        <f t="shared" si="2"/>
        <v>1</v>
      </c>
      <c r="Q9" t="str">
        <f t="shared" si="3"/>
        <v>ESJ</v>
      </c>
      <c r="R9" t="b">
        <f t="shared" si="4"/>
        <v>1</v>
      </c>
      <c r="S9" t="str">
        <f t="shared" si="5"/>
        <v>ESJ/ESJ</v>
      </c>
    </row>
    <row r="10" spans="3:19" ht="13.15" thickBot="1" x14ac:dyDescent="0.4">
      <c r="C10" t="s">
        <v>58</v>
      </c>
      <c r="D10" t="s">
        <v>54</v>
      </c>
      <c r="E10" t="s">
        <v>3</v>
      </c>
      <c r="F10" t="str">
        <f t="shared" si="0"/>
        <v>JCJ</v>
      </c>
      <c r="G10">
        <v>36997</v>
      </c>
      <c r="H10">
        <v>1998</v>
      </c>
      <c r="K10" s="74">
        <v>2017</v>
      </c>
      <c r="L10" s="75" t="s">
        <v>58</v>
      </c>
      <c r="M10" s="75" t="s">
        <v>3</v>
      </c>
      <c r="N10" s="76" t="s">
        <v>73</v>
      </c>
      <c r="O10" t="str">
        <f t="shared" si="1"/>
        <v>CFJ01</v>
      </c>
      <c r="P10" t="b">
        <f t="shared" si="2"/>
        <v>0</v>
      </c>
      <c r="Q10" t="str">
        <f t="shared" si="3"/>
        <v>CFJ</v>
      </c>
      <c r="R10" t="b">
        <f t="shared" si="4"/>
        <v>0</v>
      </c>
      <c r="S10" t="str">
        <f t="shared" si="5"/>
        <v>JCJ/CFJ</v>
      </c>
    </row>
    <row r="11" spans="3:19" ht="13.15" thickBot="1" x14ac:dyDescent="0.4">
      <c r="C11" t="s">
        <v>59</v>
      </c>
      <c r="D11" t="s">
        <v>54</v>
      </c>
      <c r="E11" t="s">
        <v>2</v>
      </c>
      <c r="F11" t="str">
        <f t="shared" si="0"/>
        <v>JCJ</v>
      </c>
      <c r="G11">
        <v>38375</v>
      </c>
      <c r="H11">
        <v>1999</v>
      </c>
      <c r="K11" s="74">
        <v>2017</v>
      </c>
      <c r="L11" s="75" t="s">
        <v>59</v>
      </c>
      <c r="M11" s="75" t="s">
        <v>2</v>
      </c>
      <c r="N11" s="76" t="s">
        <v>74</v>
      </c>
      <c r="O11" t="str">
        <f t="shared" si="1"/>
        <v>CFJ02</v>
      </c>
      <c r="P11" t="b">
        <f t="shared" si="2"/>
        <v>0</v>
      </c>
      <c r="Q11" t="str">
        <f t="shared" si="3"/>
        <v>CFJ</v>
      </c>
      <c r="R11" t="b">
        <f t="shared" si="4"/>
        <v>0</v>
      </c>
      <c r="S11" t="str">
        <f t="shared" si="5"/>
        <v>JCJ/CFJ</v>
      </c>
    </row>
    <row r="12" spans="3:19" ht="13.15" thickBot="1" x14ac:dyDescent="0.4">
      <c r="C12" t="s">
        <v>28</v>
      </c>
      <c r="D12" t="s">
        <v>54</v>
      </c>
      <c r="E12" t="s">
        <v>15</v>
      </c>
      <c r="F12" t="str">
        <f t="shared" si="0"/>
        <v>ESJ</v>
      </c>
      <c r="G12">
        <v>39792</v>
      </c>
      <c r="H12">
        <v>2000</v>
      </c>
      <c r="K12" s="74">
        <v>2017</v>
      </c>
      <c r="L12" s="75" t="s">
        <v>28</v>
      </c>
      <c r="M12" s="75" t="s">
        <v>15</v>
      </c>
      <c r="N12" s="76" t="s">
        <v>75</v>
      </c>
      <c r="O12" t="str">
        <f t="shared" si="1"/>
        <v>JCJ03</v>
      </c>
      <c r="P12" t="b">
        <f t="shared" si="2"/>
        <v>0</v>
      </c>
      <c r="Q12" t="str">
        <f t="shared" si="3"/>
        <v>JCJ</v>
      </c>
      <c r="R12" t="b">
        <f t="shared" si="4"/>
        <v>0</v>
      </c>
      <c r="S12" t="str">
        <f t="shared" si="5"/>
        <v>ESJ/JCJ</v>
      </c>
    </row>
    <row r="13" spans="3:19" ht="13.15" thickBot="1" x14ac:dyDescent="0.4">
      <c r="C13" t="s">
        <v>29</v>
      </c>
      <c r="D13" t="s">
        <v>54</v>
      </c>
      <c r="E13" t="s">
        <v>14</v>
      </c>
      <c r="F13" t="str">
        <f t="shared" si="0"/>
        <v>ESJ</v>
      </c>
      <c r="G13">
        <v>40622</v>
      </c>
      <c r="H13">
        <v>2003</v>
      </c>
      <c r="K13" s="74">
        <v>2017</v>
      </c>
      <c r="L13" s="75" t="s">
        <v>29</v>
      </c>
      <c r="M13" s="75" t="s">
        <v>14</v>
      </c>
      <c r="N13" s="76" t="s">
        <v>76</v>
      </c>
      <c r="O13" t="str">
        <f t="shared" si="1"/>
        <v>JCJ04</v>
      </c>
      <c r="P13" t="b">
        <f t="shared" si="2"/>
        <v>0</v>
      </c>
      <c r="Q13" t="str">
        <f t="shared" si="3"/>
        <v>JCJ</v>
      </c>
      <c r="R13" t="b">
        <f t="shared" si="4"/>
        <v>0</v>
      </c>
      <c r="S13" t="str">
        <f t="shared" si="5"/>
        <v>ESJ/JCJ</v>
      </c>
    </row>
    <row r="14" spans="3:19" ht="13.15" thickBot="1" x14ac:dyDescent="0.4">
      <c r="C14" t="s">
        <v>26</v>
      </c>
      <c r="D14" t="s">
        <v>54</v>
      </c>
      <c r="E14" t="s">
        <v>19</v>
      </c>
      <c r="F14" t="str">
        <f t="shared" si="0"/>
        <v>CFJ</v>
      </c>
      <c r="G14">
        <v>42482</v>
      </c>
      <c r="H14">
        <v>2001</v>
      </c>
      <c r="K14" s="74">
        <v>2017</v>
      </c>
      <c r="L14" s="75" t="s">
        <v>26</v>
      </c>
      <c r="M14" s="75" t="s">
        <v>19</v>
      </c>
      <c r="N14" s="76" t="s">
        <v>77</v>
      </c>
      <c r="O14" t="str">
        <f t="shared" si="1"/>
        <v>JCJ01</v>
      </c>
      <c r="P14" t="b">
        <f t="shared" si="2"/>
        <v>0</v>
      </c>
      <c r="Q14" t="str">
        <f t="shared" si="3"/>
        <v>JCJ</v>
      </c>
      <c r="R14" t="b">
        <f t="shared" si="4"/>
        <v>0</v>
      </c>
      <c r="S14" t="str">
        <f t="shared" si="5"/>
        <v>CFJ/JCJ</v>
      </c>
    </row>
    <row r="15" spans="3:19" ht="13.15" thickBot="1" x14ac:dyDescent="0.4">
      <c r="C15" t="s">
        <v>27</v>
      </c>
      <c r="D15" t="s">
        <v>54</v>
      </c>
      <c r="E15" t="s">
        <v>18</v>
      </c>
      <c r="F15" t="str">
        <f t="shared" si="0"/>
        <v>CFJ</v>
      </c>
      <c r="G15">
        <v>43451</v>
      </c>
      <c r="H15">
        <v>2000</v>
      </c>
      <c r="K15" s="74">
        <v>2017</v>
      </c>
      <c r="L15" s="75" t="s">
        <v>27</v>
      </c>
      <c r="M15" s="75" t="s">
        <v>18</v>
      </c>
      <c r="N15" s="76" t="s">
        <v>78</v>
      </c>
      <c r="O15" t="str">
        <f t="shared" si="1"/>
        <v>JCJ02</v>
      </c>
      <c r="P15" t="b">
        <f t="shared" si="2"/>
        <v>0</v>
      </c>
      <c r="Q15" t="str">
        <f t="shared" si="3"/>
        <v>JCJ</v>
      </c>
      <c r="R15" t="b">
        <f t="shared" si="4"/>
        <v>0</v>
      </c>
      <c r="S15" t="str">
        <f t="shared" si="5"/>
        <v>CFJ/JCJ</v>
      </c>
    </row>
    <row r="16" spans="3:19" ht="13.15" thickBot="1" x14ac:dyDescent="0.4">
      <c r="C16" t="s">
        <v>60</v>
      </c>
      <c r="D16" t="s">
        <v>54</v>
      </c>
      <c r="E16" t="s">
        <v>5</v>
      </c>
      <c r="F16" t="str">
        <f t="shared" si="0"/>
        <v>JCJ</v>
      </c>
      <c r="G16">
        <v>40628</v>
      </c>
      <c r="H16">
        <v>2001</v>
      </c>
      <c r="K16" s="74">
        <v>2017</v>
      </c>
      <c r="L16" s="75" t="s">
        <v>60</v>
      </c>
      <c r="M16" s="75" t="s">
        <v>5</v>
      </c>
      <c r="N16" s="76" t="s">
        <v>79</v>
      </c>
      <c r="O16" t="str">
        <f t="shared" si="1"/>
        <v>CFJ03</v>
      </c>
      <c r="P16" t="b">
        <f t="shared" si="2"/>
        <v>0</v>
      </c>
      <c r="Q16" t="str">
        <f t="shared" si="3"/>
        <v>CFJ</v>
      </c>
      <c r="R16" t="b">
        <f t="shared" si="4"/>
        <v>0</v>
      </c>
      <c r="S16" t="str">
        <f t="shared" si="5"/>
        <v>JCJ/CFJ</v>
      </c>
    </row>
    <row r="17" spans="1:19" ht="13.15" thickBot="1" x14ac:dyDescent="0.4">
      <c r="C17" t="s">
        <v>61</v>
      </c>
      <c r="D17" t="s">
        <v>54</v>
      </c>
      <c r="E17" t="s">
        <v>4</v>
      </c>
      <c r="F17" t="str">
        <f t="shared" si="0"/>
        <v>JCJ</v>
      </c>
      <c r="G17">
        <v>41284</v>
      </c>
      <c r="H17">
        <v>2000</v>
      </c>
      <c r="K17" s="74">
        <v>2017</v>
      </c>
      <c r="L17" s="75" t="s">
        <v>61</v>
      </c>
      <c r="M17" s="75" t="s">
        <v>4</v>
      </c>
      <c r="N17" s="76" t="s">
        <v>80</v>
      </c>
      <c r="O17" t="str">
        <f t="shared" si="1"/>
        <v>CFJ04</v>
      </c>
      <c r="P17" t="b">
        <f t="shared" si="2"/>
        <v>0</v>
      </c>
      <c r="Q17" t="str">
        <f t="shared" si="3"/>
        <v>CFJ</v>
      </c>
      <c r="R17" t="b">
        <f t="shared" si="4"/>
        <v>0</v>
      </c>
      <c r="S17" t="str">
        <f t="shared" si="5"/>
        <v>JCJ/CFJ</v>
      </c>
    </row>
    <row r="18" spans="1:19" ht="13.15" thickBot="1" x14ac:dyDescent="0.4">
      <c r="C18" t="s">
        <v>62</v>
      </c>
      <c r="D18" t="s">
        <v>54</v>
      </c>
      <c r="E18" t="s">
        <v>13</v>
      </c>
      <c r="F18" t="str">
        <f t="shared" si="0"/>
        <v>ESJ</v>
      </c>
      <c r="G18">
        <v>39455</v>
      </c>
      <c r="H18">
        <v>2001</v>
      </c>
      <c r="K18" s="74">
        <v>2017</v>
      </c>
      <c r="L18" s="75" t="s">
        <v>62</v>
      </c>
      <c r="M18" s="75" t="s">
        <v>13</v>
      </c>
      <c r="N18" s="76" t="s">
        <v>81</v>
      </c>
      <c r="O18" t="str">
        <f t="shared" si="1"/>
        <v>ESJ03</v>
      </c>
      <c r="P18" t="b">
        <f t="shared" si="2"/>
        <v>0</v>
      </c>
      <c r="Q18" t="str">
        <f t="shared" si="3"/>
        <v>ESJ</v>
      </c>
      <c r="R18" t="b">
        <f t="shared" si="4"/>
        <v>1</v>
      </c>
      <c r="S18" t="str">
        <f t="shared" si="5"/>
        <v>ESJ/ESJ</v>
      </c>
    </row>
    <row r="19" spans="1:19" ht="13.15" thickBot="1" x14ac:dyDescent="0.4">
      <c r="C19" t="s">
        <v>63</v>
      </c>
      <c r="D19" t="s">
        <v>54</v>
      </c>
      <c r="E19" t="s">
        <v>12</v>
      </c>
      <c r="F19" t="str">
        <f t="shared" si="0"/>
        <v>ESJ</v>
      </c>
      <c r="G19">
        <v>39774</v>
      </c>
      <c r="H19">
        <v>2000</v>
      </c>
      <c r="K19" s="74">
        <v>2017</v>
      </c>
      <c r="L19" s="75" t="s">
        <v>63</v>
      </c>
      <c r="M19" s="75" t="s">
        <v>12</v>
      </c>
      <c r="N19" s="76" t="s">
        <v>82</v>
      </c>
      <c r="O19" t="str">
        <f t="shared" si="1"/>
        <v>ESJ04</v>
      </c>
      <c r="P19" t="b">
        <f t="shared" si="2"/>
        <v>0</v>
      </c>
      <c r="Q19" t="str">
        <f t="shared" si="3"/>
        <v>ESJ</v>
      </c>
      <c r="R19" t="b">
        <f t="shared" si="4"/>
        <v>1</v>
      </c>
      <c r="S19" t="str">
        <f t="shared" si="5"/>
        <v>ESJ/ESJ</v>
      </c>
    </row>
    <row r="20" spans="1:19" ht="13.15" thickBot="1" x14ac:dyDescent="0.4">
      <c r="C20" t="s">
        <v>30</v>
      </c>
      <c r="D20" t="s">
        <v>64</v>
      </c>
      <c r="E20" t="s">
        <v>7</v>
      </c>
      <c r="F20" t="str">
        <f t="shared" si="0"/>
        <v>CFJ</v>
      </c>
      <c r="G20">
        <v>37264</v>
      </c>
      <c r="H20">
        <v>4000</v>
      </c>
      <c r="K20" s="74">
        <v>2017</v>
      </c>
      <c r="L20" s="75" t="s">
        <v>30</v>
      </c>
      <c r="M20" s="75" t="s">
        <v>7</v>
      </c>
      <c r="N20" s="76" t="s">
        <v>83</v>
      </c>
      <c r="O20" t="str">
        <f t="shared" si="1"/>
        <v>JCJ05</v>
      </c>
      <c r="P20" t="b">
        <f t="shared" si="2"/>
        <v>0</v>
      </c>
      <c r="Q20" t="str">
        <f t="shared" si="3"/>
        <v>JCJ</v>
      </c>
      <c r="R20" t="b">
        <f t="shared" si="4"/>
        <v>0</v>
      </c>
      <c r="S20" t="str">
        <f t="shared" si="5"/>
        <v>CFJ/JCJ</v>
      </c>
    </row>
    <row r="21" spans="1:19" ht="13.15" thickBot="1" x14ac:dyDescent="0.4">
      <c r="C21" t="s">
        <v>31</v>
      </c>
      <c r="D21" t="s">
        <v>64</v>
      </c>
      <c r="E21" t="s">
        <v>6</v>
      </c>
      <c r="F21" t="str">
        <f t="shared" si="0"/>
        <v>CFJ</v>
      </c>
      <c r="G21">
        <v>39241</v>
      </c>
      <c r="H21">
        <v>4013</v>
      </c>
      <c r="K21" s="74">
        <v>2017</v>
      </c>
      <c r="L21" s="75" t="s">
        <v>31</v>
      </c>
      <c r="M21" s="75" t="s">
        <v>6</v>
      </c>
      <c r="N21" s="76" t="s">
        <v>84</v>
      </c>
      <c r="O21" t="str">
        <f t="shared" si="1"/>
        <v>JCJ06</v>
      </c>
      <c r="P21" t="b">
        <f t="shared" si="2"/>
        <v>0</v>
      </c>
      <c r="Q21" t="str">
        <f t="shared" si="3"/>
        <v>JCJ</v>
      </c>
      <c r="R21" t="b">
        <f t="shared" si="4"/>
        <v>0</v>
      </c>
      <c r="S21" t="str">
        <f t="shared" si="5"/>
        <v>CFJ/JCJ</v>
      </c>
    </row>
    <row r="22" spans="1:19" ht="13.15" thickBot="1" x14ac:dyDescent="0.4">
      <c r="C22" t="s">
        <v>65</v>
      </c>
      <c r="D22" t="s">
        <v>54</v>
      </c>
      <c r="E22" t="s">
        <v>17</v>
      </c>
      <c r="F22" t="str">
        <f t="shared" si="0"/>
        <v>JCJ</v>
      </c>
      <c r="G22">
        <v>38595</v>
      </c>
      <c r="H22">
        <v>1832</v>
      </c>
      <c r="K22" s="74">
        <v>2017</v>
      </c>
      <c r="L22" s="75" t="s">
        <v>65</v>
      </c>
      <c r="M22" s="75" t="s">
        <v>17</v>
      </c>
      <c r="N22" s="76" t="s">
        <v>85</v>
      </c>
      <c r="O22" t="str">
        <f t="shared" si="1"/>
        <v>ESJ01</v>
      </c>
      <c r="P22" t="b">
        <f t="shared" si="2"/>
        <v>0</v>
      </c>
      <c r="Q22" t="str">
        <f t="shared" si="3"/>
        <v>ESJ</v>
      </c>
      <c r="R22" t="b">
        <f t="shared" si="4"/>
        <v>0</v>
      </c>
      <c r="S22" t="str">
        <f t="shared" si="5"/>
        <v>JCJ/ESJ</v>
      </c>
    </row>
    <row r="23" spans="1:19" x14ac:dyDescent="0.35">
      <c r="C23" t="s">
        <v>66</v>
      </c>
      <c r="D23" t="s">
        <v>54</v>
      </c>
      <c r="E23" t="s">
        <v>16</v>
      </c>
      <c r="F23" t="str">
        <f t="shared" si="0"/>
        <v>JCJ</v>
      </c>
      <c r="G23">
        <v>37866</v>
      </c>
      <c r="H23">
        <v>1699</v>
      </c>
      <c r="K23" s="77">
        <v>2017</v>
      </c>
      <c r="L23" s="78" t="s">
        <v>66</v>
      </c>
      <c r="M23" s="78" t="s">
        <v>16</v>
      </c>
      <c r="N23" s="79" t="s">
        <v>86</v>
      </c>
      <c r="O23" t="str">
        <f t="shared" si="1"/>
        <v>ESJ02</v>
      </c>
      <c r="P23" t="b">
        <f t="shared" si="2"/>
        <v>0</v>
      </c>
      <c r="Q23" t="str">
        <f t="shared" si="3"/>
        <v>ESJ</v>
      </c>
      <c r="R23" t="b">
        <f t="shared" si="4"/>
        <v>0</v>
      </c>
      <c r="S23" t="str">
        <f t="shared" si="5"/>
        <v>JCJ/ESJ</v>
      </c>
    </row>
    <row r="26" spans="1:19" x14ac:dyDescent="0.35">
      <c r="S26" t="s">
        <v>89</v>
      </c>
    </row>
    <row r="27" spans="1:19" x14ac:dyDescent="0.35">
      <c r="A27" t="s">
        <v>43</v>
      </c>
      <c r="B27" t="s">
        <v>44</v>
      </c>
      <c r="C27" t="s">
        <v>45</v>
      </c>
      <c r="D27" t="s">
        <v>46</v>
      </c>
      <c r="E27" t="s">
        <v>47</v>
      </c>
      <c r="F27" t="s">
        <v>48</v>
      </c>
      <c r="G27" t="s">
        <v>49</v>
      </c>
      <c r="H27" t="s">
        <v>50</v>
      </c>
      <c r="I27" t="s">
        <v>51</v>
      </c>
      <c r="J27" t="s">
        <v>52</v>
      </c>
      <c r="S27" t="s">
        <v>89</v>
      </c>
    </row>
    <row r="28" spans="1:19" x14ac:dyDescent="0.35">
      <c r="A28" t="s">
        <v>53</v>
      </c>
      <c r="B28" t="s">
        <v>54</v>
      </c>
      <c r="C28" t="s">
        <v>7</v>
      </c>
      <c r="H28">
        <v>40638</v>
      </c>
      <c r="J28">
        <v>1939</v>
      </c>
      <c r="S28" t="s">
        <v>92</v>
      </c>
    </row>
    <row r="29" spans="1:19" x14ac:dyDescent="0.35">
      <c r="A29" t="s">
        <v>55</v>
      </c>
      <c r="B29" t="s">
        <v>54</v>
      </c>
      <c r="C29" t="s">
        <v>6</v>
      </c>
      <c r="H29">
        <v>41737</v>
      </c>
      <c r="J29">
        <v>2000</v>
      </c>
      <c r="S29" t="s">
        <v>92</v>
      </c>
    </row>
    <row r="30" spans="1:19" x14ac:dyDescent="0.35">
      <c r="A30" t="s">
        <v>56</v>
      </c>
      <c r="B30" t="s">
        <v>54</v>
      </c>
      <c r="C30" t="s">
        <v>9</v>
      </c>
      <c r="H30">
        <v>36602</v>
      </c>
      <c r="J30">
        <v>2000</v>
      </c>
      <c r="S30" t="s">
        <v>92</v>
      </c>
    </row>
    <row r="31" spans="1:19" x14ac:dyDescent="0.35">
      <c r="A31" t="s">
        <v>57</v>
      </c>
      <c r="B31" t="s">
        <v>54</v>
      </c>
      <c r="C31" t="s">
        <v>8</v>
      </c>
      <c r="H31">
        <v>37580</v>
      </c>
      <c r="J31">
        <v>2000</v>
      </c>
      <c r="S31" t="s">
        <v>92</v>
      </c>
    </row>
    <row r="32" spans="1:19" x14ac:dyDescent="0.35">
      <c r="A32" t="s">
        <v>58</v>
      </c>
      <c r="B32" t="s">
        <v>54</v>
      </c>
      <c r="C32" t="s">
        <v>11</v>
      </c>
      <c r="H32">
        <v>36997</v>
      </c>
      <c r="J32">
        <v>1998</v>
      </c>
      <c r="S32" t="s">
        <v>90</v>
      </c>
    </row>
    <row r="33" spans="1:19" x14ac:dyDescent="0.35">
      <c r="A33" t="s">
        <v>59</v>
      </c>
      <c r="B33" t="s">
        <v>54</v>
      </c>
      <c r="C33" t="s">
        <v>10</v>
      </c>
      <c r="H33">
        <v>38375</v>
      </c>
      <c r="J33">
        <v>1999</v>
      </c>
      <c r="S33" t="s">
        <v>90</v>
      </c>
    </row>
    <row r="34" spans="1:19" x14ac:dyDescent="0.35">
      <c r="A34" t="s">
        <v>28</v>
      </c>
      <c r="B34" t="s">
        <v>54</v>
      </c>
      <c r="C34" t="s">
        <v>5</v>
      </c>
      <c r="H34">
        <v>39792</v>
      </c>
      <c r="J34">
        <v>2000</v>
      </c>
      <c r="S34" t="s">
        <v>90</v>
      </c>
    </row>
    <row r="35" spans="1:19" x14ac:dyDescent="0.35">
      <c r="A35" t="s">
        <v>29</v>
      </c>
      <c r="B35" t="s">
        <v>54</v>
      </c>
      <c r="C35" t="s">
        <v>4</v>
      </c>
      <c r="H35">
        <v>40622</v>
      </c>
      <c r="J35">
        <v>2003</v>
      </c>
      <c r="S35" t="s">
        <v>90</v>
      </c>
    </row>
    <row r="36" spans="1:19" x14ac:dyDescent="0.35">
      <c r="A36" t="s">
        <v>26</v>
      </c>
      <c r="B36" t="s">
        <v>54</v>
      </c>
      <c r="C36" t="s">
        <v>17</v>
      </c>
      <c r="H36">
        <v>42482</v>
      </c>
      <c r="J36">
        <v>2001</v>
      </c>
      <c r="S36" t="s">
        <v>91</v>
      </c>
    </row>
    <row r="37" spans="1:19" x14ac:dyDescent="0.35">
      <c r="A37" t="s">
        <v>27</v>
      </c>
      <c r="B37" t="s">
        <v>54</v>
      </c>
      <c r="C37" t="s">
        <v>16</v>
      </c>
      <c r="H37">
        <v>43451</v>
      </c>
      <c r="J37">
        <v>2000</v>
      </c>
      <c r="S37" t="s">
        <v>91</v>
      </c>
    </row>
    <row r="38" spans="1:19" x14ac:dyDescent="0.35">
      <c r="A38" t="s">
        <v>60</v>
      </c>
      <c r="B38" t="s">
        <v>54</v>
      </c>
      <c r="C38" t="s">
        <v>19</v>
      </c>
      <c r="H38">
        <v>40628</v>
      </c>
      <c r="J38">
        <v>2001</v>
      </c>
    </row>
    <row r="39" spans="1:19" x14ac:dyDescent="0.35">
      <c r="A39" t="s">
        <v>61</v>
      </c>
      <c r="B39" t="s">
        <v>54</v>
      </c>
      <c r="C39" t="s">
        <v>18</v>
      </c>
      <c r="H39">
        <v>41284</v>
      </c>
      <c r="J39">
        <v>2000</v>
      </c>
    </row>
    <row r="40" spans="1:19" x14ac:dyDescent="0.35">
      <c r="A40" t="s">
        <v>62</v>
      </c>
      <c r="B40" t="s">
        <v>54</v>
      </c>
      <c r="C40" t="s">
        <v>15</v>
      </c>
      <c r="H40">
        <v>39455</v>
      </c>
      <c r="J40">
        <v>2001</v>
      </c>
    </row>
    <row r="41" spans="1:19" x14ac:dyDescent="0.35">
      <c r="A41" t="s">
        <v>63</v>
      </c>
      <c r="B41" t="s">
        <v>54</v>
      </c>
      <c r="C41" t="s">
        <v>14</v>
      </c>
      <c r="H41">
        <v>39774</v>
      </c>
      <c r="J41">
        <v>2000</v>
      </c>
    </row>
    <row r="42" spans="1:19" x14ac:dyDescent="0.35">
      <c r="A42" t="s">
        <v>30</v>
      </c>
      <c r="B42" t="s">
        <v>64</v>
      </c>
      <c r="C42" t="s">
        <v>3</v>
      </c>
      <c r="H42">
        <v>37264</v>
      </c>
      <c r="J42">
        <v>4000</v>
      </c>
    </row>
    <row r="43" spans="1:19" x14ac:dyDescent="0.35">
      <c r="A43" t="s">
        <v>31</v>
      </c>
      <c r="B43" t="s">
        <v>64</v>
      </c>
      <c r="C43" t="s">
        <v>2</v>
      </c>
      <c r="H43">
        <v>39241</v>
      </c>
      <c r="J43">
        <v>4013</v>
      </c>
    </row>
    <row r="44" spans="1:19" x14ac:dyDescent="0.35">
      <c r="A44" t="s">
        <v>65</v>
      </c>
      <c r="B44" t="s">
        <v>54</v>
      </c>
      <c r="C44" t="s">
        <v>13</v>
      </c>
      <c r="H44">
        <v>38595</v>
      </c>
      <c r="J44">
        <v>1832</v>
      </c>
    </row>
    <row r="45" spans="1:19" x14ac:dyDescent="0.35">
      <c r="A45" t="s">
        <v>66</v>
      </c>
      <c r="B45" t="s">
        <v>54</v>
      </c>
      <c r="C45" t="s">
        <v>12</v>
      </c>
      <c r="H45">
        <v>37866</v>
      </c>
      <c r="J45">
        <v>1699</v>
      </c>
    </row>
  </sheetData>
  <sortState xmlns:xlrd2="http://schemas.microsoft.com/office/spreadsheetml/2017/richdata2" ref="S26:S43">
    <sortCondition ref="S26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C7:V25"/>
  <sheetViews>
    <sheetView topLeftCell="C1" workbookViewId="0">
      <selection activeCell="D8" sqref="D8:D25"/>
    </sheetView>
  </sheetViews>
  <sheetFormatPr defaultRowHeight="12.75" x14ac:dyDescent="0.35"/>
  <cols>
    <col min="2" max="2" width="16.53125" bestFit="1" customWidth="1"/>
    <col min="6" max="7" width="0" hidden="1" customWidth="1"/>
    <col min="8" max="8" width="10.19921875" hidden="1" customWidth="1"/>
    <col min="9" max="10" width="0" hidden="1" customWidth="1"/>
    <col min="11" max="13" width="12.46484375" hidden="1" customWidth="1"/>
    <col min="14" max="14" width="0" hidden="1" customWidth="1"/>
    <col min="15" max="17" width="13.265625" hidden="1" customWidth="1"/>
    <col min="18" max="21" width="0" hidden="1" customWidth="1"/>
    <col min="22" max="22" width="14.19921875" hidden="1" customWidth="1"/>
  </cols>
  <sheetData>
    <row r="7" spans="3:4" ht="13.5" thickBot="1" x14ac:dyDescent="0.4">
      <c r="C7" s="19" t="s">
        <v>23</v>
      </c>
      <c r="D7" s="20" t="s">
        <v>24</v>
      </c>
    </row>
    <row r="8" spans="3:4" ht="13.15" thickBot="1" x14ac:dyDescent="0.4">
      <c r="C8" s="21" t="s">
        <v>11</v>
      </c>
      <c r="D8" s="67">
        <v>40638</v>
      </c>
    </row>
    <row r="9" spans="3:4" ht="13.15" thickBot="1" x14ac:dyDescent="0.4">
      <c r="C9" s="21" t="s">
        <v>10</v>
      </c>
      <c r="D9" s="67">
        <v>41737</v>
      </c>
    </row>
    <row r="10" spans="3:4" ht="13.15" thickBot="1" x14ac:dyDescent="0.4">
      <c r="C10" s="21" t="s">
        <v>19</v>
      </c>
      <c r="D10" s="67">
        <v>42482</v>
      </c>
    </row>
    <row r="11" spans="3:4" ht="13.15" thickBot="1" x14ac:dyDescent="0.4">
      <c r="C11" s="21" t="s">
        <v>18</v>
      </c>
      <c r="D11" s="67">
        <v>43451</v>
      </c>
    </row>
    <row r="12" spans="3:4" ht="13.15" thickBot="1" x14ac:dyDescent="0.4">
      <c r="C12" s="21" t="s">
        <v>7</v>
      </c>
      <c r="D12" s="67">
        <v>37264</v>
      </c>
    </row>
    <row r="13" spans="3:4" ht="13.15" thickBot="1" x14ac:dyDescent="0.4">
      <c r="C13" s="21" t="s">
        <v>6</v>
      </c>
      <c r="D13" s="67">
        <v>39241</v>
      </c>
    </row>
    <row r="14" spans="3:4" ht="13.15" thickBot="1" x14ac:dyDescent="0.4">
      <c r="C14" s="21" t="s">
        <v>13</v>
      </c>
      <c r="D14" s="67">
        <v>39455</v>
      </c>
    </row>
    <row r="15" spans="3:4" ht="13.15" thickBot="1" x14ac:dyDescent="0.4">
      <c r="C15" s="21" t="s">
        <v>12</v>
      </c>
      <c r="D15" s="67">
        <v>39774</v>
      </c>
    </row>
    <row r="16" spans="3:4" ht="13.15" thickBot="1" x14ac:dyDescent="0.4">
      <c r="C16" s="21" t="s">
        <v>15</v>
      </c>
      <c r="D16" s="67">
        <v>39792</v>
      </c>
    </row>
    <row r="17" spans="3:22" ht="13.15" thickBot="1" x14ac:dyDescent="0.4">
      <c r="C17" s="21" t="s">
        <v>14</v>
      </c>
      <c r="D17" s="67">
        <v>40622</v>
      </c>
    </row>
    <row r="18" spans="3:22" ht="13.5" customHeight="1" thickBot="1" x14ac:dyDescent="0.4">
      <c r="C18" s="21" t="s">
        <v>9</v>
      </c>
      <c r="D18" s="67">
        <v>36602</v>
      </c>
      <c r="F18" s="102" t="s">
        <v>37</v>
      </c>
      <c r="G18" s="102"/>
      <c r="H18" s="102"/>
      <c r="I18" s="102"/>
      <c r="K18" s="102" t="s">
        <v>34</v>
      </c>
      <c r="L18" s="102"/>
      <c r="M18" s="102"/>
      <c r="O18" s="102" t="s">
        <v>35</v>
      </c>
      <c r="P18" s="102"/>
      <c r="Q18" s="102"/>
      <c r="T18" s="102" t="s">
        <v>38</v>
      </c>
      <c r="U18" s="102"/>
      <c r="V18" s="102"/>
    </row>
    <row r="19" spans="3:22" ht="13.5" thickBot="1" x14ac:dyDescent="0.4">
      <c r="C19" s="21" t="s">
        <v>8</v>
      </c>
      <c r="D19" s="67">
        <v>37580</v>
      </c>
      <c r="F19" s="19" t="s">
        <v>23</v>
      </c>
      <c r="G19" s="56" t="s">
        <v>22</v>
      </c>
      <c r="H19" s="56" t="s">
        <v>25</v>
      </c>
      <c r="I19" s="20" t="s">
        <v>24</v>
      </c>
      <c r="K19" s="19" t="s">
        <v>23</v>
      </c>
      <c r="L19" s="56" t="s">
        <v>32</v>
      </c>
      <c r="M19" s="20" t="s">
        <v>33</v>
      </c>
      <c r="O19" s="19" t="s">
        <v>23</v>
      </c>
      <c r="P19" s="56" t="s">
        <v>32</v>
      </c>
      <c r="Q19" s="20" t="s">
        <v>33</v>
      </c>
      <c r="T19" s="19" t="s">
        <v>23</v>
      </c>
      <c r="U19" s="56" t="s">
        <v>22</v>
      </c>
      <c r="V19" s="20" t="s">
        <v>36</v>
      </c>
    </row>
    <row r="20" spans="3:22" ht="13.15" thickBot="1" x14ac:dyDescent="0.4">
      <c r="C20" s="21" t="s">
        <v>17</v>
      </c>
      <c r="D20" s="67">
        <v>57093.5</v>
      </c>
      <c r="F20" s="21" t="s">
        <v>26</v>
      </c>
      <c r="G20" s="54" t="s">
        <v>17</v>
      </c>
      <c r="H20" s="55">
        <v>43159</v>
      </c>
      <c r="I20" s="22">
        <v>36148</v>
      </c>
      <c r="K20" s="21" t="s">
        <v>26</v>
      </c>
      <c r="L20" s="55">
        <v>43159</v>
      </c>
      <c r="M20" s="22">
        <v>2</v>
      </c>
      <c r="O20" s="21" t="s">
        <v>17</v>
      </c>
      <c r="P20" s="55">
        <v>43159</v>
      </c>
      <c r="Q20" s="22">
        <v>68</v>
      </c>
      <c r="T20" s="21" t="s">
        <v>26</v>
      </c>
      <c r="U20" s="54" t="s">
        <v>17</v>
      </c>
      <c r="V20">
        <f>I20-M20-Q20</f>
        <v>36078</v>
      </c>
    </row>
    <row r="21" spans="3:22" ht="13.15" thickBot="1" x14ac:dyDescent="0.4">
      <c r="C21" s="65" t="s">
        <v>16</v>
      </c>
      <c r="D21" s="68">
        <v>57053.5</v>
      </c>
      <c r="F21" s="21" t="s">
        <v>27</v>
      </c>
      <c r="G21" s="54" t="s">
        <v>16</v>
      </c>
      <c r="H21" s="55">
        <v>43159</v>
      </c>
      <c r="I21" s="22">
        <v>33964</v>
      </c>
      <c r="K21" s="21" t="s">
        <v>27</v>
      </c>
      <c r="L21" s="55">
        <v>43159</v>
      </c>
      <c r="M21" s="22">
        <v>3</v>
      </c>
      <c r="O21" s="21" t="s">
        <v>16</v>
      </c>
      <c r="P21" s="55">
        <v>43159</v>
      </c>
      <c r="Q21" s="22">
        <v>77</v>
      </c>
      <c r="T21" s="21" t="s">
        <v>27</v>
      </c>
      <c r="U21" s="54" t="s">
        <v>16</v>
      </c>
      <c r="V21">
        <f>(I21+I$25/2-M21-M$25/2-Q21)</f>
        <v>52491</v>
      </c>
    </row>
    <row r="22" spans="3:22" ht="13.15" thickBot="1" x14ac:dyDescent="0.4">
      <c r="C22" s="21" t="s">
        <v>5</v>
      </c>
      <c r="D22" s="67">
        <v>59126.5</v>
      </c>
      <c r="F22" s="21" t="s">
        <v>28</v>
      </c>
      <c r="G22" s="54" t="s">
        <v>5</v>
      </c>
      <c r="H22" s="55">
        <v>43159</v>
      </c>
      <c r="I22" s="22">
        <v>38515</v>
      </c>
      <c r="K22" s="21" t="s">
        <v>28</v>
      </c>
      <c r="L22" s="55">
        <v>43159</v>
      </c>
      <c r="M22" s="22">
        <v>2</v>
      </c>
      <c r="O22" s="21" t="s">
        <v>5</v>
      </c>
      <c r="P22" s="55">
        <v>43159</v>
      </c>
      <c r="Q22" s="22">
        <v>88</v>
      </c>
      <c r="T22" s="21" t="s">
        <v>28</v>
      </c>
      <c r="U22" s="54" t="s">
        <v>5</v>
      </c>
      <c r="V22">
        <f>I22-M22-Q22</f>
        <v>38425</v>
      </c>
    </row>
    <row r="23" spans="3:22" ht="13.15" thickBot="1" x14ac:dyDescent="0.4">
      <c r="C23" s="21" t="s">
        <v>4</v>
      </c>
      <c r="D23" s="67">
        <v>60471.5</v>
      </c>
      <c r="F23" s="21" t="s">
        <v>29</v>
      </c>
      <c r="G23" s="54" t="s">
        <v>4</v>
      </c>
      <c r="H23" s="55">
        <v>43159</v>
      </c>
      <c r="I23" s="22">
        <v>36027</v>
      </c>
      <c r="K23" s="21" t="s">
        <v>29</v>
      </c>
      <c r="L23" s="55">
        <v>43159</v>
      </c>
      <c r="M23" s="22">
        <v>1</v>
      </c>
      <c r="O23" s="21" t="s">
        <v>4</v>
      </c>
      <c r="P23" s="55">
        <v>43159</v>
      </c>
      <c r="Q23" s="22">
        <v>48</v>
      </c>
      <c r="T23" s="21" t="s">
        <v>29</v>
      </c>
      <c r="U23" s="54" t="s">
        <v>4</v>
      </c>
      <c r="V23">
        <f>(I23+I$25/2-M23-M$25/2-Q23)</f>
        <v>54585</v>
      </c>
    </row>
    <row r="24" spans="3:22" ht="13.15" thickBot="1" x14ac:dyDescent="0.4">
      <c r="C24" s="23" t="s">
        <v>3</v>
      </c>
      <c r="D24" s="69">
        <v>0</v>
      </c>
      <c r="F24" s="21" t="s">
        <v>30</v>
      </c>
      <c r="G24" s="54" t="s">
        <v>3</v>
      </c>
      <c r="H24" s="55">
        <v>43159</v>
      </c>
      <c r="I24" s="22">
        <v>38644</v>
      </c>
      <c r="K24" s="21" t="s">
        <v>30</v>
      </c>
      <c r="L24" s="55">
        <v>43159</v>
      </c>
      <c r="M24" s="22">
        <v>3</v>
      </c>
      <c r="O24" s="23" t="s">
        <v>3</v>
      </c>
      <c r="P24" s="58">
        <v>43159</v>
      </c>
      <c r="Q24" s="24">
        <v>75</v>
      </c>
      <c r="T24" s="21" t="s">
        <v>30</v>
      </c>
      <c r="U24" s="54" t="s">
        <v>3</v>
      </c>
      <c r="V24">
        <f>I24-M24-Q24</f>
        <v>38566</v>
      </c>
    </row>
    <row r="25" spans="3:22" ht="13.15" thickBot="1" x14ac:dyDescent="0.4">
      <c r="C25" s="66" t="s">
        <v>2</v>
      </c>
      <c r="D25" s="70">
        <v>0</v>
      </c>
      <c r="F25" s="23" t="s">
        <v>31</v>
      </c>
      <c r="G25" s="57" t="s">
        <v>2</v>
      </c>
      <c r="H25" s="58">
        <v>43159</v>
      </c>
      <c r="I25" s="24">
        <v>37217</v>
      </c>
      <c r="K25" s="21" t="s">
        <v>31</v>
      </c>
      <c r="L25" s="55">
        <v>43159</v>
      </c>
      <c r="M25" s="22">
        <v>3</v>
      </c>
      <c r="T25" s="23" t="s">
        <v>31</v>
      </c>
      <c r="U25" s="57" t="s">
        <v>2</v>
      </c>
    </row>
  </sheetData>
  <sortState xmlns:xlrd2="http://schemas.microsoft.com/office/spreadsheetml/2017/richdata2" ref="C8:D25">
    <sortCondition ref="C8"/>
  </sortState>
  <mergeCells count="4">
    <mergeCell ref="K18:M18"/>
    <mergeCell ref="O18:Q18"/>
    <mergeCell ref="F18:I18"/>
    <mergeCell ref="T18:V1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Spring Chinook 2022</vt:lpstr>
      <vt:lpstr>TreatmentSummary</vt:lpstr>
      <vt:lpstr>Sheet1</vt:lpstr>
      <vt:lpstr>Sheet2</vt:lpstr>
    </vt:vector>
  </TitlesOfParts>
  <Company>YN Fisheries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Lind</dc:creator>
  <cp:lastModifiedBy>David Lind</cp:lastModifiedBy>
  <cp:lastPrinted>2009-03-25T16:24:37Z</cp:lastPrinted>
  <dcterms:created xsi:type="dcterms:W3CDTF">2007-03-19T16:34:04Z</dcterms:created>
  <dcterms:modified xsi:type="dcterms:W3CDTF">2022-05-13T14:33:59Z</dcterms:modified>
</cp:coreProperties>
</file>